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Admin\Desktop\SPZ DESIGN\2024\Přístavba výtahu N1, Neředín\"/>
    </mc:Choice>
  </mc:AlternateContent>
  <bookViews>
    <workbookView xWindow="0" yWindow="0" windowWidth="0" windowHeight="0"/>
  </bookViews>
  <sheets>
    <sheet name="Rekapitulace stavby" sheetId="1" r:id="rId1"/>
    <sheet name="2401401A - SO 02 - Přísta..." sheetId="2" r:id="rId2"/>
    <sheet name="2401402A - Zpevněné plochy" sheetId="3" r:id="rId3"/>
    <sheet name="2401403A - VRN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'2401401A - SO 02 - Přísta...'!$C$144:$K$1351</definedName>
    <definedName name="_xlnm.Print_Area" localSheetId="1">'2401401A - SO 02 - Přísta...'!$C$4:$J$76,'2401401A - SO 02 - Přísta...'!$C$82:$J$126,'2401401A - SO 02 - Přísta...'!$C$132:$J$1351</definedName>
    <definedName name="_xlnm.Print_Titles" localSheetId="1">'2401401A - SO 02 - Přísta...'!$144:$144</definedName>
    <definedName name="_xlnm._FilterDatabase" localSheetId="2" hidden="1">'2401402A - Zpevněné plochy'!$C$120:$K$197</definedName>
    <definedName name="_xlnm.Print_Area" localSheetId="2">'2401402A - Zpevněné plochy'!$C$4:$J$76,'2401402A - Zpevněné plochy'!$C$82:$J$102,'2401402A - Zpevněné plochy'!$C$108:$J$197</definedName>
    <definedName name="_xlnm.Print_Titles" localSheetId="2">'2401402A - Zpevněné plochy'!$120:$120</definedName>
    <definedName name="_xlnm._FilterDatabase" localSheetId="3" hidden="1">'2401403A - VRN'!$C$120:$K$141</definedName>
    <definedName name="_xlnm.Print_Area" localSheetId="3">'2401403A - VRN'!$C$4:$J$76,'2401403A - VRN'!$C$82:$J$102,'2401403A - VRN'!$C$108:$J$141</definedName>
    <definedName name="_xlnm.Print_Titles" localSheetId="3">'2401403A - VRN'!$120:$120</definedName>
  </definedNames>
  <calcPr/>
</workbook>
</file>

<file path=xl/calcChain.xml><?xml version="1.0" encoding="utf-8"?>
<calcChain xmlns="http://schemas.openxmlformats.org/spreadsheetml/2006/main">
  <c i="4" l="1" r="P139"/>
  <c r="J37"/>
  <c r="J36"/>
  <c i="1" r="AY97"/>
  <c i="4" r="J35"/>
  <c i="1" r="AX97"/>
  <c i="4" r="BI140"/>
  <c r="BH140"/>
  <c r="BG140"/>
  <c r="BF140"/>
  <c r="T140"/>
  <c r="T139"/>
  <c r="R140"/>
  <c r="R139"/>
  <c r="P140"/>
  <c r="BI138"/>
  <c r="BH138"/>
  <c r="BG138"/>
  <c r="BF138"/>
  <c r="T138"/>
  <c r="T137"/>
  <c r="R138"/>
  <c r="R137"/>
  <c r="P138"/>
  <c r="P137"/>
  <c r="BI136"/>
  <c r="BH136"/>
  <c r="BG136"/>
  <c r="BF136"/>
  <c r="T136"/>
  <c r="R136"/>
  <c r="P136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T123"/>
  <c r="R124"/>
  <c r="R123"/>
  <c r="P124"/>
  <c r="P123"/>
  <c r="J117"/>
  <c r="F117"/>
  <c r="F115"/>
  <c r="E113"/>
  <c r="J91"/>
  <c r="F91"/>
  <c r="F89"/>
  <c r="E87"/>
  <c r="J24"/>
  <c r="E24"/>
  <c r="J118"/>
  <c r="J23"/>
  <c r="J18"/>
  <c r="E18"/>
  <c r="F118"/>
  <c r="J17"/>
  <c r="J12"/>
  <c r="J115"/>
  <c r="E7"/>
  <c r="E85"/>
  <c i="3" r="J37"/>
  <c r="J36"/>
  <c i="1" r="AY96"/>
  <c i="3" r="J35"/>
  <c i="1" r="AX96"/>
  <c i="3" r="BI196"/>
  <c r="BH196"/>
  <c r="BG196"/>
  <c r="BF196"/>
  <c r="T196"/>
  <c r="T195"/>
  <c r="R196"/>
  <c r="R195"/>
  <c r="P196"/>
  <c r="P195"/>
  <c r="BI190"/>
  <c r="BH190"/>
  <c r="BG190"/>
  <c r="BF190"/>
  <c r="T190"/>
  <c r="R190"/>
  <c r="P190"/>
  <c r="BI186"/>
  <c r="BH186"/>
  <c r="BG186"/>
  <c r="BF186"/>
  <c r="T186"/>
  <c r="R186"/>
  <c r="P186"/>
  <c r="BI183"/>
  <c r="BH183"/>
  <c r="BG183"/>
  <c r="BF183"/>
  <c r="T183"/>
  <c r="R183"/>
  <c r="P183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4"/>
  <c r="BH164"/>
  <c r="BG164"/>
  <c r="BF164"/>
  <c r="T164"/>
  <c r="R164"/>
  <c r="P164"/>
  <c r="BI159"/>
  <c r="BH159"/>
  <c r="BG159"/>
  <c r="BF159"/>
  <c r="T159"/>
  <c r="R159"/>
  <c r="P159"/>
  <c r="BI153"/>
  <c r="BH153"/>
  <c r="BG153"/>
  <c r="BF153"/>
  <c r="T153"/>
  <c r="R153"/>
  <c r="P153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R128"/>
  <c r="P128"/>
  <c r="BI124"/>
  <c r="BH124"/>
  <c r="BG124"/>
  <c r="BF124"/>
  <c r="T124"/>
  <c r="R124"/>
  <c r="P124"/>
  <c r="J117"/>
  <c r="F117"/>
  <c r="F115"/>
  <c r="E113"/>
  <c r="J91"/>
  <c r="F91"/>
  <c r="F89"/>
  <c r="E87"/>
  <c r="J24"/>
  <c r="E24"/>
  <c r="J92"/>
  <c r="J23"/>
  <c r="J18"/>
  <c r="E18"/>
  <c r="F118"/>
  <c r="J17"/>
  <c r="J12"/>
  <c r="J89"/>
  <c r="E7"/>
  <c r="E85"/>
  <c i="2" r="J37"/>
  <c r="J36"/>
  <c i="1" r="AY95"/>
  <c i="2" r="J35"/>
  <c i="1" r="AX95"/>
  <c i="2" r="BI1349"/>
  <c r="BH1349"/>
  <c r="BG1349"/>
  <c r="BF1349"/>
  <c r="T1349"/>
  <c r="R1349"/>
  <c r="P1349"/>
  <c r="BI1348"/>
  <c r="BH1348"/>
  <c r="BG1348"/>
  <c r="BF1348"/>
  <c r="T1348"/>
  <c r="R1348"/>
  <c r="P1348"/>
  <c r="BI1347"/>
  <c r="BH1347"/>
  <c r="BG1347"/>
  <c r="BF1347"/>
  <c r="T1347"/>
  <c r="R1347"/>
  <c r="P1347"/>
  <c r="BI1343"/>
  <c r="BH1343"/>
  <c r="BG1343"/>
  <c r="BF1343"/>
  <c r="T1343"/>
  <c r="R1343"/>
  <c r="P1343"/>
  <c r="BI1340"/>
  <c r="BH1340"/>
  <c r="BG1340"/>
  <c r="BF1340"/>
  <c r="T1340"/>
  <c r="R1340"/>
  <c r="P1340"/>
  <c r="BI1337"/>
  <c r="BH1337"/>
  <c r="BG1337"/>
  <c r="BF1337"/>
  <c r="T1337"/>
  <c r="R1337"/>
  <c r="P1337"/>
  <c r="BI1334"/>
  <c r="BH1334"/>
  <c r="BG1334"/>
  <c r="BF1334"/>
  <c r="T1334"/>
  <c r="R1334"/>
  <c r="P1334"/>
  <c r="BI1319"/>
  <c r="BH1319"/>
  <c r="BG1319"/>
  <c r="BF1319"/>
  <c r="T1319"/>
  <c r="T1305"/>
  <c r="R1319"/>
  <c r="R1305"/>
  <c r="P1319"/>
  <c r="P1305"/>
  <c r="BI1306"/>
  <c r="BH1306"/>
  <c r="BG1306"/>
  <c r="BF1306"/>
  <c r="T1306"/>
  <c r="R1306"/>
  <c r="P1306"/>
  <c r="BI1301"/>
  <c r="BH1301"/>
  <c r="BG1301"/>
  <c r="BF1301"/>
  <c r="T1301"/>
  <c r="R1301"/>
  <c r="P1301"/>
  <c r="BI1299"/>
  <c r="BH1299"/>
  <c r="BG1299"/>
  <c r="BF1299"/>
  <c r="T1299"/>
  <c r="R1299"/>
  <c r="P1299"/>
  <c r="BI1292"/>
  <c r="BH1292"/>
  <c r="BG1292"/>
  <c r="BF1292"/>
  <c r="T1292"/>
  <c r="R1292"/>
  <c r="P1292"/>
  <c r="BI1289"/>
  <c r="BH1289"/>
  <c r="BG1289"/>
  <c r="BF1289"/>
  <c r="T1289"/>
  <c r="R1289"/>
  <c r="P1289"/>
  <c r="BI1287"/>
  <c r="BH1287"/>
  <c r="BG1287"/>
  <c r="BF1287"/>
  <c r="T1287"/>
  <c r="R1287"/>
  <c r="P1287"/>
  <c r="BI1284"/>
  <c r="BH1284"/>
  <c r="BG1284"/>
  <c r="BF1284"/>
  <c r="T1284"/>
  <c r="R1284"/>
  <c r="P1284"/>
  <c r="BI1266"/>
  <c r="BH1266"/>
  <c r="BG1266"/>
  <c r="BF1266"/>
  <c r="T1266"/>
  <c r="R1266"/>
  <c r="P1266"/>
  <c r="BI1245"/>
  <c r="BH1245"/>
  <c r="BG1245"/>
  <c r="BF1245"/>
  <c r="T1245"/>
  <c r="R1245"/>
  <c r="P1245"/>
  <c r="BI1225"/>
  <c r="BH1225"/>
  <c r="BG1225"/>
  <c r="BF1225"/>
  <c r="T1225"/>
  <c r="R1225"/>
  <c r="P1225"/>
  <c r="BI1222"/>
  <c r="BH1222"/>
  <c r="BG1222"/>
  <c r="BF1222"/>
  <c r="T1222"/>
  <c r="R1222"/>
  <c r="P1222"/>
  <c r="BI1202"/>
  <c r="BH1202"/>
  <c r="BG1202"/>
  <c r="BF1202"/>
  <c r="T1202"/>
  <c r="R1202"/>
  <c r="P1202"/>
  <c r="BI1182"/>
  <c r="BH1182"/>
  <c r="BG1182"/>
  <c r="BF1182"/>
  <c r="T1182"/>
  <c r="R1182"/>
  <c r="P1182"/>
  <c r="BI1162"/>
  <c r="BH1162"/>
  <c r="BG1162"/>
  <c r="BF1162"/>
  <c r="T1162"/>
  <c r="R1162"/>
  <c r="P1162"/>
  <c r="BI1142"/>
  <c r="BH1142"/>
  <c r="BG1142"/>
  <c r="BF1142"/>
  <c r="T1142"/>
  <c r="R1142"/>
  <c r="P1142"/>
  <c r="BI1122"/>
  <c r="BH1122"/>
  <c r="BG1122"/>
  <c r="BF1122"/>
  <c r="T1122"/>
  <c r="R1122"/>
  <c r="P1122"/>
  <c r="BI1102"/>
  <c r="BH1102"/>
  <c r="BG1102"/>
  <c r="BF1102"/>
  <c r="T1102"/>
  <c r="R1102"/>
  <c r="P1102"/>
  <c r="BI1099"/>
  <c r="BH1099"/>
  <c r="BG1099"/>
  <c r="BF1099"/>
  <c r="T1099"/>
  <c r="R1099"/>
  <c r="P1099"/>
  <c r="BI1097"/>
  <c r="BH1097"/>
  <c r="BG1097"/>
  <c r="BF1097"/>
  <c r="T1097"/>
  <c r="R1097"/>
  <c r="P1097"/>
  <c r="BI1093"/>
  <c r="BH1093"/>
  <c r="BG1093"/>
  <c r="BF1093"/>
  <c r="T1093"/>
  <c r="R1093"/>
  <c r="P1093"/>
  <c r="BI1090"/>
  <c r="BH1090"/>
  <c r="BG1090"/>
  <c r="BF1090"/>
  <c r="T1090"/>
  <c r="R1090"/>
  <c r="P1090"/>
  <c r="BI1077"/>
  <c r="BH1077"/>
  <c r="BG1077"/>
  <c r="BF1077"/>
  <c r="T1077"/>
  <c r="R1077"/>
  <c r="P1077"/>
  <c r="BI1070"/>
  <c r="BH1070"/>
  <c r="BG1070"/>
  <c r="BF1070"/>
  <c r="T1070"/>
  <c r="R1070"/>
  <c r="P1070"/>
  <c r="BI1063"/>
  <c r="BH1063"/>
  <c r="BG1063"/>
  <c r="BF1063"/>
  <c r="T1063"/>
  <c r="R1063"/>
  <c r="P1063"/>
  <c r="BI1060"/>
  <c r="BH1060"/>
  <c r="BG1060"/>
  <c r="BF1060"/>
  <c r="T1060"/>
  <c r="R1060"/>
  <c r="P1060"/>
  <c r="BI1058"/>
  <c r="BH1058"/>
  <c r="BG1058"/>
  <c r="BF1058"/>
  <c r="T1058"/>
  <c r="R1058"/>
  <c r="P1058"/>
  <c r="BI1054"/>
  <c r="BH1054"/>
  <c r="BG1054"/>
  <c r="BF1054"/>
  <c r="T1054"/>
  <c r="R1054"/>
  <c r="P1054"/>
  <c r="BI1049"/>
  <c r="BH1049"/>
  <c r="BG1049"/>
  <c r="BF1049"/>
  <c r="T1049"/>
  <c r="R1049"/>
  <c r="P1049"/>
  <c r="BI1046"/>
  <c r="BH1046"/>
  <c r="BG1046"/>
  <c r="BF1046"/>
  <c r="T1046"/>
  <c r="R1046"/>
  <c r="P1046"/>
  <c r="BI1041"/>
  <c r="BH1041"/>
  <c r="BG1041"/>
  <c r="BF1041"/>
  <c r="T1041"/>
  <c r="R1041"/>
  <c r="P1041"/>
  <c r="BI1037"/>
  <c r="BH1037"/>
  <c r="BG1037"/>
  <c r="BF1037"/>
  <c r="T1037"/>
  <c r="R1037"/>
  <c r="P1037"/>
  <c r="BI1032"/>
  <c r="BH1032"/>
  <c r="BG1032"/>
  <c r="BF1032"/>
  <c r="T1032"/>
  <c r="R1032"/>
  <c r="P1032"/>
  <c r="BI1028"/>
  <c r="BH1028"/>
  <c r="BG1028"/>
  <c r="BF1028"/>
  <c r="T1028"/>
  <c r="R1028"/>
  <c r="P1028"/>
  <c r="BI1025"/>
  <c r="BH1025"/>
  <c r="BG1025"/>
  <c r="BF1025"/>
  <c r="T1025"/>
  <c r="R1025"/>
  <c r="P1025"/>
  <c r="BI1019"/>
  <c r="BH1019"/>
  <c r="BG1019"/>
  <c r="BF1019"/>
  <c r="T1019"/>
  <c r="R1019"/>
  <c r="P1019"/>
  <c r="BI1016"/>
  <c r="BH1016"/>
  <c r="BG1016"/>
  <c r="BF1016"/>
  <c r="T1016"/>
  <c r="R1016"/>
  <c r="P1016"/>
  <c r="BI1013"/>
  <c r="BH1013"/>
  <c r="BG1013"/>
  <c r="BF1013"/>
  <c r="T1013"/>
  <c r="R1013"/>
  <c r="P1013"/>
  <c r="BI1007"/>
  <c r="BH1007"/>
  <c r="BG1007"/>
  <c r="BF1007"/>
  <c r="T1007"/>
  <c r="R1007"/>
  <c r="P1007"/>
  <c r="BI1003"/>
  <c r="BH1003"/>
  <c r="BG1003"/>
  <c r="BF1003"/>
  <c r="T1003"/>
  <c r="R1003"/>
  <c r="P1003"/>
  <c r="BI998"/>
  <c r="BH998"/>
  <c r="BG998"/>
  <c r="BF998"/>
  <c r="T998"/>
  <c r="R998"/>
  <c r="P998"/>
  <c r="BI995"/>
  <c r="BH995"/>
  <c r="BG995"/>
  <c r="BF995"/>
  <c r="T995"/>
  <c r="R995"/>
  <c r="P995"/>
  <c r="BI990"/>
  <c r="BH990"/>
  <c r="BG990"/>
  <c r="BF990"/>
  <c r="T990"/>
  <c r="R990"/>
  <c r="P990"/>
  <c r="BI987"/>
  <c r="BH987"/>
  <c r="BG987"/>
  <c r="BF987"/>
  <c r="T987"/>
  <c r="R987"/>
  <c r="P987"/>
  <c r="BI985"/>
  <c r="BH985"/>
  <c r="BG985"/>
  <c r="BF985"/>
  <c r="T985"/>
  <c r="R985"/>
  <c r="P985"/>
  <c r="BI982"/>
  <c r="BH982"/>
  <c r="BG982"/>
  <c r="BF982"/>
  <c r="T982"/>
  <c r="R982"/>
  <c r="P982"/>
  <c r="BI979"/>
  <c r="BH979"/>
  <c r="BG979"/>
  <c r="BF979"/>
  <c r="T979"/>
  <c r="R979"/>
  <c r="P979"/>
  <c r="BI976"/>
  <c r="BH976"/>
  <c r="BG976"/>
  <c r="BF976"/>
  <c r="T976"/>
  <c r="R976"/>
  <c r="P976"/>
  <c r="BI971"/>
  <c r="BH971"/>
  <c r="BG971"/>
  <c r="BF971"/>
  <c r="T971"/>
  <c r="R971"/>
  <c r="P971"/>
  <c r="BI966"/>
  <c r="BH966"/>
  <c r="BG966"/>
  <c r="BF966"/>
  <c r="T966"/>
  <c r="R966"/>
  <c r="P966"/>
  <c r="BI961"/>
  <c r="BH961"/>
  <c r="BG961"/>
  <c r="BF961"/>
  <c r="T961"/>
  <c r="R961"/>
  <c r="P961"/>
  <c r="BI958"/>
  <c r="BH958"/>
  <c r="BG958"/>
  <c r="BF958"/>
  <c r="T958"/>
  <c r="R958"/>
  <c r="P958"/>
  <c r="BI956"/>
  <c r="BH956"/>
  <c r="BG956"/>
  <c r="BF956"/>
  <c r="T956"/>
  <c r="R956"/>
  <c r="P956"/>
  <c r="BI953"/>
  <c r="BH953"/>
  <c r="BG953"/>
  <c r="BF953"/>
  <c r="T953"/>
  <c r="R953"/>
  <c r="P953"/>
  <c r="BI948"/>
  <c r="BH948"/>
  <c r="BG948"/>
  <c r="BF948"/>
  <c r="T948"/>
  <c r="R948"/>
  <c r="P948"/>
  <c r="BI940"/>
  <c r="BH940"/>
  <c r="BG940"/>
  <c r="BF940"/>
  <c r="T940"/>
  <c r="R940"/>
  <c r="P940"/>
  <c r="BI935"/>
  <c r="BH935"/>
  <c r="BG935"/>
  <c r="BF935"/>
  <c r="T935"/>
  <c r="R935"/>
  <c r="P935"/>
  <c r="BI932"/>
  <c r="BH932"/>
  <c r="BG932"/>
  <c r="BF932"/>
  <c r="T932"/>
  <c r="R932"/>
  <c r="P932"/>
  <c r="BI930"/>
  <c r="BH930"/>
  <c r="BG930"/>
  <c r="BF930"/>
  <c r="T930"/>
  <c r="R930"/>
  <c r="P930"/>
  <c r="BI927"/>
  <c r="BH927"/>
  <c r="BG927"/>
  <c r="BF927"/>
  <c r="T927"/>
  <c r="R927"/>
  <c r="P927"/>
  <c r="BI924"/>
  <c r="BH924"/>
  <c r="BG924"/>
  <c r="BF924"/>
  <c r="T924"/>
  <c r="R924"/>
  <c r="P924"/>
  <c r="BI922"/>
  <c r="BH922"/>
  <c r="BG922"/>
  <c r="BF922"/>
  <c r="T922"/>
  <c r="R922"/>
  <c r="P922"/>
  <c r="BI919"/>
  <c r="BH919"/>
  <c r="BG919"/>
  <c r="BF919"/>
  <c r="T919"/>
  <c r="R919"/>
  <c r="P919"/>
  <c r="BI915"/>
  <c r="BH915"/>
  <c r="BG915"/>
  <c r="BF915"/>
  <c r="T915"/>
  <c r="R915"/>
  <c r="P915"/>
  <c r="BI912"/>
  <c r="BH912"/>
  <c r="BG912"/>
  <c r="BF912"/>
  <c r="T912"/>
  <c r="R912"/>
  <c r="P912"/>
  <c r="BI908"/>
  <c r="BH908"/>
  <c r="BG908"/>
  <c r="BF908"/>
  <c r="T908"/>
  <c r="R908"/>
  <c r="P908"/>
  <c r="BI905"/>
  <c r="BH905"/>
  <c r="BG905"/>
  <c r="BF905"/>
  <c r="T905"/>
  <c r="R905"/>
  <c r="P905"/>
  <c r="BI901"/>
  <c r="BH901"/>
  <c r="BG901"/>
  <c r="BF901"/>
  <c r="T901"/>
  <c r="R901"/>
  <c r="P901"/>
  <c r="BI897"/>
  <c r="BH897"/>
  <c r="BG897"/>
  <c r="BF897"/>
  <c r="T897"/>
  <c r="R897"/>
  <c r="P897"/>
  <c r="BI896"/>
  <c r="BH896"/>
  <c r="BG896"/>
  <c r="BF896"/>
  <c r="T896"/>
  <c r="R896"/>
  <c r="P896"/>
  <c r="BI891"/>
  <c r="BH891"/>
  <c r="BG891"/>
  <c r="BF891"/>
  <c r="T891"/>
  <c r="R891"/>
  <c r="P891"/>
  <c r="BI889"/>
  <c r="BH889"/>
  <c r="BG889"/>
  <c r="BF889"/>
  <c r="T889"/>
  <c r="R889"/>
  <c r="P889"/>
  <c r="BI888"/>
  <c r="BH888"/>
  <c r="BG888"/>
  <c r="BF888"/>
  <c r="T888"/>
  <c r="R888"/>
  <c r="P888"/>
  <c r="BI886"/>
  <c r="BH886"/>
  <c r="BG886"/>
  <c r="BF886"/>
  <c r="T886"/>
  <c r="R886"/>
  <c r="P886"/>
  <c r="BI884"/>
  <c r="BH884"/>
  <c r="BG884"/>
  <c r="BF884"/>
  <c r="T884"/>
  <c r="R884"/>
  <c r="P884"/>
  <c r="BI881"/>
  <c r="BH881"/>
  <c r="BG881"/>
  <c r="BF881"/>
  <c r="T881"/>
  <c r="R881"/>
  <c r="P881"/>
  <c r="BI878"/>
  <c r="BH878"/>
  <c r="BG878"/>
  <c r="BF878"/>
  <c r="T878"/>
  <c r="R878"/>
  <c r="P878"/>
  <c r="BI875"/>
  <c r="BH875"/>
  <c r="BG875"/>
  <c r="BF875"/>
  <c r="T875"/>
  <c r="R875"/>
  <c r="P875"/>
  <c r="BI872"/>
  <c r="BH872"/>
  <c r="BG872"/>
  <c r="BF872"/>
  <c r="T872"/>
  <c r="R872"/>
  <c r="P872"/>
  <c r="BI867"/>
  <c r="BH867"/>
  <c r="BG867"/>
  <c r="BF867"/>
  <c r="T867"/>
  <c r="R867"/>
  <c r="P867"/>
  <c r="BI864"/>
  <c r="BH864"/>
  <c r="BG864"/>
  <c r="BF864"/>
  <c r="T864"/>
  <c r="R864"/>
  <c r="P864"/>
  <c r="BI861"/>
  <c r="BH861"/>
  <c r="BG861"/>
  <c r="BF861"/>
  <c r="T861"/>
  <c r="R861"/>
  <c r="P861"/>
  <c r="BI857"/>
  <c r="BH857"/>
  <c r="BG857"/>
  <c r="BF857"/>
  <c r="T857"/>
  <c r="R857"/>
  <c r="P857"/>
  <c r="BI854"/>
  <c r="BH854"/>
  <c r="BG854"/>
  <c r="BF854"/>
  <c r="T854"/>
  <c r="R854"/>
  <c r="P854"/>
  <c r="BI851"/>
  <c r="BH851"/>
  <c r="BG851"/>
  <c r="BF851"/>
  <c r="T851"/>
  <c r="R851"/>
  <c r="P851"/>
  <c r="BI848"/>
  <c r="BH848"/>
  <c r="BG848"/>
  <c r="BF848"/>
  <c r="T848"/>
  <c r="R848"/>
  <c r="P848"/>
  <c r="BI845"/>
  <c r="BH845"/>
  <c r="BG845"/>
  <c r="BF845"/>
  <c r="T845"/>
  <c r="R845"/>
  <c r="P845"/>
  <c r="BI842"/>
  <c r="BH842"/>
  <c r="BG842"/>
  <c r="BF842"/>
  <c r="T842"/>
  <c r="R842"/>
  <c r="P842"/>
  <c r="BI838"/>
  <c r="BH838"/>
  <c r="BG838"/>
  <c r="BF838"/>
  <c r="T838"/>
  <c r="R838"/>
  <c r="P838"/>
  <c r="BI833"/>
  <c r="BH833"/>
  <c r="BG833"/>
  <c r="BF833"/>
  <c r="T833"/>
  <c r="R833"/>
  <c r="P833"/>
  <c r="BI830"/>
  <c r="BH830"/>
  <c r="BG830"/>
  <c r="BF830"/>
  <c r="T830"/>
  <c r="R830"/>
  <c r="P830"/>
  <c r="BI827"/>
  <c r="BH827"/>
  <c r="BG827"/>
  <c r="BF827"/>
  <c r="T827"/>
  <c r="R827"/>
  <c r="P827"/>
  <c r="BI824"/>
  <c r="BH824"/>
  <c r="BG824"/>
  <c r="BF824"/>
  <c r="T824"/>
  <c r="R824"/>
  <c r="P824"/>
  <c r="BI821"/>
  <c r="BH821"/>
  <c r="BG821"/>
  <c r="BF821"/>
  <c r="T821"/>
  <c r="R821"/>
  <c r="P821"/>
  <c r="BI818"/>
  <c r="BH818"/>
  <c r="BG818"/>
  <c r="BF818"/>
  <c r="T818"/>
  <c r="R818"/>
  <c r="P818"/>
  <c r="BI815"/>
  <c r="BH815"/>
  <c r="BG815"/>
  <c r="BF815"/>
  <c r="T815"/>
  <c r="R815"/>
  <c r="P815"/>
  <c r="BI812"/>
  <c r="BH812"/>
  <c r="BG812"/>
  <c r="BF812"/>
  <c r="T812"/>
  <c r="R812"/>
  <c r="P812"/>
  <c r="BI809"/>
  <c r="BH809"/>
  <c r="BG809"/>
  <c r="BF809"/>
  <c r="T809"/>
  <c r="R809"/>
  <c r="P809"/>
  <c r="BI806"/>
  <c r="BH806"/>
  <c r="BG806"/>
  <c r="BF806"/>
  <c r="T806"/>
  <c r="R806"/>
  <c r="P806"/>
  <c r="BI803"/>
  <c r="BH803"/>
  <c r="BG803"/>
  <c r="BF803"/>
  <c r="T803"/>
  <c r="R803"/>
  <c r="P803"/>
  <c r="BI799"/>
  <c r="BH799"/>
  <c r="BG799"/>
  <c r="BF799"/>
  <c r="T799"/>
  <c r="R799"/>
  <c r="P799"/>
  <c r="BI796"/>
  <c r="BH796"/>
  <c r="BG796"/>
  <c r="BF796"/>
  <c r="T796"/>
  <c r="R796"/>
  <c r="P796"/>
  <c r="BI793"/>
  <c r="BH793"/>
  <c r="BG793"/>
  <c r="BF793"/>
  <c r="T793"/>
  <c r="R793"/>
  <c r="P793"/>
  <c r="BI790"/>
  <c r="BH790"/>
  <c r="BG790"/>
  <c r="BF790"/>
  <c r="T790"/>
  <c r="R790"/>
  <c r="P790"/>
  <c r="BI787"/>
  <c r="BH787"/>
  <c r="BG787"/>
  <c r="BF787"/>
  <c r="T787"/>
  <c r="R787"/>
  <c r="P787"/>
  <c r="BI784"/>
  <c r="BH784"/>
  <c r="BG784"/>
  <c r="BF784"/>
  <c r="T784"/>
  <c r="R784"/>
  <c r="P784"/>
  <c r="BI779"/>
  <c r="BH779"/>
  <c r="BG779"/>
  <c r="BF779"/>
  <c r="T779"/>
  <c r="T778"/>
  <c r="R779"/>
  <c r="R778"/>
  <c r="P779"/>
  <c r="P778"/>
  <c r="BI776"/>
  <c r="BH776"/>
  <c r="BG776"/>
  <c r="BF776"/>
  <c r="T776"/>
  <c r="R776"/>
  <c r="P776"/>
  <c r="BI774"/>
  <c r="BH774"/>
  <c r="BG774"/>
  <c r="BF774"/>
  <c r="T774"/>
  <c r="R774"/>
  <c r="P774"/>
  <c r="BI769"/>
  <c r="BH769"/>
  <c r="BG769"/>
  <c r="BF769"/>
  <c r="T769"/>
  <c r="R769"/>
  <c r="P769"/>
  <c r="BI764"/>
  <c r="BH764"/>
  <c r="BG764"/>
  <c r="BF764"/>
  <c r="T764"/>
  <c r="R764"/>
  <c r="P764"/>
  <c r="BI761"/>
  <c r="BH761"/>
  <c r="BG761"/>
  <c r="BF761"/>
  <c r="T761"/>
  <c r="R761"/>
  <c r="P761"/>
  <c r="BI758"/>
  <c r="BH758"/>
  <c r="BG758"/>
  <c r="BF758"/>
  <c r="T758"/>
  <c r="R758"/>
  <c r="P758"/>
  <c r="BI749"/>
  <c r="BH749"/>
  <c r="BG749"/>
  <c r="BF749"/>
  <c r="T749"/>
  <c r="R749"/>
  <c r="P749"/>
  <c r="BI746"/>
  <c r="BH746"/>
  <c r="BG746"/>
  <c r="BF746"/>
  <c r="T746"/>
  <c r="R746"/>
  <c r="P746"/>
  <c r="BI744"/>
  <c r="BH744"/>
  <c r="BG744"/>
  <c r="BF744"/>
  <c r="T744"/>
  <c r="R744"/>
  <c r="P744"/>
  <c r="BI741"/>
  <c r="BH741"/>
  <c r="BG741"/>
  <c r="BF741"/>
  <c r="T741"/>
  <c r="R741"/>
  <c r="P741"/>
  <c r="BI738"/>
  <c r="BH738"/>
  <c r="BG738"/>
  <c r="BF738"/>
  <c r="T738"/>
  <c r="R738"/>
  <c r="P738"/>
  <c r="BI734"/>
  <c r="BH734"/>
  <c r="BG734"/>
  <c r="BF734"/>
  <c r="T734"/>
  <c r="R734"/>
  <c r="P734"/>
  <c r="BI728"/>
  <c r="BH728"/>
  <c r="BG728"/>
  <c r="BF728"/>
  <c r="T728"/>
  <c r="R728"/>
  <c r="P728"/>
  <c r="BI722"/>
  <c r="BH722"/>
  <c r="BG722"/>
  <c r="BF722"/>
  <c r="T722"/>
  <c r="R722"/>
  <c r="P722"/>
  <c r="BI710"/>
  <c r="BH710"/>
  <c r="BG710"/>
  <c r="BF710"/>
  <c r="T710"/>
  <c r="R710"/>
  <c r="P710"/>
  <c r="BI707"/>
  <c r="BH707"/>
  <c r="BG707"/>
  <c r="BF707"/>
  <c r="T707"/>
  <c r="R707"/>
  <c r="P707"/>
  <c r="BI701"/>
  <c r="BH701"/>
  <c r="BG701"/>
  <c r="BF701"/>
  <c r="T701"/>
  <c r="R701"/>
  <c r="P701"/>
  <c r="BI698"/>
  <c r="BH698"/>
  <c r="BG698"/>
  <c r="BF698"/>
  <c r="T698"/>
  <c r="R698"/>
  <c r="P698"/>
  <c r="BI687"/>
  <c r="BH687"/>
  <c r="BG687"/>
  <c r="BF687"/>
  <c r="T687"/>
  <c r="R687"/>
  <c r="P687"/>
  <c r="BI684"/>
  <c r="BH684"/>
  <c r="BG684"/>
  <c r="BF684"/>
  <c r="T684"/>
  <c r="R684"/>
  <c r="P684"/>
  <c r="BI677"/>
  <c r="BH677"/>
  <c r="BG677"/>
  <c r="BF677"/>
  <c r="T677"/>
  <c r="R677"/>
  <c r="P677"/>
  <c r="BI674"/>
  <c r="BH674"/>
  <c r="BG674"/>
  <c r="BF674"/>
  <c r="T674"/>
  <c r="R674"/>
  <c r="P674"/>
  <c r="BI669"/>
  <c r="BH669"/>
  <c r="BG669"/>
  <c r="BF669"/>
  <c r="T669"/>
  <c r="R669"/>
  <c r="P669"/>
  <c r="BI664"/>
  <c r="BH664"/>
  <c r="BG664"/>
  <c r="BF664"/>
  <c r="T664"/>
  <c r="R664"/>
  <c r="P664"/>
  <c r="BI661"/>
  <c r="BH661"/>
  <c r="BG661"/>
  <c r="BF661"/>
  <c r="T661"/>
  <c r="R661"/>
  <c r="P661"/>
  <c r="BI659"/>
  <c r="BH659"/>
  <c r="BG659"/>
  <c r="BF659"/>
  <c r="T659"/>
  <c r="R659"/>
  <c r="P659"/>
  <c r="BI656"/>
  <c r="BH656"/>
  <c r="BG656"/>
  <c r="BF656"/>
  <c r="T656"/>
  <c r="R656"/>
  <c r="P656"/>
  <c r="BI655"/>
  <c r="BH655"/>
  <c r="BG655"/>
  <c r="BF655"/>
  <c r="T655"/>
  <c r="R655"/>
  <c r="P655"/>
  <c r="BI651"/>
  <c r="BH651"/>
  <c r="BG651"/>
  <c r="BF651"/>
  <c r="T651"/>
  <c r="R651"/>
  <c r="P651"/>
  <c r="BI647"/>
  <c r="BH647"/>
  <c r="BG647"/>
  <c r="BF647"/>
  <c r="T647"/>
  <c r="R647"/>
  <c r="P647"/>
  <c r="BI644"/>
  <c r="BH644"/>
  <c r="BG644"/>
  <c r="BF644"/>
  <c r="T644"/>
  <c r="R644"/>
  <c r="P644"/>
  <c r="BI639"/>
  <c r="BH639"/>
  <c r="BG639"/>
  <c r="BF639"/>
  <c r="T639"/>
  <c r="R639"/>
  <c r="P639"/>
  <c r="BI636"/>
  <c r="BH636"/>
  <c r="BG636"/>
  <c r="BF636"/>
  <c r="T636"/>
  <c r="R636"/>
  <c r="P636"/>
  <c r="BI631"/>
  <c r="BH631"/>
  <c r="BG631"/>
  <c r="BF631"/>
  <c r="T631"/>
  <c r="R631"/>
  <c r="P631"/>
  <c r="BI628"/>
  <c r="BH628"/>
  <c r="BG628"/>
  <c r="BF628"/>
  <c r="T628"/>
  <c r="R628"/>
  <c r="P628"/>
  <c r="BI623"/>
  <c r="BH623"/>
  <c r="BG623"/>
  <c r="BF623"/>
  <c r="T623"/>
  <c r="R623"/>
  <c r="P623"/>
  <c r="BI620"/>
  <c r="BH620"/>
  <c r="BG620"/>
  <c r="BF620"/>
  <c r="T620"/>
  <c r="R620"/>
  <c r="P620"/>
  <c r="BI615"/>
  <c r="BH615"/>
  <c r="BG615"/>
  <c r="BF615"/>
  <c r="T615"/>
  <c r="R615"/>
  <c r="P615"/>
  <c r="BI611"/>
  <c r="BH611"/>
  <c r="BG611"/>
  <c r="BF611"/>
  <c r="T611"/>
  <c r="T610"/>
  <c r="R611"/>
  <c r="R610"/>
  <c r="P611"/>
  <c r="P610"/>
  <c r="BI608"/>
  <c r="BH608"/>
  <c r="BG608"/>
  <c r="BF608"/>
  <c r="T608"/>
  <c r="R608"/>
  <c r="P608"/>
  <c r="BI604"/>
  <c r="BH604"/>
  <c r="BG604"/>
  <c r="BF604"/>
  <c r="T604"/>
  <c r="R604"/>
  <c r="P604"/>
  <c r="BI602"/>
  <c r="BH602"/>
  <c r="BG602"/>
  <c r="BF602"/>
  <c r="T602"/>
  <c r="R602"/>
  <c r="P602"/>
  <c r="BI600"/>
  <c r="BH600"/>
  <c r="BG600"/>
  <c r="BF600"/>
  <c r="T600"/>
  <c r="R600"/>
  <c r="P600"/>
  <c r="BI597"/>
  <c r="BH597"/>
  <c r="BG597"/>
  <c r="BF597"/>
  <c r="T597"/>
  <c r="R597"/>
  <c r="P597"/>
  <c r="BI593"/>
  <c r="BH593"/>
  <c r="BG593"/>
  <c r="BF593"/>
  <c r="T593"/>
  <c r="R593"/>
  <c r="P593"/>
  <c r="BI589"/>
  <c r="BH589"/>
  <c r="BG589"/>
  <c r="BF589"/>
  <c r="T589"/>
  <c r="R589"/>
  <c r="P589"/>
  <c r="BI587"/>
  <c r="BH587"/>
  <c r="BG587"/>
  <c r="BF587"/>
  <c r="T587"/>
  <c r="R587"/>
  <c r="P587"/>
  <c r="BI583"/>
  <c r="BH583"/>
  <c r="BG583"/>
  <c r="BF583"/>
  <c r="T583"/>
  <c r="R583"/>
  <c r="P583"/>
  <c r="BI579"/>
  <c r="BH579"/>
  <c r="BG579"/>
  <c r="BF579"/>
  <c r="T579"/>
  <c r="R579"/>
  <c r="P579"/>
  <c r="BI577"/>
  <c r="BH577"/>
  <c r="BG577"/>
  <c r="BF577"/>
  <c r="T577"/>
  <c r="R577"/>
  <c r="P577"/>
  <c r="BI573"/>
  <c r="BH573"/>
  <c r="BG573"/>
  <c r="BF573"/>
  <c r="T573"/>
  <c r="R573"/>
  <c r="P573"/>
  <c r="BI571"/>
  <c r="BH571"/>
  <c r="BG571"/>
  <c r="BF571"/>
  <c r="T571"/>
  <c r="R571"/>
  <c r="P571"/>
  <c r="BI567"/>
  <c r="BH567"/>
  <c r="BG567"/>
  <c r="BF567"/>
  <c r="T567"/>
  <c r="R567"/>
  <c r="P567"/>
  <c r="BI565"/>
  <c r="BH565"/>
  <c r="BG565"/>
  <c r="BF565"/>
  <c r="T565"/>
  <c r="R565"/>
  <c r="P565"/>
  <c r="BI561"/>
  <c r="BH561"/>
  <c r="BG561"/>
  <c r="BF561"/>
  <c r="T561"/>
  <c r="R561"/>
  <c r="P561"/>
  <c r="BI557"/>
  <c r="BH557"/>
  <c r="BG557"/>
  <c r="BF557"/>
  <c r="T557"/>
  <c r="R557"/>
  <c r="P557"/>
  <c r="BI550"/>
  <c r="BH550"/>
  <c r="BG550"/>
  <c r="BF550"/>
  <c r="T550"/>
  <c r="R550"/>
  <c r="P550"/>
  <c r="BI545"/>
  <c r="BH545"/>
  <c r="BG545"/>
  <c r="BF545"/>
  <c r="T545"/>
  <c r="R545"/>
  <c r="P545"/>
  <c r="BI540"/>
  <c r="BH540"/>
  <c r="BG540"/>
  <c r="BF540"/>
  <c r="T540"/>
  <c r="R540"/>
  <c r="P540"/>
  <c r="BI536"/>
  <c r="BH536"/>
  <c r="BG536"/>
  <c r="BF536"/>
  <c r="T536"/>
  <c r="R536"/>
  <c r="P536"/>
  <c r="BI531"/>
  <c r="BH531"/>
  <c r="BG531"/>
  <c r="BF531"/>
  <c r="T531"/>
  <c r="R531"/>
  <c r="P531"/>
  <c r="BI525"/>
  <c r="BH525"/>
  <c r="BG525"/>
  <c r="BF525"/>
  <c r="T525"/>
  <c r="R525"/>
  <c r="P525"/>
  <c r="BI519"/>
  <c r="BH519"/>
  <c r="BG519"/>
  <c r="BF519"/>
  <c r="T519"/>
  <c r="R519"/>
  <c r="P519"/>
  <c r="BI513"/>
  <c r="BH513"/>
  <c r="BG513"/>
  <c r="BF513"/>
  <c r="T513"/>
  <c r="R513"/>
  <c r="P513"/>
  <c r="BI507"/>
  <c r="BH507"/>
  <c r="BG507"/>
  <c r="BF507"/>
  <c r="T507"/>
  <c r="R507"/>
  <c r="P507"/>
  <c r="BI498"/>
  <c r="BH498"/>
  <c r="BG498"/>
  <c r="BF498"/>
  <c r="T498"/>
  <c r="R498"/>
  <c r="P498"/>
  <c r="BI493"/>
  <c r="BH493"/>
  <c r="BG493"/>
  <c r="BF493"/>
  <c r="T493"/>
  <c r="R493"/>
  <c r="P493"/>
  <c r="BI488"/>
  <c r="BH488"/>
  <c r="BG488"/>
  <c r="BF488"/>
  <c r="T488"/>
  <c r="R488"/>
  <c r="P488"/>
  <c r="BI483"/>
  <c r="BH483"/>
  <c r="BG483"/>
  <c r="BF483"/>
  <c r="T483"/>
  <c r="R483"/>
  <c r="P483"/>
  <c r="BI477"/>
  <c r="BH477"/>
  <c r="BG477"/>
  <c r="BF477"/>
  <c r="T477"/>
  <c r="R477"/>
  <c r="P477"/>
  <c r="BI457"/>
  <c r="BH457"/>
  <c r="BG457"/>
  <c r="BF457"/>
  <c r="T457"/>
  <c r="R457"/>
  <c r="P457"/>
  <c r="BI453"/>
  <c r="BH453"/>
  <c r="BG453"/>
  <c r="BF453"/>
  <c r="T453"/>
  <c r="R453"/>
  <c r="P453"/>
  <c r="BI452"/>
  <c r="BH452"/>
  <c r="BG452"/>
  <c r="BF452"/>
  <c r="T452"/>
  <c r="R452"/>
  <c r="P452"/>
  <c r="BI447"/>
  <c r="BH447"/>
  <c r="BG447"/>
  <c r="BF447"/>
  <c r="T447"/>
  <c r="R447"/>
  <c r="P447"/>
  <c r="BI443"/>
  <c r="BH443"/>
  <c r="BG443"/>
  <c r="BF443"/>
  <c r="T443"/>
  <c r="R443"/>
  <c r="P443"/>
  <c r="BI438"/>
  <c r="BH438"/>
  <c r="BG438"/>
  <c r="BF438"/>
  <c r="T438"/>
  <c r="R438"/>
  <c r="P438"/>
  <c r="BI433"/>
  <c r="BH433"/>
  <c r="BG433"/>
  <c r="BF433"/>
  <c r="T433"/>
  <c r="R433"/>
  <c r="P433"/>
  <c r="BI427"/>
  <c r="BH427"/>
  <c r="BG427"/>
  <c r="BF427"/>
  <c r="T427"/>
  <c r="R427"/>
  <c r="P427"/>
  <c r="BI425"/>
  <c r="BH425"/>
  <c r="BG425"/>
  <c r="BF425"/>
  <c r="T425"/>
  <c r="R425"/>
  <c r="P425"/>
  <c r="BI418"/>
  <c r="BH418"/>
  <c r="BG418"/>
  <c r="BF418"/>
  <c r="T418"/>
  <c r="R418"/>
  <c r="P418"/>
  <c r="BI413"/>
  <c r="BH413"/>
  <c r="BG413"/>
  <c r="BF413"/>
  <c r="T413"/>
  <c r="R413"/>
  <c r="P413"/>
  <c r="BI411"/>
  <c r="BH411"/>
  <c r="BG411"/>
  <c r="BF411"/>
  <c r="T411"/>
  <c r="R411"/>
  <c r="P411"/>
  <c r="BI404"/>
  <c r="BH404"/>
  <c r="BG404"/>
  <c r="BF404"/>
  <c r="T404"/>
  <c r="R404"/>
  <c r="P404"/>
  <c r="BI399"/>
  <c r="BH399"/>
  <c r="BG399"/>
  <c r="BF399"/>
  <c r="T399"/>
  <c r="R399"/>
  <c r="P399"/>
  <c r="BI394"/>
  <c r="BH394"/>
  <c r="BG394"/>
  <c r="BF394"/>
  <c r="T394"/>
  <c r="R394"/>
  <c r="P394"/>
  <c r="BI389"/>
  <c r="BH389"/>
  <c r="BG389"/>
  <c r="BF389"/>
  <c r="T389"/>
  <c r="R389"/>
  <c r="P389"/>
  <c r="BI386"/>
  <c r="BH386"/>
  <c r="BG386"/>
  <c r="BF386"/>
  <c r="T386"/>
  <c r="R386"/>
  <c r="P386"/>
  <c r="BI381"/>
  <c r="BH381"/>
  <c r="BG381"/>
  <c r="BF381"/>
  <c r="T381"/>
  <c r="R381"/>
  <c r="P381"/>
  <c r="BI376"/>
  <c r="BH376"/>
  <c r="BG376"/>
  <c r="BF376"/>
  <c r="T376"/>
  <c r="R376"/>
  <c r="P376"/>
  <c r="BI371"/>
  <c r="BH371"/>
  <c r="BG371"/>
  <c r="BF371"/>
  <c r="T371"/>
  <c r="R371"/>
  <c r="P371"/>
  <c r="BI358"/>
  <c r="BH358"/>
  <c r="BG358"/>
  <c r="BF358"/>
  <c r="T358"/>
  <c r="R358"/>
  <c r="P358"/>
  <c r="BI344"/>
  <c r="BH344"/>
  <c r="BG344"/>
  <c r="BF344"/>
  <c r="T344"/>
  <c r="R344"/>
  <c r="P344"/>
  <c r="BI335"/>
  <c r="BH335"/>
  <c r="BG335"/>
  <c r="BF335"/>
  <c r="T335"/>
  <c r="R335"/>
  <c r="P335"/>
  <c r="BI331"/>
  <c r="BH331"/>
  <c r="BG331"/>
  <c r="BF331"/>
  <c r="T331"/>
  <c r="R331"/>
  <c r="P331"/>
  <c r="BI326"/>
  <c r="BH326"/>
  <c r="BG326"/>
  <c r="BF326"/>
  <c r="T326"/>
  <c r="R326"/>
  <c r="P326"/>
  <c r="BI321"/>
  <c r="BH321"/>
  <c r="BG321"/>
  <c r="BF321"/>
  <c r="T321"/>
  <c r="R321"/>
  <c r="P321"/>
  <c r="BI316"/>
  <c r="BH316"/>
  <c r="BG316"/>
  <c r="BF316"/>
  <c r="T316"/>
  <c r="R316"/>
  <c r="P316"/>
  <c r="BI311"/>
  <c r="BH311"/>
  <c r="BG311"/>
  <c r="BF311"/>
  <c r="T311"/>
  <c r="R311"/>
  <c r="P311"/>
  <c r="BI309"/>
  <c r="BH309"/>
  <c r="BG309"/>
  <c r="BF309"/>
  <c r="T309"/>
  <c r="R309"/>
  <c r="P309"/>
  <c r="BI304"/>
  <c r="BH304"/>
  <c r="BG304"/>
  <c r="BF304"/>
  <c r="T304"/>
  <c r="R304"/>
  <c r="P304"/>
  <c r="BI302"/>
  <c r="BH302"/>
  <c r="BG302"/>
  <c r="BF302"/>
  <c r="T302"/>
  <c r="R302"/>
  <c r="P302"/>
  <c r="BI296"/>
  <c r="BH296"/>
  <c r="BG296"/>
  <c r="BF296"/>
  <c r="T296"/>
  <c r="R296"/>
  <c r="P296"/>
  <c r="BI292"/>
  <c r="BH292"/>
  <c r="BG292"/>
  <c r="BF292"/>
  <c r="T292"/>
  <c r="R292"/>
  <c r="P292"/>
  <c r="BI285"/>
  <c r="BH285"/>
  <c r="BG285"/>
  <c r="BF285"/>
  <c r="T285"/>
  <c r="R285"/>
  <c r="P285"/>
  <c r="BI281"/>
  <c r="BH281"/>
  <c r="BG281"/>
  <c r="BF281"/>
  <c r="T281"/>
  <c r="R281"/>
  <c r="P281"/>
  <c r="BI276"/>
  <c r="BH276"/>
  <c r="BG276"/>
  <c r="BF276"/>
  <c r="T276"/>
  <c r="R276"/>
  <c r="P276"/>
  <c r="BI271"/>
  <c r="BH271"/>
  <c r="BG271"/>
  <c r="BF271"/>
  <c r="T271"/>
  <c r="R271"/>
  <c r="P271"/>
  <c r="BI266"/>
  <c r="BH266"/>
  <c r="BG266"/>
  <c r="BF266"/>
  <c r="T266"/>
  <c r="R266"/>
  <c r="P266"/>
  <c r="BI261"/>
  <c r="BH261"/>
  <c r="BG261"/>
  <c r="BF261"/>
  <c r="T261"/>
  <c r="R261"/>
  <c r="P261"/>
  <c r="BI259"/>
  <c r="BH259"/>
  <c r="BG259"/>
  <c r="BF259"/>
  <c r="T259"/>
  <c r="R259"/>
  <c r="P259"/>
  <c r="BI254"/>
  <c r="BH254"/>
  <c r="BG254"/>
  <c r="BF254"/>
  <c r="T254"/>
  <c r="R254"/>
  <c r="P254"/>
  <c r="BI252"/>
  <c r="BH252"/>
  <c r="BG252"/>
  <c r="BF252"/>
  <c r="T252"/>
  <c r="R252"/>
  <c r="P252"/>
  <c r="BI243"/>
  <c r="BH243"/>
  <c r="BG243"/>
  <c r="BF243"/>
  <c r="T243"/>
  <c r="R243"/>
  <c r="P243"/>
  <c r="BI236"/>
  <c r="BH236"/>
  <c r="BG236"/>
  <c r="BF236"/>
  <c r="T236"/>
  <c r="R236"/>
  <c r="P236"/>
  <c r="BI230"/>
  <c r="BH230"/>
  <c r="BG230"/>
  <c r="BF230"/>
  <c r="T230"/>
  <c r="R230"/>
  <c r="P230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198"/>
  <c r="BH198"/>
  <c r="BG198"/>
  <c r="BF198"/>
  <c r="T198"/>
  <c r="R198"/>
  <c r="P198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76"/>
  <c r="BH176"/>
  <c r="BG176"/>
  <c r="BF176"/>
  <c r="T176"/>
  <c r="R176"/>
  <c r="P176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J141"/>
  <c r="F141"/>
  <c r="F139"/>
  <c r="E137"/>
  <c r="J91"/>
  <c r="F91"/>
  <c r="F89"/>
  <c r="E87"/>
  <c r="J24"/>
  <c r="E24"/>
  <c r="J142"/>
  <c r="J23"/>
  <c r="J18"/>
  <c r="E18"/>
  <c r="F92"/>
  <c r="J17"/>
  <c r="J12"/>
  <c r="J139"/>
  <c r="E7"/>
  <c r="E135"/>
  <c i="1" r="L90"/>
  <c r="AM90"/>
  <c r="AM89"/>
  <c r="L89"/>
  <c r="AM87"/>
  <c r="L87"/>
  <c r="L85"/>
  <c r="L84"/>
  <c i="2" r="J1019"/>
  <c r="BK872"/>
  <c r="J661"/>
  <c r="J457"/>
  <c r="J216"/>
  <c r="J998"/>
  <c r="BK842"/>
  <c r="J628"/>
  <c r="J371"/>
  <c r="BK1337"/>
  <c r="J1093"/>
  <c r="BK948"/>
  <c r="BK827"/>
  <c r="J707"/>
  <c r="BK561"/>
  <c r="J438"/>
  <c r="BK296"/>
  <c r="J188"/>
  <c r="BK1041"/>
  <c r="BK930"/>
  <c r="BK812"/>
  <c r="J597"/>
  <c r="BK394"/>
  <c r="J266"/>
  <c r="BK1182"/>
  <c r="J971"/>
  <c r="BK833"/>
  <c r="J746"/>
  <c r="J615"/>
  <c r="J335"/>
  <c r="J153"/>
  <c r="J1097"/>
  <c r="J1041"/>
  <c r="BK888"/>
  <c r="BK848"/>
  <c r="BK799"/>
  <c r="BK647"/>
  <c r="J536"/>
  <c r="BK371"/>
  <c r="J182"/>
  <c r="J1028"/>
  <c r="J864"/>
  <c r="BK796"/>
  <c r="BK659"/>
  <c r="J545"/>
  <c r="BK404"/>
  <c r="J222"/>
  <c r="J1348"/>
  <c r="BK1292"/>
  <c r="J1037"/>
  <c r="BK806"/>
  <c r="J620"/>
  <c r="BK567"/>
  <c r="J381"/>
  <c r="BK169"/>
  <c i="3" r="BK169"/>
  <c r="BK138"/>
  <c r="J138"/>
  <c r="BK159"/>
  <c r="J146"/>
  <c i="4" r="J138"/>
  <c r="J124"/>
  <c r="BK136"/>
  <c i="2" r="J1289"/>
  <c r="BK1013"/>
  <c r="J915"/>
  <c r="BK701"/>
  <c r="J498"/>
  <c r="BK230"/>
  <c r="J990"/>
  <c r="BK758"/>
  <c r="BK593"/>
  <c r="BK304"/>
  <c r="J1287"/>
  <c r="BK1003"/>
  <c r="J884"/>
  <c r="J734"/>
  <c r="BK545"/>
  <c r="BK399"/>
  <c r="BK225"/>
  <c r="J165"/>
  <c r="J956"/>
  <c r="J901"/>
  <c r="J779"/>
  <c r="BK427"/>
  <c r="BK316"/>
  <c r="BK148"/>
  <c r="BK1007"/>
  <c r="BK919"/>
  <c r="J796"/>
  <c r="J698"/>
  <c r="J488"/>
  <c r="BK292"/>
  <c r="J1222"/>
  <c r="BK1090"/>
  <c r="BK889"/>
  <c r="BK845"/>
  <c r="J793"/>
  <c r="BK631"/>
  <c r="J404"/>
  <c r="BK311"/>
  <c r="J1054"/>
  <c r="BK901"/>
  <c r="J833"/>
  <c r="J738"/>
  <c r="BK623"/>
  <c r="J513"/>
  <c r="BK285"/>
  <c r="BK158"/>
  <c r="J1340"/>
  <c r="BK1054"/>
  <c r="J948"/>
  <c r="BK774"/>
  <c r="BK608"/>
  <c r="J579"/>
  <c r="J452"/>
  <c r="BK261"/>
  <c i="3" r="BK186"/>
  <c r="BK133"/>
  <c r="BK176"/>
  <c r="J133"/>
  <c r="BK140"/>
  <c r="BK153"/>
  <c i="4" r="BK140"/>
  <c r="BK131"/>
  <c r="BK127"/>
  <c i="2" r="J1299"/>
  <c r="BK1122"/>
  <c r="J1032"/>
  <c r="J1007"/>
  <c r="BK956"/>
  <c r="J905"/>
  <c r="BK809"/>
  <c r="BK687"/>
  <c r="J593"/>
  <c r="BK507"/>
  <c r="J285"/>
  <c r="J252"/>
  <c r="J1225"/>
  <c r="J1049"/>
  <c r="J930"/>
  <c r="J878"/>
  <c r="BK787"/>
  <c r="BK698"/>
  <c r="BK589"/>
  <c r="BK477"/>
  <c r="J344"/>
  <c r="BK198"/>
  <c r="BK1340"/>
  <c r="BK1284"/>
  <c r="J1122"/>
  <c r="BK995"/>
  <c r="BK922"/>
  <c r="J888"/>
  <c r="BK851"/>
  <c r="BK790"/>
  <c r="BK738"/>
  <c r="J669"/>
  <c r="BK620"/>
  <c r="J557"/>
  <c r="BK488"/>
  <c r="J427"/>
  <c r="BK309"/>
  <c r="J276"/>
  <c r="J169"/>
  <c r="BK1046"/>
  <c r="J953"/>
  <c r="BK881"/>
  <c r="BK776"/>
  <c r="BK565"/>
  <c r="J477"/>
  <c r="BK344"/>
  <c r="BK186"/>
  <c r="J1070"/>
  <c r="BK990"/>
  <c r="BK857"/>
  <c r="BK793"/>
  <c r="BK707"/>
  <c r="J674"/>
  <c r="BK587"/>
  <c r="J376"/>
  <c r="J261"/>
  <c i="1" r="AS94"/>
  <c i="2" r="J827"/>
  <c r="J684"/>
  <c r="J602"/>
  <c r="BK493"/>
  <c r="BK335"/>
  <c r="BK236"/>
  <c r="J1292"/>
  <c r="BK1019"/>
  <c r="J896"/>
  <c r="J857"/>
  <c r="J774"/>
  <c r="J655"/>
  <c r="BK604"/>
  <c r="BK447"/>
  <c r="BK266"/>
  <c r="BK182"/>
  <c r="BK1347"/>
  <c r="J1334"/>
  <c r="BK1097"/>
  <c r="J958"/>
  <c r="BK824"/>
  <c r="J677"/>
  <c r="BK600"/>
  <c r="BK573"/>
  <c r="J447"/>
  <c r="BK276"/>
  <c r="BK208"/>
  <c i="3" r="J178"/>
  <c r="J128"/>
  <c r="BK171"/>
  <c r="J176"/>
  <c r="J159"/>
  <c r="J169"/>
  <c i="4" r="BK128"/>
  <c r="J136"/>
  <c r="BK138"/>
  <c r="J128"/>
  <c i="2" r="BK1142"/>
  <c r="J1046"/>
  <c r="BK1016"/>
  <c r="J961"/>
  <c r="J908"/>
  <c r="J776"/>
  <c r="BK669"/>
  <c r="J571"/>
  <c r="J309"/>
  <c r="J198"/>
  <c r="BK1102"/>
  <c r="J891"/>
  <c r="J722"/>
  <c r="BK636"/>
  <c r="BK513"/>
  <c r="BK271"/>
  <c r="BK176"/>
  <c r="BK1245"/>
  <c r="BK998"/>
  <c r="J927"/>
  <c r="BK875"/>
  <c r="J812"/>
  <c r="BK746"/>
  <c r="J651"/>
  <c r="BK579"/>
  <c r="J525"/>
  <c r="J413"/>
  <c r="J281"/>
  <c r="J204"/>
  <c r="J1025"/>
  <c r="J932"/>
  <c r="BK821"/>
  <c r="J710"/>
  <c r="J493"/>
  <c r="J358"/>
  <c r="J230"/>
  <c r="BK1037"/>
  <c r="BK927"/>
  <c r="J787"/>
  <c r="BK656"/>
  <c r="BK519"/>
  <c r="J302"/>
  <c r="J148"/>
  <c r="BK1077"/>
  <c r="J924"/>
  <c r="J881"/>
  <c r="J830"/>
  <c r="J728"/>
  <c r="BK628"/>
  <c r="BK386"/>
  <c r="J304"/>
  <c r="BK1301"/>
  <c r="BK987"/>
  <c r="BK861"/>
  <c r="BK734"/>
  <c r="J600"/>
  <c r="BK483"/>
  <c r="BK243"/>
  <c r="BK1349"/>
  <c r="BK1319"/>
  <c r="J1003"/>
  <c r="BK867"/>
  <c r="BK749"/>
  <c r="J587"/>
  <c r="J483"/>
  <c r="J296"/>
  <c i="3" r="J196"/>
  <c r="J186"/>
  <c r="BK128"/>
  <c r="J124"/>
  <c r="BK196"/>
  <c i="4" r="J129"/>
  <c r="BK124"/>
  <c r="J130"/>
  <c i="2" r="J1337"/>
  <c r="J1060"/>
  <c r="J979"/>
  <c r="BK935"/>
  <c r="J861"/>
  <c r="J741"/>
  <c r="BK611"/>
  <c r="J321"/>
  <c r="BK259"/>
  <c r="J1284"/>
  <c r="BK1025"/>
  <c r="BK905"/>
  <c r="J838"/>
  <c r="BK661"/>
  <c r="BK540"/>
  <c r="BK389"/>
  <c r="BK204"/>
  <c r="J1319"/>
  <c r="J1202"/>
  <c r="BK1049"/>
  <c r="BK958"/>
  <c r="BK897"/>
  <c r="J818"/>
  <c r="J784"/>
  <c r="BK722"/>
  <c r="J623"/>
  <c r="J540"/>
  <c r="J433"/>
  <c r="BK376"/>
  <c r="J218"/>
  <c r="BK1299"/>
  <c r="BK971"/>
  <c r="BK818"/>
  <c r="BK651"/>
  <c r="J399"/>
  <c r="J259"/>
  <c r="J1063"/>
  <c r="J935"/>
  <c r="J790"/>
  <c r="J701"/>
  <c r="BK571"/>
  <c r="BK331"/>
  <c r="J171"/>
  <c r="BK1099"/>
  <c r="BK940"/>
  <c r="J886"/>
  <c r="J821"/>
  <c r="J687"/>
  <c r="J608"/>
  <c r="BK381"/>
  <c r="BK302"/>
  <c r="BK1202"/>
  <c r="BK961"/>
  <c r="J872"/>
  <c r="J803"/>
  <c r="J644"/>
  <c r="BK577"/>
  <c r="J443"/>
  <c r="J225"/>
  <c r="J1347"/>
  <c r="J1099"/>
  <c r="BK979"/>
  <c r="J758"/>
  <c r="BK602"/>
  <c r="J507"/>
  <c r="J425"/>
  <c r="BK165"/>
  <c i="3" r="J164"/>
  <c r="J173"/>
  <c r="BK124"/>
  <c r="J183"/>
  <c r="BK178"/>
  <c i="4" r="J126"/>
  <c r="J127"/>
  <c i="2" r="J912"/>
  <c r="J749"/>
  <c r="J639"/>
  <c r="BK557"/>
  <c r="BK413"/>
  <c r="BK281"/>
  <c r="J1306"/>
  <c r="J1142"/>
  <c r="J976"/>
  <c r="BK864"/>
  <c r="BK779"/>
  <c r="BK655"/>
  <c r="J567"/>
  <c r="BK418"/>
  <c r="J236"/>
  <c r="BK1306"/>
  <c r="J1182"/>
  <c r="J1077"/>
  <c r="J987"/>
  <c r="BK915"/>
  <c r="BK854"/>
  <c r="J799"/>
  <c r="BK761"/>
  <c r="J656"/>
  <c r="BK615"/>
  <c r="J531"/>
  <c r="BK443"/>
  <c r="BK411"/>
  <c r="BK321"/>
  <c r="BK212"/>
  <c r="J1245"/>
  <c r="J982"/>
  <c r="BK912"/>
  <c r="J806"/>
  <c r="BK684"/>
  <c r="BK536"/>
  <c r="BK326"/>
  <c r="J158"/>
  <c r="BK1058"/>
  <c r="BK985"/>
  <c r="J889"/>
  <c r="J815"/>
  <c r="BK710"/>
  <c r="J659"/>
  <c r="J573"/>
  <c r="BK452"/>
  <c r="BK252"/>
  <c r="J1301"/>
  <c r="BK1093"/>
  <c r="J1058"/>
  <c r="J897"/>
  <c r="BK878"/>
  <c r="J842"/>
  <c r="BK741"/>
  <c r="BK644"/>
  <c r="J565"/>
  <c r="BK433"/>
  <c r="J331"/>
  <c r="J186"/>
  <c r="BK1060"/>
  <c r="BK982"/>
  <c r="BK886"/>
  <c r="J824"/>
  <c r="BK744"/>
  <c r="BK639"/>
  <c r="BK531"/>
  <c r="BK425"/>
  <c r="J254"/>
  <c r="J212"/>
  <c r="BK1348"/>
  <c r="BK1343"/>
  <c r="BK1266"/>
  <c r="BK1032"/>
  <c r="BK884"/>
  <c r="J769"/>
  <c r="J604"/>
  <c r="J577"/>
  <c r="BK438"/>
  <c r="BK218"/>
  <c i="3" r="BK183"/>
  <c r="BK142"/>
  <c r="J140"/>
  <c r="J148"/>
  <c r="J142"/>
  <c r="BK190"/>
  <c i="4" r="J132"/>
  <c r="J131"/>
  <c r="J140"/>
  <c r="BK129"/>
  <c i="2" r="BK1334"/>
  <c r="J1090"/>
  <c r="BK1028"/>
  <c r="BK976"/>
  <c r="BK953"/>
  <c r="J875"/>
  <c r="J851"/>
  <c r="BK728"/>
  <c r="J583"/>
  <c r="J550"/>
  <c r="J316"/>
  <c r="BK254"/>
  <c r="J1266"/>
  <c r="BK1063"/>
  <c r="BK924"/>
  <c r="J845"/>
  <c r="J744"/>
  <c r="J647"/>
  <c r="J519"/>
  <c r="J411"/>
  <c r="J243"/>
  <c r="BK188"/>
  <c r="BK1289"/>
  <c r="J1162"/>
  <c r="J1016"/>
  <c r="BK966"/>
  <c r="J919"/>
  <c r="J867"/>
  <c r="J809"/>
  <c r="BK769"/>
  <c r="BK674"/>
  <c r="J631"/>
  <c r="BK550"/>
  <c r="BK457"/>
  <c r="J418"/>
  <c r="J389"/>
  <c r="J292"/>
  <c r="J208"/>
  <c r="BK1225"/>
  <c r="J966"/>
  <c r="BK908"/>
  <c r="BK815"/>
  <c r="J764"/>
  <c r="J561"/>
  <c r="J386"/>
  <c r="J271"/>
  <c r="BK171"/>
  <c r="BK1162"/>
  <c r="J995"/>
  <c r="J922"/>
  <c r="BK830"/>
  <c r="J761"/>
  <c r="BK677"/>
  <c r="J589"/>
  <c r="J453"/>
  <c r="J311"/>
  <c r="J176"/>
  <c r="J1102"/>
  <c r="BK1070"/>
  <c r="BK932"/>
  <c r="BK896"/>
  <c r="J854"/>
  <c r="BK838"/>
  <c r="BK764"/>
  <c r="J664"/>
  <c r="BK583"/>
  <c r="BK453"/>
  <c r="J326"/>
  <c r="BK153"/>
  <c r="BK1287"/>
  <c r="J1013"/>
  <c r="BK891"/>
  <c r="J848"/>
  <c r="BK784"/>
  <c r="BK664"/>
  <c r="J611"/>
  <c r="BK525"/>
  <c r="BK358"/>
  <c r="BK216"/>
  <c r="J1349"/>
  <c r="J1343"/>
  <c r="BK1222"/>
  <c r="J985"/>
  <c r="J940"/>
  <c r="BK803"/>
  <c r="J636"/>
  <c r="BK597"/>
  <c r="BK498"/>
  <c r="J394"/>
  <c r="BK222"/>
  <c i="3" r="J190"/>
  <c r="BK146"/>
  <c r="J153"/>
  <c r="BK164"/>
  <c r="BK173"/>
  <c r="BK148"/>
  <c r="J171"/>
  <c i="4" r="BK132"/>
  <c r="BK130"/>
  <c r="BK126"/>
  <c i="2" l="1" r="BK229"/>
  <c r="J229"/>
  <c r="J100"/>
  <c r="R291"/>
  <c r="T320"/>
  <c r="T442"/>
  <c r="P599"/>
  <c r="T663"/>
  <c r="R748"/>
  <c r="T890"/>
  <c r="T926"/>
  <c r="BK960"/>
  <c r="J960"/>
  <c r="J117"/>
  <c r="BK1101"/>
  <c r="J1101"/>
  <c r="J120"/>
  <c r="R1333"/>
  <c i="3" r="R123"/>
  <c r="P177"/>
  <c i="2" r="BK203"/>
  <c r="J203"/>
  <c r="J99"/>
  <c r="R203"/>
  <c r="P291"/>
  <c r="T334"/>
  <c r="R556"/>
  <c r="BK663"/>
  <c r="J663"/>
  <c r="J110"/>
  <c r="P783"/>
  <c r="BK934"/>
  <c r="J934"/>
  <c r="J116"/>
  <c r="BK989"/>
  <c r="J989"/>
  <c r="J118"/>
  <c r="T989"/>
  <c r="R1062"/>
  <c r="P1291"/>
  <c r="T1346"/>
  <c i="3" r="BK158"/>
  <c r="J158"/>
  <c r="J99"/>
  <c r="T177"/>
  <c i="4" r="R125"/>
  <c r="R122"/>
  <c r="R121"/>
  <c i="2" r="BK147"/>
  <c r="P203"/>
  <c r="BK291"/>
  <c r="J291"/>
  <c r="J101"/>
  <c r="R334"/>
  <c r="T556"/>
  <c r="T614"/>
  <c r="T783"/>
  <c r="P934"/>
  <c r="P960"/>
  <c r="P1101"/>
  <c r="BK1346"/>
  <c r="J1346"/>
  <c r="J125"/>
  <c i="3" r="T158"/>
  <c i="2" r="T229"/>
  <c r="P334"/>
  <c r="BK556"/>
  <c r="J556"/>
  <c r="J105"/>
  <c r="T599"/>
  <c r="P614"/>
  <c r="R783"/>
  <c r="R934"/>
  <c r="R960"/>
  <c r="R989"/>
  <c r="T1062"/>
  <c r="R1291"/>
  <c r="BK1333"/>
  <c r="J1333"/>
  <c r="J124"/>
  <c r="R1346"/>
  <c i="3" r="BK123"/>
  <c r="R158"/>
  <c i="4" r="BK125"/>
  <c r="J125"/>
  <c r="J99"/>
  <c i="2" r="T147"/>
  <c r="T146"/>
  <c r="T203"/>
  <c r="T291"/>
  <c r="R320"/>
  <c r="R442"/>
  <c r="BK599"/>
  <c r="J599"/>
  <c r="J106"/>
  <c r="R663"/>
  <c r="P748"/>
  <c r="BK890"/>
  <c r="J890"/>
  <c r="J114"/>
  <c r="BK926"/>
  <c r="J926"/>
  <c r="J115"/>
  <c r="R1101"/>
  <c r="P147"/>
  <c r="P229"/>
  <c r="BK334"/>
  <c r="J334"/>
  <c r="J103"/>
  <c r="P442"/>
  <c r="BK614"/>
  <c r="J614"/>
  <c r="J109"/>
  <c r="R614"/>
  <c r="BK783"/>
  <c r="J783"/>
  <c r="J113"/>
  <c r="P890"/>
  <c r="R926"/>
  <c r="T1101"/>
  <c r="T1291"/>
  <c r="P1333"/>
  <c r="P1332"/>
  <c r="P1346"/>
  <c i="3" r="T123"/>
  <c r="T122"/>
  <c r="T121"/>
  <c r="BK177"/>
  <c r="J177"/>
  <c r="J100"/>
  <c i="4" r="P125"/>
  <c r="P122"/>
  <c r="P121"/>
  <c i="1" r="AU97"/>
  <c i="2" r="R147"/>
  <c r="R146"/>
  <c r="R229"/>
  <c r="BK320"/>
  <c r="J320"/>
  <c r="J102"/>
  <c r="P320"/>
  <c r="BK442"/>
  <c r="J442"/>
  <c r="J104"/>
  <c r="P556"/>
  <c r="R599"/>
  <c r="P663"/>
  <c r="BK748"/>
  <c r="J748"/>
  <c r="J111"/>
  <c r="T748"/>
  <c r="R890"/>
  <c r="P926"/>
  <c r="T934"/>
  <c r="T960"/>
  <c r="P989"/>
  <c r="BK1062"/>
  <c r="J1062"/>
  <c r="J119"/>
  <c r="P1062"/>
  <c r="BK1291"/>
  <c r="J1291"/>
  <c r="J121"/>
  <c r="T1333"/>
  <c r="T1332"/>
  <c i="3" r="P123"/>
  <c r="P122"/>
  <c r="P121"/>
  <c i="1" r="AU96"/>
  <c i="3" r="P158"/>
  <c r="R177"/>
  <c i="4" r="T125"/>
  <c r="T122"/>
  <c r="T121"/>
  <c i="2" r="BK1305"/>
  <c r="J1305"/>
  <c r="J122"/>
  <c r="BK610"/>
  <c r="J610"/>
  <c r="J107"/>
  <c i="4" r="BK123"/>
  <c r="J123"/>
  <c r="J98"/>
  <c r="BK137"/>
  <c r="J137"/>
  <c r="J100"/>
  <c i="3" r="BK195"/>
  <c r="J195"/>
  <c r="J101"/>
  <c i="4" r="BK139"/>
  <c r="J139"/>
  <c r="J101"/>
  <c i="2" r="BK778"/>
  <c r="J778"/>
  <c r="J112"/>
  <c i="4" r="J92"/>
  <c r="J89"/>
  <c r="E111"/>
  <c r="BE128"/>
  <c r="BE129"/>
  <c r="BE130"/>
  <c r="F92"/>
  <c r="BE124"/>
  <c r="BE132"/>
  <c r="BE136"/>
  <c i="3" r="J123"/>
  <c r="J98"/>
  <c i="4" r="BE140"/>
  <c r="BE126"/>
  <c r="BE127"/>
  <c r="BE131"/>
  <c r="BE138"/>
  <c i="3" r="J118"/>
  <c r="BE142"/>
  <c r="BE164"/>
  <c r="BE183"/>
  <c r="J115"/>
  <c r="BE148"/>
  <c r="BE133"/>
  <c i="2" r="J147"/>
  <c r="J98"/>
  <c r="BK613"/>
  <c r="J613"/>
  <c r="J108"/>
  <c i="3" r="F92"/>
  <c r="BE138"/>
  <c r="BE173"/>
  <c r="BE176"/>
  <c r="BE190"/>
  <c r="BE169"/>
  <c r="BE186"/>
  <c r="E111"/>
  <c r="BE153"/>
  <c i="2" r="BK1332"/>
  <c r="J1332"/>
  <c r="J123"/>
  <c i="3" r="BE146"/>
  <c r="BE124"/>
  <c r="BE128"/>
  <c r="BE140"/>
  <c r="BE159"/>
  <c r="BE171"/>
  <c r="BE178"/>
  <c r="BE196"/>
  <c i="2" r="J89"/>
  <c r="BE188"/>
  <c r="BE212"/>
  <c r="BE413"/>
  <c r="BE550"/>
  <c r="BE561"/>
  <c r="BE611"/>
  <c r="BE628"/>
  <c r="BE710"/>
  <c r="BE728"/>
  <c r="BE818"/>
  <c r="BE878"/>
  <c r="BE897"/>
  <c r="BE908"/>
  <c r="BE995"/>
  <c r="BE1028"/>
  <c r="BE1077"/>
  <c r="BE1090"/>
  <c r="BE1182"/>
  <c r="BE1337"/>
  <c r="BE1343"/>
  <c r="BE1347"/>
  <c r="BE1348"/>
  <c r="BE1349"/>
  <c r="E85"/>
  <c r="F142"/>
  <c r="BE148"/>
  <c r="BE153"/>
  <c r="BE208"/>
  <c r="BE230"/>
  <c r="BE236"/>
  <c r="BE252"/>
  <c r="BE259"/>
  <c r="BE261"/>
  <c r="BE321"/>
  <c r="BE331"/>
  <c r="BE335"/>
  <c r="BE344"/>
  <c r="BE371"/>
  <c r="BE376"/>
  <c r="BE381"/>
  <c r="BE386"/>
  <c r="BE389"/>
  <c r="BE399"/>
  <c r="BE427"/>
  <c r="BE433"/>
  <c r="BE477"/>
  <c r="BE519"/>
  <c r="BE525"/>
  <c r="BE583"/>
  <c r="BE589"/>
  <c r="BE597"/>
  <c r="BE608"/>
  <c r="BE687"/>
  <c r="BE701"/>
  <c r="BE722"/>
  <c r="BE779"/>
  <c r="BE790"/>
  <c r="BE842"/>
  <c r="BE875"/>
  <c r="BE888"/>
  <c r="BE919"/>
  <c r="BE922"/>
  <c r="BE953"/>
  <c r="BE1016"/>
  <c r="BE1046"/>
  <c r="BE1070"/>
  <c r="BE1097"/>
  <c r="BE1319"/>
  <c r="BE171"/>
  <c r="BE204"/>
  <c r="BE218"/>
  <c r="BE225"/>
  <c r="BE276"/>
  <c r="BE447"/>
  <c r="BE457"/>
  <c r="BE571"/>
  <c r="BE659"/>
  <c r="BE674"/>
  <c r="BE707"/>
  <c r="BE749"/>
  <c r="BE784"/>
  <c r="BE809"/>
  <c r="BE815"/>
  <c r="BE872"/>
  <c r="BE912"/>
  <c r="BE966"/>
  <c r="BE1245"/>
  <c r="BE1287"/>
  <c r="BE271"/>
  <c r="BE304"/>
  <c r="BE326"/>
  <c r="BE394"/>
  <c r="BE493"/>
  <c r="BE557"/>
  <c r="BE565"/>
  <c r="BE593"/>
  <c r="BE651"/>
  <c r="BE661"/>
  <c r="BE669"/>
  <c r="BE684"/>
  <c r="BE851"/>
  <c r="BE901"/>
  <c r="BE961"/>
  <c r="BE987"/>
  <c r="BE1019"/>
  <c r="BE1025"/>
  <c r="BE1041"/>
  <c r="BE1202"/>
  <c r="BE1284"/>
  <c r="BE1289"/>
  <c r="J92"/>
  <c r="BE176"/>
  <c r="BE243"/>
  <c r="BE292"/>
  <c r="BE302"/>
  <c r="BE411"/>
  <c r="BE418"/>
  <c r="BE443"/>
  <c r="BE453"/>
  <c r="BE498"/>
  <c r="BE540"/>
  <c r="BE639"/>
  <c r="BE655"/>
  <c r="BE698"/>
  <c r="BE741"/>
  <c r="BE746"/>
  <c r="BE787"/>
  <c r="BE838"/>
  <c r="BE861"/>
  <c r="BE889"/>
  <c r="BE905"/>
  <c r="BE915"/>
  <c r="BE932"/>
  <c r="BE958"/>
  <c r="BE1049"/>
  <c r="BE1060"/>
  <c r="BE1093"/>
  <c r="BE1122"/>
  <c r="BE158"/>
  <c r="BE198"/>
  <c r="BE216"/>
  <c r="BE285"/>
  <c r="BE311"/>
  <c r="BE316"/>
  <c r="BE483"/>
  <c r="BE507"/>
  <c r="BE513"/>
  <c r="BE531"/>
  <c r="BE600"/>
  <c r="BE602"/>
  <c r="BE636"/>
  <c r="BE664"/>
  <c r="BE744"/>
  <c r="BE812"/>
  <c r="BE821"/>
  <c r="BE824"/>
  <c r="BE830"/>
  <c r="BE833"/>
  <c r="BE848"/>
  <c r="BE891"/>
  <c r="BE896"/>
  <c r="BE930"/>
  <c r="BE971"/>
  <c r="BE976"/>
  <c r="BE979"/>
  <c r="BE982"/>
  <c r="BE985"/>
  <c r="BE990"/>
  <c r="BE1013"/>
  <c r="BE1037"/>
  <c r="BE1054"/>
  <c r="BE1058"/>
  <c r="BE1099"/>
  <c r="BE1142"/>
  <c r="BE1225"/>
  <c r="BE1266"/>
  <c r="BE1292"/>
  <c r="BE1301"/>
  <c r="BE1334"/>
  <c r="BE169"/>
  <c r="BE182"/>
  <c r="BE254"/>
  <c r="BE281"/>
  <c r="BE309"/>
  <c r="BE425"/>
  <c r="BE452"/>
  <c r="BE536"/>
  <c r="BE545"/>
  <c r="BE587"/>
  <c r="BE604"/>
  <c r="BE615"/>
  <c r="BE656"/>
  <c r="BE677"/>
  <c r="BE764"/>
  <c r="BE769"/>
  <c r="BE776"/>
  <c r="BE793"/>
  <c r="BE827"/>
  <c r="BE857"/>
  <c r="BE881"/>
  <c r="BE935"/>
  <c r="BE948"/>
  <c r="BE956"/>
  <c r="BE1007"/>
  <c r="BE1032"/>
  <c r="BE1162"/>
  <c r="BE1299"/>
  <c r="BE165"/>
  <c r="BE186"/>
  <c r="BE222"/>
  <c r="BE266"/>
  <c r="BE296"/>
  <c r="BE358"/>
  <c r="BE404"/>
  <c r="BE438"/>
  <c r="BE488"/>
  <c r="BE567"/>
  <c r="BE573"/>
  <c r="BE577"/>
  <c r="BE579"/>
  <c r="BE620"/>
  <c r="BE623"/>
  <c r="BE631"/>
  <c r="BE644"/>
  <c r="BE647"/>
  <c r="BE734"/>
  <c r="BE738"/>
  <c r="BE758"/>
  <c r="BE761"/>
  <c r="BE774"/>
  <c r="BE796"/>
  <c r="BE799"/>
  <c r="BE803"/>
  <c r="BE806"/>
  <c r="BE845"/>
  <c r="BE854"/>
  <c r="BE864"/>
  <c r="BE867"/>
  <c r="BE884"/>
  <c r="BE886"/>
  <c r="BE924"/>
  <c r="BE927"/>
  <c r="BE940"/>
  <c r="BE998"/>
  <c r="BE1003"/>
  <c r="BE1063"/>
  <c r="BE1102"/>
  <c r="BE1222"/>
  <c r="BE1306"/>
  <c r="BE1340"/>
  <c r="J34"/>
  <c i="1" r="AW95"/>
  <c i="2" r="F34"/>
  <c i="1" r="BA95"/>
  <c i="3" r="F34"/>
  <c i="1" r="BA96"/>
  <c i="3" r="J34"/>
  <c i="1" r="AW96"/>
  <c i="3" r="F36"/>
  <c i="1" r="BC96"/>
  <c i="3" r="F35"/>
  <c i="1" r="BB96"/>
  <c i="3" r="F37"/>
  <c i="1" r="BD96"/>
  <c i="4" r="J34"/>
  <c i="1" r="AW97"/>
  <c i="4" r="F35"/>
  <c i="1" r="BB97"/>
  <c i="4" r="F37"/>
  <c i="1" r="BD97"/>
  <c i="4" r="F36"/>
  <c i="1" r="BC97"/>
  <c i="4" r="F34"/>
  <c i="1" r="BA97"/>
  <c i="2" r="F37"/>
  <c i="1" r="BD95"/>
  <c i="2" r="F35"/>
  <c i="1" r="BB95"/>
  <c i="2" r="F36"/>
  <c i="1" r="BC95"/>
  <c i="2" l="1" r="P146"/>
  <c r="R613"/>
  <c i="3" r="BK122"/>
  <c r="J122"/>
  <c r="J97"/>
  <c i="2" r="BK146"/>
  <c r="J146"/>
  <c r="J97"/>
  <c r="P613"/>
  <c i="3" r="R122"/>
  <c r="R121"/>
  <c i="2" r="T613"/>
  <c r="T145"/>
  <c r="R1332"/>
  <c i="4" r="BK122"/>
  <c r="J122"/>
  <c r="J97"/>
  <c i="2" r="BK145"/>
  <c r="J145"/>
  <c i="3" r="F33"/>
  <c i="1" r="AZ96"/>
  <c i="2" r="F33"/>
  <c i="1" r="AZ95"/>
  <c i="2" r="J33"/>
  <c i="1" r="AV95"/>
  <c r="AT95"/>
  <c i="2" r="J30"/>
  <c i="1" r="AG95"/>
  <c i="4" r="F33"/>
  <c i="1" r="AZ97"/>
  <c r="BD94"/>
  <c r="W33"/>
  <c i="4" r="J33"/>
  <c i="1" r="AV97"/>
  <c r="AT97"/>
  <c r="BA94"/>
  <c r="W30"/>
  <c r="BC94"/>
  <c r="AY94"/>
  <c i="3" r="J33"/>
  <c i="1" r="AV96"/>
  <c r="AT96"/>
  <c r="BB94"/>
  <c r="AX94"/>
  <c i="2" l="1" r="R145"/>
  <c r="P145"/>
  <c i="1" r="AU95"/>
  <c i="3" r="BK121"/>
  <c r="J121"/>
  <c r="J96"/>
  <c i="4" r="BK121"/>
  <c r="J121"/>
  <c r="J96"/>
  <c i="1" r="AN95"/>
  <c i="2" r="J96"/>
  <c r="J39"/>
  <c i="1" r="AZ94"/>
  <c r="AV94"/>
  <c r="AK29"/>
  <c r="AU94"/>
  <c r="AW94"/>
  <c r="AK30"/>
  <c r="W31"/>
  <c r="W32"/>
  <c i="4" l="1" r="J30"/>
  <c i="1" r="AG97"/>
  <c i="3" r="J30"/>
  <c i="1" r="AG96"/>
  <c r="AN96"/>
  <c r="W29"/>
  <c r="AT94"/>
  <c i="4" l="1" r="J39"/>
  <c i="3" r="J39"/>
  <c i="1" r="AN97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<sst xmlns="http://schemas.openxmlformats.org/spreadsheetml/2006/main">
  <si>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</si>
  <si>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</si>
  <si>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</si>
  <si>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</si>
  <si>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</si>
  <si>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{28b7bc92-dac2-4e2b-872f-51ef88f8c9c3}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</si>
  <si>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</si>
  <si>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</si>
  <si>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</si>
  <si>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</si>
  <si>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</si>
  <si>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</si>
  <si>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</si>
  <si>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</si>
  <si>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2401400A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</si>
  <si>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</si>
  <si>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</si>
  <si>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Objekt N1 - SO 02 - Přístavba výtahu dle požadavků HZS</t>
  </si>
  <si>
    <t>KSO:</t>
  </si>
  <si>
    <t>CC-CZ:</t>
  </si>
  <si>
    <t>Místo:</t>
  </si>
  <si>
    <t>Olomouc-Neředín, tř.Míru 644/12</t>
  </si>
  <si>
    <t>Datum:</t>
  </si>
  <si>
    <t>23. 5. 2024</t>
  </si>
  <si>
    <t>Zadavatel:</t>
  </si>
  <si>
    <t>IČ:</t>
  </si>
  <si>
    <t>UP Olomouc, Správa kolejí a menz, Šmeralova 1122/</t>
  </si>
  <si>
    <t>DIČ:</t>
  </si>
  <si>
    <t>Uchazeč:</t>
  </si>
  <si>
    <t>Vyplň údaj</t>
  </si>
  <si>
    <t>Projektant:</t>
  </si>
  <si>
    <t>27831132</t>
  </si>
  <si>
    <t>SPZ Design, s.r.o.</t>
  </si>
  <si>
    <t>CZ27831132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</si>
  <si>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</si>
  <si>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</si>
  <si>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</si>
  <si>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</si>
  <si>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</si>
  <si>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</si>
  <si>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</si>
  <si>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</si>
  <si>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</si>
  <si>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</si>
  <si>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</si>
  <si>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</si>
  <si>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</si>
  <si>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</si>
  <si>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</si>
  <si>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</si>
  <si>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</si>
  <si>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</si>
  <si>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</si>
  <si>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</si>
  <si>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</si>
  <si>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</si>
  <si>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</si>
  <si>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</si>
  <si>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</si>
  <si>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</si>
  <si>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</si>
  <si>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</si>
  <si>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</si>
  <si>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</si>
  <si>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</si>
  <si>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</si>
  <si>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</si>
  <si>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</si>
  <si>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</si>
  <si>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</si>
  <si>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</si>
  <si>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</si>
  <si>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</si>
  <si>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</si>
  <si>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</si>
  <si>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</si>
  <si>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</si>
  <si>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</si>
  <si>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</si>
  <si>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</si>
  <si>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</si>
  <si>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</si>
  <si>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</si>
  <si>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2401401A</t>
  </si>
  <si>
    <t>SO 02 - Přístavba výtahu dle požadavků HZS</t>
  </si>
  <si>
    <t>STA</t>
  </si>
  <si>
    <t>1</t>
  </si>
  <si>
    <t>{23f41da5-2469-4bdc-aab5-274fa8fd4e9d}</t>
  </si>
  <si>
    <t>2</t>
  </si>
  <si>
    <t>2401402A</t>
  </si>
  <si>
    <t>Zpevněné plochy</t>
  </si>
  <si>
    <t>{a53c678c-3325-4829-9b95-12ee8ab5efd1}</t>
  </si>
  <si>
    <t>2401403A</t>
  </si>
  <si>
    <t>VRN</t>
  </si>
  <si>
    <t>{3b0165e1-471b-4a60-a000-372de0fea34b}</t>
  </si>
  <si>
    <t>KRYCÍ LIST SOUPISU PRACÍ</t>
  </si>
  <si>
    <t>Objekt:</t>
  </si>
  <si>
    <t>2401401A - SO 02 - Přístavba výtahu dle požadavků HZS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</si>
  <si>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</si>
  <si>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</si>
  <si>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</si>
  <si>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</si>
  <si>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</si>
  <si>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</si>
  <si>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</si>
  <si>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</si>
  <si>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</si>
  <si>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</si>
  <si>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</si>
  <si>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</si>
  <si>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</si>
  <si>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94 - Lešení a stavební výtahy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</si>
  <si>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</si>
  <si>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</si>
  <si>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</si>
  <si>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</si>
  <si>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</si>
  <si>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</si>
  <si>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740 - Elektromontáže - zkoušky a revize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</si>
  <si>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</si>
  <si>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</si>
  <si>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</si>
  <si>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</si>
  <si>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</si>
  <si>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</si>
  <si>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</si>
  <si>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</si>
  <si>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</si>
  <si>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</si>
  <si>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</si>
  <si>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21-M - Elektromontáže</t>
  </si>
  <si>
    <t xml:space="preserve">    M33 - Montáže dopravních zařízení a vah-výtahy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</si>
  <si>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</si>
  <si>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</si>
  <si>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</si>
  <si>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</si>
  <si>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</si>
  <si>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</si>
  <si>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</si>
  <si>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</si>
  <si>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</si>
  <si>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</si>
  <si>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</si>
  <si>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</si>
  <si>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</si>
  <si>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</si>
  <si>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</si>
  <si>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</si>
  <si>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</si>
  <si>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</si>
  <si>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</si>
  <si>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</si>
  <si>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</si>
  <si>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4</t>
  </si>
  <si>
    <t>-1058305883</t>
  </si>
  <si>
    <t>Online PSC</t>
  </si>
  <si>
    <t>https://podminky.urs.cz/item/CS_URS_2024_01/113106121</t>
  </si>
  <si>
    <t>VV</t>
  </si>
  <si>
    <t>"okapový chodník"</t>
  </si>
  <si>
    <t>(2,5+2,253+2,5)*0,5</t>
  </si>
  <si>
    <t>Součet</t>
  </si>
  <si>
    <t>113202111</t>
  </si>
  <si>
    <t>Vytrhání obrub krajníků obrubníků stojatých</t>
  </si>
  <si>
    <t>m</t>
  </si>
  <si>
    <t>-1079633126</t>
  </si>
  <si>
    <t>https://podminky.urs.cz/item/CS_URS_2024_01/113202111</t>
  </si>
  <si>
    <t>(2,5+2,253+2,5)</t>
  </si>
  <si>
    <t>3</t>
  </si>
  <si>
    <t>131251102</t>
  </si>
  <si>
    <t>Hloubení jam nezapažených v hornině třídy těžitelnosti I skupiny 3 objem do 50 m3 strojně</t>
  </si>
  <si>
    <t>m3</t>
  </si>
  <si>
    <t>-1102980069</t>
  </si>
  <si>
    <t>https://podminky.urs.cz/item/CS_URS_2024_01/131251102</t>
  </si>
  <si>
    <t>3,06*3,253*2,98</t>
  </si>
  <si>
    <t>2,56*2,253*0,2</t>
  </si>
  <si>
    <t>4,25*1,0*0,5*2,89</t>
  </si>
  <si>
    <t>3,0*1,0*0,5*2,89*2</t>
  </si>
  <si>
    <t>132211401</t>
  </si>
  <si>
    <t>Hloubená vykopávka pod základy v hornině třídy těžitelnosti I skupiny 3 ručně</t>
  </si>
  <si>
    <t>2011947847</t>
  </si>
  <si>
    <t>https://podminky.urs.cz/item/CS_URS_2024_01/132211401</t>
  </si>
  <si>
    <t>(2,253+0,6*2)*0,3*1,47</t>
  </si>
  <si>
    <t>5</t>
  </si>
  <si>
    <t>162751117</t>
  </si>
  <si>
    <t>Vodorovné přemístění přes 9 000 do 10000 m výkopku/sypaniny z horniny třídy těžitelnosti I skupiny 1 až 3</t>
  </si>
  <si>
    <t>-1416737070</t>
  </si>
  <si>
    <t>https://podminky.urs.cz/item/CS_URS_2024_01/162751117</t>
  </si>
  <si>
    <t>6</t>
  </si>
  <si>
    <t>166111101</t>
  </si>
  <si>
    <t>Přehození neulehlého výkopku z horniny třídy těžitelnosti I skupiny 1 až 3 ručně</t>
  </si>
  <si>
    <t>1954349209</t>
  </si>
  <si>
    <t>https://podminky.urs.cz/item/CS_URS_2024_01/166111101</t>
  </si>
  <si>
    <t>"k obrubníku"</t>
  </si>
  <si>
    <t>(2,5+2,5)*0,15*0,2</t>
  </si>
  <si>
    <t>7</t>
  </si>
  <si>
    <t>167151101</t>
  </si>
  <si>
    <t>Nakládání výkopku z hornin třídy těžitelnosti I skupiny 1 až 3 do 100 m3</t>
  </si>
  <si>
    <t>-1540822294</t>
  </si>
  <si>
    <t>https://podminky.urs.cz/item/CS_URS_2024_01/167151101</t>
  </si>
  <si>
    <t>45,628</t>
  </si>
  <si>
    <t>1,523</t>
  </si>
  <si>
    <t>-27,321</t>
  </si>
  <si>
    <t>8</t>
  </si>
  <si>
    <t>171201231</t>
  </si>
  <si>
    <t>Poplatek za uložení zeminy a kamení na recyklační skládce (skládkovné) kód odpadu 17 05 04</t>
  </si>
  <si>
    <t>t</t>
  </si>
  <si>
    <t>1161167310</t>
  </si>
  <si>
    <t>https://podminky.urs.cz/item/CS_URS_2024_01/171201231</t>
  </si>
  <si>
    <t>19,83*1,85</t>
  </si>
  <si>
    <t>9</t>
  </si>
  <si>
    <t>171251201</t>
  </si>
  <si>
    <t>Uložení sypaniny na skládky nebo meziskládky</t>
  </si>
  <si>
    <t>-420472035</t>
  </si>
  <si>
    <t>https://podminky.urs.cz/item/CS_URS_2024_01/171251201</t>
  </si>
  <si>
    <t>10</t>
  </si>
  <si>
    <t>174151101</t>
  </si>
  <si>
    <t>Zásyp jam, šachet rýh nebo kolem objektů sypaninou se zhutněním</t>
  </si>
  <si>
    <t>532428812</t>
  </si>
  <si>
    <t>https://podminky.urs.cz/item/CS_URS_2024_01/174151101</t>
  </si>
  <si>
    <t>-0,15</t>
  </si>
  <si>
    <t>-1,523</t>
  </si>
  <si>
    <t>-1,154</t>
  </si>
  <si>
    <t>-0,811</t>
  </si>
  <si>
    <t>-(2,267*2,56)*(4,31-1,52)</t>
  </si>
  <si>
    <t>11</t>
  </si>
  <si>
    <t>175111201</t>
  </si>
  <si>
    <t>Obsypání objektu nad přilehlým původním terénem sypaninou bez prohození, uloženou do 3 m ručně</t>
  </si>
  <si>
    <t>868794705</t>
  </si>
  <si>
    <t>https://podminky.urs.cz/item/CS_URS_2024_01/175111201</t>
  </si>
  <si>
    <t>Zakládání</t>
  </si>
  <si>
    <t>271532211</t>
  </si>
  <si>
    <t>Podsyp pod základové konstrukce se zhutněním z hrubého kameniva frakce 0 až 63 mm hutněný na Edef,2=30MPa</t>
  </si>
  <si>
    <t>1419719149</t>
  </si>
  <si>
    <t>https://podminky.urs.cz/item/CS_URS_2024_01/271532211</t>
  </si>
  <si>
    <t>13</t>
  </si>
  <si>
    <t>273321511</t>
  </si>
  <si>
    <t>Základové desky ze ŽB bez zvýšených nároků na prostředí tř. C 25/30 XC1</t>
  </si>
  <si>
    <t>-135923802</t>
  </si>
  <si>
    <t>https://podminky.urs.cz/item/CS_URS_2024_01/273321511</t>
  </si>
  <si>
    <t>2,53*2,267*0,5</t>
  </si>
  <si>
    <t>14</t>
  </si>
  <si>
    <t>273351121</t>
  </si>
  <si>
    <t>Zřízení bednění základových desek</t>
  </si>
  <si>
    <t>1196997888</t>
  </si>
  <si>
    <t>https://podminky.urs.cz/item/CS_URS_2024_01/273351121</t>
  </si>
  <si>
    <t>(2,53*2+2,267)*0,5</t>
  </si>
  <si>
    <t>15</t>
  </si>
  <si>
    <t>273351122</t>
  </si>
  <si>
    <t>Odstranění bednění základových desek</t>
  </si>
  <si>
    <t>943665922</t>
  </si>
  <si>
    <t>https://podminky.urs.cz/item/CS_URS_2024_01/273351122</t>
  </si>
  <si>
    <t>16</t>
  </si>
  <si>
    <t>279311115</t>
  </si>
  <si>
    <t>Postupné podbetonování základového zdiva prostým betonem tř. C 20/25</t>
  </si>
  <si>
    <t>-1045380052</t>
  </si>
  <si>
    <t>https://podminky.urs.cz/item/CS_URS_2024_01/279311115</t>
  </si>
  <si>
    <t>17</t>
  </si>
  <si>
    <t>2-001</t>
  </si>
  <si>
    <t>D+MTŽ trnů R18-300mm v rastru svi 350mm, vod 50mm zakotvených do zeminy po provedení výkopu pod základy</t>
  </si>
  <si>
    <t>kus</t>
  </si>
  <si>
    <t>1103703629</t>
  </si>
  <si>
    <t>4*8</t>
  </si>
  <si>
    <t>18</t>
  </si>
  <si>
    <t>2-002</t>
  </si>
  <si>
    <t>D+MTŽ svařované sítě Kari o6-100 navázané na kotevní trny R18 po provedení výkopu pod základy</t>
  </si>
  <si>
    <t>1052646962</t>
  </si>
  <si>
    <t>"přeložení 2 oka"</t>
  </si>
  <si>
    <t>3,5*1,47*0,0075</t>
  </si>
  <si>
    <t>Svislé a kompletní konstrukce</t>
  </si>
  <si>
    <t>19</t>
  </si>
  <si>
    <t>310278842</t>
  </si>
  <si>
    <t>Zazdívka otvorů pl do 1 m2 ve zdivu nadzákladovém z nepálených tvárnic tl do 300 mm</t>
  </si>
  <si>
    <t>1617075816</t>
  </si>
  <si>
    <t>https://podminky.urs.cz/item/CS_URS_2024_01/310278842</t>
  </si>
  <si>
    <t>"zazdívky otvoru po oknech na rozměr otvoru dveří výtahu"</t>
  </si>
  <si>
    <t>"1,5x0,6 - 1ks" 0,32*2,38*0,3</t>
  </si>
  <si>
    <t>"1,5x1,5 - 4ks" 0,32*2,38*0,3*4</t>
  </si>
  <si>
    <t>20</t>
  </si>
  <si>
    <t>311321814</t>
  </si>
  <si>
    <t xml:space="preserve">Nosná zeď ze ŽB pohledového tř. C 25/30 XCbez výztuže </t>
  </si>
  <si>
    <t>708160556</t>
  </si>
  <si>
    <t>https://podminky.urs.cz/item/CS_URS_2024_01/311321814</t>
  </si>
  <si>
    <t>2,53*0,323*(15,81-0,5-0,16)*2</t>
  </si>
  <si>
    <t>1,63*0,3*(15,81-0,5-0,16)*2</t>
  </si>
  <si>
    <t>-1,18*2,23*0,3*6</t>
  </si>
  <si>
    <t>-0,4*0,4*2</t>
  </si>
  <si>
    <t>311351121</t>
  </si>
  <si>
    <t>Zřízení oboustranného bednění nosných nadzákladových zdí</t>
  </si>
  <si>
    <t>-1062215876</t>
  </si>
  <si>
    <t>https://podminky.urs.cz/item/CS_URS_2024_01/311351121</t>
  </si>
  <si>
    <t>"vni"</t>
  </si>
  <si>
    <t>(1,93*2+(1,63+0,025*2)+0,025*2)*(15,81-0,5-0,16)</t>
  </si>
  <si>
    <t>"vně"</t>
  </si>
  <si>
    <t>(2,53*2+2,267)*(15,81-0,5-0,16)</t>
  </si>
  <si>
    <t>-1,18*2,23+(1,18*2+2,23*2)*0,3</t>
  </si>
  <si>
    <t>-0,4*0,4*2+0,4*4*0,3*2</t>
  </si>
  <si>
    <t>22</t>
  </si>
  <si>
    <t>311351122</t>
  </si>
  <si>
    <t>Odstranění oboustranného bednění nosných nadzákladových zdí</t>
  </si>
  <si>
    <t>1026824511</t>
  </si>
  <si>
    <t>https://podminky.urs.cz/item/CS_URS_2024_01/311351122</t>
  </si>
  <si>
    <t>23</t>
  </si>
  <si>
    <t>311351311</t>
  </si>
  <si>
    <t>Zřízení jednostranného bednění nosných nadzákladových zdí</t>
  </si>
  <si>
    <t>1253551566</t>
  </si>
  <si>
    <t>https://podminky.urs.cz/item/CS_URS_2024_01/311351311</t>
  </si>
  <si>
    <t>1,63*(15,81-0,5-0,16)</t>
  </si>
  <si>
    <t>-1,18*2,23*5+(1,18*2+2,23*2)*0,3*5</t>
  </si>
  <si>
    <t>24</t>
  </si>
  <si>
    <t>311351312</t>
  </si>
  <si>
    <t>Odstranění jednostranného bednění nosných nadzákladových zdí</t>
  </si>
  <si>
    <t>776293243</t>
  </si>
  <si>
    <t>https://podminky.urs.cz/item/CS_URS_2024_01/311351312</t>
  </si>
  <si>
    <t>25</t>
  </si>
  <si>
    <t>311351911</t>
  </si>
  <si>
    <t>Příplatek k cenám bednění nosných nadzákladových zdí za pohledový beton</t>
  </si>
  <si>
    <t>1731455928</t>
  </si>
  <si>
    <t>https://podminky.urs.cz/item/CS_URS_2024_01/311351911</t>
  </si>
  <si>
    <t>21,768</t>
  </si>
  <si>
    <t>195,748</t>
  </si>
  <si>
    <t>26</t>
  </si>
  <si>
    <t>311361821</t>
  </si>
  <si>
    <t>Výztuž nosných zdí betonářskou ocelí 10 505</t>
  </si>
  <si>
    <t>841077854</t>
  </si>
  <si>
    <t>https://podminky.urs.cz/item/CS_URS_2024_01/311361821</t>
  </si>
  <si>
    <t>"společné pro ŽB desku+stěny+strop výtahové šachty"</t>
  </si>
  <si>
    <t>3,5578*1,1</t>
  </si>
  <si>
    <t>27</t>
  </si>
  <si>
    <t>311362021</t>
  </si>
  <si>
    <t>Výztuž nosných zdí svařovanými sítěmi Kari</t>
  </si>
  <si>
    <t>1782935860</t>
  </si>
  <si>
    <t>https://podminky.urs.cz/item/CS_URS_2024_01/311362021</t>
  </si>
  <si>
    <t>0,037*1,1</t>
  </si>
  <si>
    <t>28</t>
  </si>
  <si>
    <t>342272245</t>
  </si>
  <si>
    <t>Příčka z pórobetonových hladkých tvárnic na tenkovrstvou maltu tl 150 mm</t>
  </si>
  <si>
    <t>-748003173</t>
  </si>
  <si>
    <t>https://podminky.urs.cz/item/CS_URS_2024_01/342272245</t>
  </si>
  <si>
    <t>"atika"</t>
  </si>
  <si>
    <t>(2,53*2+1,967)*0,227</t>
  </si>
  <si>
    <t>29</t>
  </si>
  <si>
    <t>342291121</t>
  </si>
  <si>
    <t>Ukotvení příček k cihelným konstrukcím plochými kotvami</t>
  </si>
  <si>
    <t>1881734552</t>
  </si>
  <si>
    <t>https://podminky.urs.cz/item/CS_URS_2024_01/342291121</t>
  </si>
  <si>
    <t>"atika" 0,2*2</t>
  </si>
  <si>
    <t>30</t>
  </si>
  <si>
    <t>342291131</t>
  </si>
  <si>
    <t>Ukotvení příček k betonovým konstrukcím plochými kotvami</t>
  </si>
  <si>
    <t>1539500104</t>
  </si>
  <si>
    <t>https://podminky.urs.cz/item/CS_URS_2024_01/342291131</t>
  </si>
  <si>
    <t>"zazdívky otvoru po oknech na rozměr vótvoru dveří výtahu"</t>
  </si>
  <si>
    <t>"1,5x0,6 - 1ks" 2,38</t>
  </si>
  <si>
    <t>"1,5x1,5 - 4ks" 2,38*4</t>
  </si>
  <si>
    <t>Vodorovné konstrukce</t>
  </si>
  <si>
    <t>31</t>
  </si>
  <si>
    <t>411324444</t>
  </si>
  <si>
    <t>Stropy deskové ze ŽB pohledového tř. C 25/30 XC1</t>
  </si>
  <si>
    <t>1798753128</t>
  </si>
  <si>
    <t>https://podminky.urs.cz/item/CS_URS_2024_01/411324444</t>
  </si>
  <si>
    <t>2,53*2,267*0,16</t>
  </si>
  <si>
    <t>32</t>
  </si>
  <si>
    <t>411351011</t>
  </si>
  <si>
    <t>Zřízení bednění stropů deskových tl do 25 cm bez podpěrné kce</t>
  </si>
  <si>
    <t>-418452439</t>
  </si>
  <si>
    <t>https://podminky.urs.cz/item/CS_URS_2024_01/411351011</t>
  </si>
  <si>
    <t>1,63*1,93</t>
  </si>
  <si>
    <t>0,025*1,55*2</t>
  </si>
  <si>
    <t>(2,53*2+2,267)*0,16</t>
  </si>
  <si>
    <t>33</t>
  </si>
  <si>
    <t>411351012</t>
  </si>
  <si>
    <t>Odstranění bednění stropů deskových tl do 25 cm bez podpěrné kce</t>
  </si>
  <si>
    <t>890471226</t>
  </si>
  <si>
    <t>https://podminky.urs.cz/item/CS_URS_2024_01/411351012</t>
  </si>
  <si>
    <t>34</t>
  </si>
  <si>
    <t>411354313</t>
  </si>
  <si>
    <t>Zřízení podpěrné konstrukce stropů výšky do 4 m tl do 25 cm</t>
  </si>
  <si>
    <t>1395881000</t>
  </si>
  <si>
    <t>https://podminky.urs.cz/item/CS_URS_2024_01/411354313</t>
  </si>
  <si>
    <t>35</t>
  </si>
  <si>
    <t>411354314</t>
  </si>
  <si>
    <t>Odstranění podpěrné konstrukce stropů výšky do 4 m tl do 25 cm</t>
  </si>
  <si>
    <t>-782596697</t>
  </si>
  <si>
    <t>https://podminky.urs.cz/item/CS_URS_2024_01/411354314</t>
  </si>
  <si>
    <t>36</t>
  </si>
  <si>
    <t>413941123</t>
  </si>
  <si>
    <t>Osazování ocelových válcovaných nosníků stropů I, IE, U, UE nebo L do č. 22</t>
  </si>
  <si>
    <t>1776120894</t>
  </si>
  <si>
    <t>https://podminky.urs.cz/item/CS_URS_2024_01/413941123</t>
  </si>
  <si>
    <t>"montážní nosník výtahu"</t>
  </si>
  <si>
    <t>"Ič.18, l=2,23m - 1ks" 2,23*0,0219</t>
  </si>
  <si>
    <t>37</t>
  </si>
  <si>
    <t>M</t>
  </si>
  <si>
    <t>13010720</t>
  </si>
  <si>
    <t>ocel profilová IPN 180 jakost 11 375</t>
  </si>
  <si>
    <t>-1668985380</t>
  </si>
  <si>
    <t>"Ič.18, l=2,23m - 1ks" 2,23*0,0219*1,1</t>
  </si>
  <si>
    <t>Komunikace pozemní</t>
  </si>
  <si>
    <t>38</t>
  </si>
  <si>
    <t>561121111</t>
  </si>
  <si>
    <t>Zřízení podkladu nebo ochranné vrstvy vozovky z mechanicky zpevněné zeminy MZ tl 150 mm</t>
  </si>
  <si>
    <t>-2018298920</t>
  </si>
  <si>
    <t>https://podminky.urs.cz/item/CS_URS_2024_01/561121111</t>
  </si>
  <si>
    <t>"doplnění okapového chodníku"</t>
  </si>
  <si>
    <t>(2,5+2,5)*0,7</t>
  </si>
  <si>
    <t>39</t>
  </si>
  <si>
    <t>596811220</t>
  </si>
  <si>
    <t>Kladení betonové dlažby komunikací pro pěší do lože z kameniva vel do 0,25 m2 plochy do 50 m2</t>
  </si>
  <si>
    <t>623636039</t>
  </si>
  <si>
    <t>https://podminky.urs.cz/item/CS_URS_2024_01/596811220</t>
  </si>
  <si>
    <t>(2,5+2,5)*0,5</t>
  </si>
  <si>
    <t>40</t>
  </si>
  <si>
    <t>59245601</t>
  </si>
  <si>
    <t>dlažba desková betonová 500x500x50mm přírodní</t>
  </si>
  <si>
    <t>1094932201</t>
  </si>
  <si>
    <t>2,5*1,02</t>
  </si>
  <si>
    <t>Úpravy povrchů, podlahy a osazování výplní</t>
  </si>
  <si>
    <t>41</t>
  </si>
  <si>
    <t>612325302</t>
  </si>
  <si>
    <t>Vápenocementová štuková omítka ostění nebo nadpraží</t>
  </si>
  <si>
    <t>-1371065531</t>
  </si>
  <si>
    <t>https://podminky.urs.cz/item/CS_URS_2024_01/612325302</t>
  </si>
  <si>
    <t>"1.PP" (1,18+2,42*2)*(0,3+0,05)</t>
  </si>
  <si>
    <t>"1.NP" (1,18+2,42*2)*(0,3+0,05)</t>
  </si>
  <si>
    <t>"2.NP" (1,18+2,42*2)*(0,3+0,05)</t>
  </si>
  <si>
    <t>"3.NP" (1,18+2,42*2)*(0,3+0,05)</t>
  </si>
  <si>
    <t>"4.NP" (1,18+2,42*2)*(0,3+0,05)</t>
  </si>
  <si>
    <t>42</t>
  </si>
  <si>
    <t>619995001</t>
  </si>
  <si>
    <t>Začištění omítek kolem oken, dveří, podlah nebo obkladů</t>
  </si>
  <si>
    <t>-1725324517</t>
  </si>
  <si>
    <t>https://podminky.urs.cz/item/CS_URS_2024_01/619995001</t>
  </si>
  <si>
    <t>"1.PP"</t>
  </si>
  <si>
    <t>"okolo D2 - 1,65x2,65 - 1ks" (1,65+2,65*2)*2</t>
  </si>
  <si>
    <t>"1.NP"</t>
  </si>
  <si>
    <t>"okolo D3 - 1,65x2,4 - 1ks" (1,65+2,4*2)*2</t>
  </si>
  <si>
    <t>"okolo D4+D5 - 0,8x2,0 - 1+1ks" (0,9+2,1*2)*2</t>
  </si>
  <si>
    <t>"2.NP"</t>
  </si>
  <si>
    <t>"3.NP"</t>
  </si>
  <si>
    <t>"4.NP"</t>
  </si>
  <si>
    <t>43</t>
  </si>
  <si>
    <t>619996117</t>
  </si>
  <si>
    <t>Ochrana podlahy obedněním z OSB desek</t>
  </si>
  <si>
    <t>-800288897</t>
  </si>
  <si>
    <t>https://podminky.urs.cz/item/CS_URS_2024_01/619996117</t>
  </si>
  <si>
    <t>"012 nová" 12,39</t>
  </si>
  <si>
    <t>"113" 11,8</t>
  </si>
  <si>
    <t>"202 část po dveře na schodiště" (0,7+5,85+6,05+4,1)*1,65</t>
  </si>
  <si>
    <t>"302 část po dveře na schodiště" (0,7+5,85+6,05+4,1)*1,65</t>
  </si>
  <si>
    <t>"402 část po dveře na schodiště" (0,7+5,85+6,05+4,1)*1,65</t>
  </si>
  <si>
    <t>44</t>
  </si>
  <si>
    <t>622131121</t>
  </si>
  <si>
    <t>Penetrační nátěr vnějších stěn nanášený ručně</t>
  </si>
  <si>
    <t>-293796017</t>
  </si>
  <si>
    <t>https://podminky.urs.cz/item/CS_URS_2024_01/622131121</t>
  </si>
  <si>
    <t>(2,46*2+2,267)*(11,81+1,51)</t>
  </si>
  <si>
    <t>-1,18*2,22+(1,18+2,22*2)*0,3</t>
  </si>
  <si>
    <t>45</t>
  </si>
  <si>
    <t>622142001</t>
  </si>
  <si>
    <t>Sklovláknité pletivo vnějších stěn vtlačené do tmelu</t>
  </si>
  <si>
    <t>-894568756</t>
  </si>
  <si>
    <t>https://podminky.urs.cz/item/CS_URS_2024_01/622142001</t>
  </si>
  <si>
    <t>(2,485*2+2,267)*(11,81+1,51)</t>
  </si>
  <si>
    <t>46</t>
  </si>
  <si>
    <t>622252002</t>
  </si>
  <si>
    <t>Montáž profilů kontaktního zateplení lepených</t>
  </si>
  <si>
    <t>-1631836485</t>
  </si>
  <si>
    <t>https://podminky.urs.cz/item/CS_URS_2024_01/622252002</t>
  </si>
  <si>
    <t>(11,81+1,52)*2</t>
  </si>
  <si>
    <t>(1,18+2,22*2)</t>
  </si>
  <si>
    <t>47</t>
  </si>
  <si>
    <t>63127464</t>
  </si>
  <si>
    <t>profil rohový Al 15x15mm s výztužnou tkaninou š 100mm pro ETICS</t>
  </si>
  <si>
    <t>-894852208</t>
  </si>
  <si>
    <t>32,28*1,05</t>
  </si>
  <si>
    <t>48</t>
  </si>
  <si>
    <t>622321311</t>
  </si>
  <si>
    <t>Vápenocementová omítka hrubá jednovrstvá zatřená vnějších stěn nanášená strojně</t>
  </si>
  <si>
    <t>-1934362858</t>
  </si>
  <si>
    <t>https://podminky.urs.cz/item/CS_URS_2024_01/622321311</t>
  </si>
  <si>
    <t>49</t>
  </si>
  <si>
    <t>622531022</t>
  </si>
  <si>
    <t>Tenkovrstvá silikonová zatíraná omítka zrnitost 2,0 mm vnějších stěn</t>
  </si>
  <si>
    <t>695197731</t>
  </si>
  <si>
    <t>https://podminky.urs.cz/item/CS_URS_2024_01/622531022</t>
  </si>
  <si>
    <t>50</t>
  </si>
  <si>
    <t>631311123</t>
  </si>
  <si>
    <t>Mazanina tl do 120 mm z betonu prostého bez zvýšených nároků na prostředí tř. C 12/15</t>
  </si>
  <si>
    <t>183694871</t>
  </si>
  <si>
    <t>https://podminky.urs.cz/item/CS_URS_2024_01/631311123</t>
  </si>
  <si>
    <t>"podkladní beton ŽB desky"</t>
  </si>
  <si>
    <t>2,86*2,835*0,1</t>
  </si>
  <si>
    <t>51</t>
  </si>
  <si>
    <t>631312141</t>
  </si>
  <si>
    <t>Doplnění rýh v dosavadních mazaninách betonem prostým</t>
  </si>
  <si>
    <t>92115405</t>
  </si>
  <si>
    <t>https://podminky.urs.cz/item/CS_URS_2024_01/631312141</t>
  </si>
  <si>
    <t>"v prahu otvoru pro dveře výtahu"</t>
  </si>
  <si>
    <t>1,18*0,3*0,1*5</t>
  </si>
  <si>
    <t>"v prahu otvoru pro dveře D4+D5"</t>
  </si>
  <si>
    <t>0,9*0,15*0,1*2</t>
  </si>
  <si>
    <t>52</t>
  </si>
  <si>
    <t>631319173</t>
  </si>
  <si>
    <t>Příplatek k mazanině tl do 120 mm za stržení povrchu spodní vrstvy před vložením výztuže</t>
  </si>
  <si>
    <t>-1234045588</t>
  </si>
  <si>
    <t>https://podminky.urs.cz/item/CS_URS_2024_01/631319173</t>
  </si>
  <si>
    <t>53</t>
  </si>
  <si>
    <t>631342122</t>
  </si>
  <si>
    <t>Mazanina tl do 120 mm z betonu lehkého tepelně-izolačního polystyrenového 500 kg/m3</t>
  </si>
  <si>
    <t>-1552228070</t>
  </si>
  <si>
    <t>https://podminky.urs.cz/item/CS_URS_2024_01/631342122</t>
  </si>
  <si>
    <t>"spádová vrstva 50-116mm"</t>
  </si>
  <si>
    <t>2,68*1,967*(0,05+0,116)*0,5</t>
  </si>
  <si>
    <t>54</t>
  </si>
  <si>
    <t>631351101</t>
  </si>
  <si>
    <t>Zřízení bednění rýh a hran v podlahách</t>
  </si>
  <si>
    <t>474404760</t>
  </si>
  <si>
    <t>https://podminky.urs.cz/item/CS_URS_2024_01/631351101</t>
  </si>
  <si>
    <t>(2,86*2+2,835)*0,1</t>
  </si>
  <si>
    <t>1,18*0,1*5</t>
  </si>
  <si>
    <t>55</t>
  </si>
  <si>
    <t>631351102</t>
  </si>
  <si>
    <t>Odstranění bednění rýh a hran v podlahách</t>
  </si>
  <si>
    <t>1453201365</t>
  </si>
  <si>
    <t>https://podminky.urs.cz/item/CS_URS_2024_01/631351102</t>
  </si>
  <si>
    <t>56</t>
  </si>
  <si>
    <t>631362021</t>
  </si>
  <si>
    <t>Výztuž mazanin svařovanými sítěmi Kari</t>
  </si>
  <si>
    <t>-1674608478</t>
  </si>
  <si>
    <t>https://podminky.urs.cz/item/CS_URS_2024_01/631362021</t>
  </si>
  <si>
    <t>"o6-100/100"</t>
  </si>
  <si>
    <t>2,86*2,835*0,0075</t>
  </si>
  <si>
    <t>57</t>
  </si>
  <si>
    <t>642945111</t>
  </si>
  <si>
    <t>Osazování protipožárních nebo protiplynových zárubní dveří jednokřídlových do 2,5 m2</t>
  </si>
  <si>
    <t>134349270</t>
  </si>
  <si>
    <t>https://podminky.urs.cz/item/CS_URS_2024_01/642945111</t>
  </si>
  <si>
    <t>"Z10 - 80/150" 1</t>
  </si>
  <si>
    <t>"Z11 - 80/150" 1</t>
  </si>
  <si>
    <t>58</t>
  </si>
  <si>
    <t>55331562</t>
  </si>
  <si>
    <t>zárubeň jednokřídlá ocelová pro zdění s protipožární úpravou tl stěny 110-150mm rozměru 800/1970, 2100mm</t>
  </si>
  <si>
    <t>-1871050099</t>
  </si>
  <si>
    <t>Ostatní konstrukce a práce, bourání</t>
  </si>
  <si>
    <t>59</t>
  </si>
  <si>
    <t>9-001</t>
  </si>
  <si>
    <t>Vyplnění dilatační spáry styku stávajícího objektu s přístavbou výtahové šachty trvale pružný tmelem, průřez 30x30 mm</t>
  </si>
  <si>
    <t>1785878921</t>
  </si>
  <si>
    <t>(1,18*2+2,22*2)*5</t>
  </si>
  <si>
    <t>(11,81-1,52)*2</t>
  </si>
  <si>
    <t>60</t>
  </si>
  <si>
    <t>916331112</t>
  </si>
  <si>
    <t>Osazení zahradního obrubníku betonového do lože z betonu s boční opěrou</t>
  </si>
  <si>
    <t>-583080220</t>
  </si>
  <si>
    <t>https://podminky.urs.cz/item/CS_URS_2024_01/916331112</t>
  </si>
  <si>
    <t>(2,5+2,5)</t>
  </si>
  <si>
    <t>61</t>
  </si>
  <si>
    <t>59217002</t>
  </si>
  <si>
    <t>obrubník betonový zahradní šedý 1000x50x200mm</t>
  </si>
  <si>
    <t>414391909</t>
  </si>
  <si>
    <t>62</t>
  </si>
  <si>
    <t>916991121</t>
  </si>
  <si>
    <t>Lože pod obrubníky, krajníky nebo obruby z dlažebních kostek z betonu prostého</t>
  </si>
  <si>
    <t>1030552080</t>
  </si>
  <si>
    <t>https://podminky.urs.cz/item/CS_URS_2024_01/916991121</t>
  </si>
  <si>
    <t>5,0*0,4*0,1</t>
  </si>
  <si>
    <t>63</t>
  </si>
  <si>
    <t>952901111</t>
  </si>
  <si>
    <t>Vyčištění budov bytové a občanské výstavby při výšce podlaží do 4 m</t>
  </si>
  <si>
    <t>-450410117</t>
  </si>
  <si>
    <t>https://podminky.urs.cz/item/CS_URS_2024_01/952901111</t>
  </si>
  <si>
    <t>0.12" 12,39</t>
  </si>
  <si>
    <t>0.13" 18,38</t>
  </si>
  <si>
    <t>0.25" 3,53</t>
  </si>
  <si>
    <t>0.26" 5,24</t>
  </si>
  <si>
    <t>"139" 3,53</t>
  </si>
  <si>
    <t>"201" 26,12</t>
  </si>
  <si>
    <t>"202" 47,24</t>
  </si>
  <si>
    <t>"301" 26,12</t>
  </si>
  <si>
    <t>"302" 47,24</t>
  </si>
  <si>
    <t>"401" 26,12</t>
  </si>
  <si>
    <t>"402" 47,24</t>
  </si>
  <si>
    <t>64</t>
  </si>
  <si>
    <t>953312113</t>
  </si>
  <si>
    <t>Vložky do svislých dilatačních spár z fasádních polystyrénových desek tl. přes 20 do 30 mm</t>
  </si>
  <si>
    <t>-427517168</t>
  </si>
  <si>
    <t>https://podminky.urs.cz/item/CS_URS_2024_01/953312113</t>
  </si>
  <si>
    <t>2,267*(11,51-1,52-0,6)</t>
  </si>
  <si>
    <t>-1,18*(2,22-1,52-0,6)</t>
  </si>
  <si>
    <t>-1,18*2,22*4</t>
  </si>
  <si>
    <t>65</t>
  </si>
  <si>
    <t>953312123</t>
  </si>
  <si>
    <t>Vložky do svislých dilatačních spár z extrudovaných polystyrénových desek tl. přes 20 do 30 mm</t>
  </si>
  <si>
    <t>1688091825</t>
  </si>
  <si>
    <t>https://podminky.urs.cz/item/CS_URS_2024_01/953312123</t>
  </si>
  <si>
    <t>2,267*(4,41-1,52+0,6)</t>
  </si>
  <si>
    <t>-1,18*(2,81-1,52+0,6)</t>
  </si>
  <si>
    <t>66</t>
  </si>
  <si>
    <t>953334423</t>
  </si>
  <si>
    <t>Těsnící plech do pracovních spar betonových kcí s bitumenovým povrchem oboustranným š 160 mm</t>
  </si>
  <si>
    <t>-971604524</t>
  </si>
  <si>
    <t>https://podminky.urs.cz/item/CS_URS_2024_01/953334423</t>
  </si>
  <si>
    <t>"otesnění procovní spárx ŽB deska x ŽB stěny výtahové šachty"</t>
  </si>
  <si>
    <t>(2,23*2+1,976*2)</t>
  </si>
  <si>
    <t>67</t>
  </si>
  <si>
    <t>962032230</t>
  </si>
  <si>
    <t>Bourání zdiva z cihel pálených nebo vápenopískových na MV nebo MVC do 1 m3</t>
  </si>
  <si>
    <t>608469286</t>
  </si>
  <si>
    <t>https://podminky.urs.cz/item/CS_URS_2024_01/962032230</t>
  </si>
  <si>
    <t>2,28*0,3*0,3</t>
  </si>
  <si>
    <t>68</t>
  </si>
  <si>
    <t>962052210</t>
  </si>
  <si>
    <t>Bourání zdiva nadzákladového ze ŽB do 1 m3</t>
  </si>
  <si>
    <t>-2005297459</t>
  </si>
  <si>
    <t>https://podminky.urs.cz/item/CS_URS_2024_01/962052210</t>
  </si>
  <si>
    <t>"borání parapetního panelu - z okna výtahové dveře"</t>
  </si>
  <si>
    <t>"1.PP" 1,5*0,3*1,75</t>
  </si>
  <si>
    <t>"1.NP" 1,5*0,3*1,02</t>
  </si>
  <si>
    <t>"2.NP" 1,5*0,3*1,02</t>
  </si>
  <si>
    <t>"3.NP" 1,5*0,3*1,02</t>
  </si>
  <si>
    <t>"4.NP" 1,55*0,3*1,02</t>
  </si>
  <si>
    <t>69</t>
  </si>
  <si>
    <t>965045111</t>
  </si>
  <si>
    <t>Bourání potěrů cementových nebo pískocementových tl do 50 mm pl do 1 m2</t>
  </si>
  <si>
    <t>635770045</t>
  </si>
  <si>
    <t>https://podminky.urs.cz/item/CS_URS_2024_01/965045111</t>
  </si>
  <si>
    <t>"pod parapetem"</t>
  </si>
  <si>
    <t>"1,5x0,6 - 1ks" 1,5*0,3</t>
  </si>
  <si>
    <t>"1,5x1,5 - 4ks" 1,5*0,3*4</t>
  </si>
  <si>
    <t>70</t>
  </si>
  <si>
    <t>966080101</t>
  </si>
  <si>
    <t>Bourání kontaktního zateplení z polystyrenových desek tloušťky do 60 mm</t>
  </si>
  <si>
    <t>501818313</t>
  </si>
  <si>
    <t>https://podminky.urs.cz/item/CS_URS_2024_01/966080101</t>
  </si>
  <si>
    <t>"ostění+napraží+parapt otvorů"</t>
  </si>
  <si>
    <t>(1,5*2+0,6*2)*0,25</t>
  </si>
  <si>
    <t>1,5*4*0,25*4</t>
  </si>
  <si>
    <t>71</t>
  </si>
  <si>
    <t>966080103</t>
  </si>
  <si>
    <t>Bourání kontaktního zateplení z polystyrenových desek tloušťky do 120 mm</t>
  </si>
  <si>
    <t>-1128949497</t>
  </si>
  <si>
    <t>https://podminky.urs.cz/item/CS_URS_2024_01/966080103</t>
  </si>
  <si>
    <t>2,253*(2,81+11,81)</t>
  </si>
  <si>
    <t>-1,5*0,6</t>
  </si>
  <si>
    <t>-1,5*1,5*4</t>
  </si>
  <si>
    <t>72</t>
  </si>
  <si>
    <t>967042712</t>
  </si>
  <si>
    <t>Odsekání zdiva z kamene nebo betonu plošné tl do 100 mm</t>
  </si>
  <si>
    <t>-1168594744</t>
  </si>
  <si>
    <t>https://podminky.urs.cz/item/CS_URS_2024_01/967042712</t>
  </si>
  <si>
    <t>"v ostění po okně rozšíření otvoru pro NIKU pro rozvaděč - tl.50mm"</t>
  </si>
  <si>
    <t>1,5*0,238</t>
  </si>
  <si>
    <t>73</t>
  </si>
  <si>
    <t>968062746</t>
  </si>
  <si>
    <t>Vybourání stěn dřevěných plných, zasklených nebo výkladních pl do 4 m2</t>
  </si>
  <si>
    <t>-1581279833</t>
  </si>
  <si>
    <t>https://podminky.urs.cz/item/CS_URS_2024_01/968062746</t>
  </si>
  <si>
    <t>1,65*2,4</t>
  </si>
  <si>
    <t>74</t>
  </si>
  <si>
    <t>968072455</t>
  </si>
  <si>
    <t>Vybourání kovových dveřních zárubní pl do 2 m2</t>
  </si>
  <si>
    <t>1508286321</t>
  </si>
  <si>
    <t>https://podminky.urs.cz/item/CS_URS_2024_01/968072455</t>
  </si>
  <si>
    <t>"80 - 2ks" 0,8*2,0*2</t>
  </si>
  <si>
    <t>75</t>
  </si>
  <si>
    <t>968082015</t>
  </si>
  <si>
    <t>Vybourání plastových rámů oken včetně křídel plochy do 1 m2</t>
  </si>
  <si>
    <t>2075821110</t>
  </si>
  <si>
    <t>https://podminky.urs.cz/item/CS_URS_2024_01/968082015</t>
  </si>
  <si>
    <t>"1,5x0,6 - 1ks" 1,5*0,6</t>
  </si>
  <si>
    <t>76</t>
  </si>
  <si>
    <t>968082017</t>
  </si>
  <si>
    <t>Vybourání plastových rámů oken včetně křídel plochy přes 2 do 4 m2</t>
  </si>
  <si>
    <t>-1951707829</t>
  </si>
  <si>
    <t>https://podminky.urs.cz/item/CS_URS_2024_01/968082017</t>
  </si>
  <si>
    <t>"1.NP - 4.NP"</t>
  </si>
  <si>
    <t>"1,5x1,5 - 4ks" 1,5*1,5*4</t>
  </si>
  <si>
    <t>77</t>
  </si>
  <si>
    <t>973031844</t>
  </si>
  <si>
    <t>Vysekání kapes ve zdivu cihelném na MC pro zavázání zdí tl do 300 mm</t>
  </si>
  <si>
    <t>-981919888</t>
  </si>
  <si>
    <t>https://podminky.urs.cz/item/CS_URS_2024_01/973031844</t>
  </si>
  <si>
    <t>"1,5x0,6 - 1ks" 0,65</t>
  </si>
  <si>
    <t>"1,5x1,5 - 4ks" 1,55*4</t>
  </si>
  <si>
    <t>94</t>
  </si>
  <si>
    <t>Lešení a stavební výtahy</t>
  </si>
  <si>
    <t>78</t>
  </si>
  <si>
    <t>941221112</t>
  </si>
  <si>
    <t>Montáž lešení řadového rámového těžkého zatížení do 300 kg/m2 š od 0,9 do 1,2 m v přes 10 do 25 m</t>
  </si>
  <si>
    <t>1425292830</t>
  </si>
  <si>
    <t>https://podminky.urs.cz/item/CS_URS_2024_01/941221112</t>
  </si>
  <si>
    <t>(2,56*2+(2,267+0,3*2))*(11,81-1,51)</t>
  </si>
  <si>
    <t>79</t>
  </si>
  <si>
    <t>941221212</t>
  </si>
  <si>
    <t>Příplatek k lešení řadovému rámovému těžkému do 300 kg/m2 š 0,9 do 1,2 m v přes 10 do 25 m za každý den použití</t>
  </si>
  <si>
    <t>1683020075</t>
  </si>
  <si>
    <t>https://podminky.urs.cz/item/CS_URS_2024_01/941221212</t>
  </si>
  <si>
    <t>82,266*(30*4)</t>
  </si>
  <si>
    <t>80</t>
  </si>
  <si>
    <t>941221812</t>
  </si>
  <si>
    <t>Demontáž lešení řadového rámového těžkého zatížení do 300 kg/m2 š od 0,9 do 1,2 m v přes 10 do 25 m</t>
  </si>
  <si>
    <t>-967890232</t>
  </si>
  <si>
    <t>https://podminky.urs.cz/item/CS_URS_2024_01/941221812</t>
  </si>
  <si>
    <t>81</t>
  </si>
  <si>
    <t>943221112</t>
  </si>
  <si>
    <t>Montáž lešení prostorového rámového těžkého s podlahami zatížení do 300 kg/m2 v přes 10 do 25 m</t>
  </si>
  <si>
    <t>-1926752118</t>
  </si>
  <si>
    <t>https://podminky.urs.cz/item/CS_URS_2024_01/943221112</t>
  </si>
  <si>
    <t>1,63*1,93*(11,363+3,81)</t>
  </si>
  <si>
    <t>82</t>
  </si>
  <si>
    <t>943221119</t>
  </si>
  <si>
    <t>Příplatek k lešení prostorovému rámovému těžkému s podlahami za půdorysnou plochu do 6 m2</t>
  </si>
  <si>
    <t>155851221</t>
  </si>
  <si>
    <t>https://podminky.urs.cz/item/CS_URS_2024_01/943221119</t>
  </si>
  <si>
    <t>83</t>
  </si>
  <si>
    <t>943221212</t>
  </si>
  <si>
    <t>Příplatek k lešení prostorovému rámovému těžkému s podlahamido 300 kg/m2 v přes 10 do 25 m za každý den použití</t>
  </si>
  <si>
    <t>-388044783</t>
  </si>
  <si>
    <t>https://podminky.urs.cz/item/CS_URS_2024_01/943221212</t>
  </si>
  <si>
    <t>47,733*(30*4)</t>
  </si>
  <si>
    <t>84</t>
  </si>
  <si>
    <t>943221812</t>
  </si>
  <si>
    <t>Demontáž lešení prostorového rámového těžkého s podlahami zatížení do 300 kg/m2 v přes 10 do 25 m</t>
  </si>
  <si>
    <t>-802653590</t>
  </si>
  <si>
    <t>https://podminky.urs.cz/item/CS_URS_2024_01/943221812</t>
  </si>
  <si>
    <t>85</t>
  </si>
  <si>
    <t>944511111</t>
  </si>
  <si>
    <t>Montáž ochranné sítě z textilie z umělých vláken</t>
  </si>
  <si>
    <t>-446244940</t>
  </si>
  <si>
    <t>https://podminky.urs.cz/item/CS_URS_2024_01/944511111</t>
  </si>
  <si>
    <t>((2,56+1,2)*2+(2,267+0,3*2))*(11,81-1,51)</t>
  </si>
  <si>
    <t>86</t>
  </si>
  <si>
    <t>944511211</t>
  </si>
  <si>
    <t>Příplatek k ochranné síti za každý den použití</t>
  </si>
  <si>
    <t>-902381889</t>
  </si>
  <si>
    <t>https://podminky.urs.cz/item/CS_URS_2024_01/944511211</t>
  </si>
  <si>
    <t>106,986*(30*4)</t>
  </si>
  <si>
    <t>87</t>
  </si>
  <si>
    <t>944511811</t>
  </si>
  <si>
    <t>Demontáž ochranné sítě z textilie z umělých vláken</t>
  </si>
  <si>
    <t>976541982</t>
  </si>
  <si>
    <t>https://podminky.urs.cz/item/CS_URS_2024_01/944511811</t>
  </si>
  <si>
    <t>88</t>
  </si>
  <si>
    <t>949111122</t>
  </si>
  <si>
    <t>Montáž lešení lehkého kozového trubkového ve schodišti v přes 1,5 do 3,5 m</t>
  </si>
  <si>
    <t>sada</t>
  </si>
  <si>
    <t>1833903695</t>
  </si>
  <si>
    <t>https://podminky.urs.cz/item/CS_URS_2024_01/949111122</t>
  </si>
  <si>
    <t>3*5</t>
  </si>
  <si>
    <t>89</t>
  </si>
  <si>
    <t>949111222</t>
  </si>
  <si>
    <t>Příplatek k lešení lehkému kozovému trubkovému ve schodišti v přes 1,5 do 3,5 m za každý den použití</t>
  </si>
  <si>
    <t>985306743</t>
  </si>
  <si>
    <t>https://podminky.urs.cz/item/CS_URS_2024_01/949111222</t>
  </si>
  <si>
    <t>15*(30*1,5)</t>
  </si>
  <si>
    <t>90</t>
  </si>
  <si>
    <t>949111822</t>
  </si>
  <si>
    <t>Demontáž lešení lehkého kozového trubkového ve schodišti v přes 1,5 do 3,5 m</t>
  </si>
  <si>
    <t>-496387556</t>
  </si>
  <si>
    <t>https://podminky.urs.cz/item/CS_URS_2024_01/949111822</t>
  </si>
  <si>
    <t>997</t>
  </si>
  <si>
    <t>Přesun sutě</t>
  </si>
  <si>
    <t>91</t>
  </si>
  <si>
    <t>997013115</t>
  </si>
  <si>
    <t>Vnitrostaveništní doprava suti a vybouraných hmot pro budovy v do 18 m s použitím mechanizace</t>
  </si>
  <si>
    <t>1179908534</t>
  </si>
  <si>
    <t>https://podminky.urs.cz/item/CS_URS_2024_01/997013115</t>
  </si>
  <si>
    <t>92</t>
  </si>
  <si>
    <t>997013501</t>
  </si>
  <si>
    <t>Odvoz suti a vybouraných hmot na skládku nebo meziskládku do 1 km se složením</t>
  </si>
  <si>
    <t>-1863319676</t>
  </si>
  <si>
    <t>https://podminky.urs.cz/item/CS_URS_2024_01/997013501</t>
  </si>
  <si>
    <t>93</t>
  </si>
  <si>
    <t>997013509</t>
  </si>
  <si>
    <t>Příplatek k odvozu suti a vybouraných hmot na skládku ZKD 1 km přes 1 km</t>
  </si>
  <si>
    <t>-1194028142</t>
  </si>
  <si>
    <t>https://podminky.urs.cz/item/CS_URS_2024_01/997013509</t>
  </si>
  <si>
    <t xml:space="preserve">12,583*9 </t>
  </si>
  <si>
    <t>997013871</t>
  </si>
  <si>
    <t>Poplatek za uložení stavebního odpadu na recyklační skládce (skládkovné) směsného stavebního a demoličního kód odpadu 17 09 04</t>
  </si>
  <si>
    <t>638703226</t>
  </si>
  <si>
    <t>https://podminky.urs.cz/item/CS_URS_2024_01/997013871</t>
  </si>
  <si>
    <t>998</t>
  </si>
  <si>
    <t>Přesun hmot</t>
  </si>
  <si>
    <t>95</t>
  </si>
  <si>
    <t>998011003</t>
  </si>
  <si>
    <t>Přesun hmot pro budovy zděné v do 24 m</t>
  </si>
  <si>
    <t>798390561</t>
  </si>
  <si>
    <t>https://podminky.urs.cz/item/CS_URS_2024_01/998011003</t>
  </si>
  <si>
    <t>PSV</t>
  </si>
  <si>
    <t>Práce a dodávky PSV</t>
  </si>
  <si>
    <t>711</t>
  </si>
  <si>
    <t>Izolace proti vodě, vlhkosti a plynům</t>
  </si>
  <si>
    <t>96</t>
  </si>
  <si>
    <t>711111001</t>
  </si>
  <si>
    <t>Provedení izolace proti zemní vlhkosti vodorovné za studena nátěrem penetračním</t>
  </si>
  <si>
    <t>509378955</t>
  </si>
  <si>
    <t>https://podminky.urs.cz/item/CS_URS_2024_01/711111001</t>
  </si>
  <si>
    <t>2,86*2,835</t>
  </si>
  <si>
    <t>97</t>
  </si>
  <si>
    <t>11163150</t>
  </si>
  <si>
    <t>lak penetrační asfaltový</t>
  </si>
  <si>
    <t>-99318225</t>
  </si>
  <si>
    <t>8,108*0,0003</t>
  </si>
  <si>
    <t>98</t>
  </si>
  <si>
    <t>711112001</t>
  </si>
  <si>
    <t>Provedení izolace proti zemní vlhkosti svislé za studena nátěrem penetračním</t>
  </si>
  <si>
    <t>-1312063408</t>
  </si>
  <si>
    <t>https://podminky.urs.cz/item/CS_URS_2024_01/711112001</t>
  </si>
  <si>
    <t>(2,53*2+2,267*2)*2,79</t>
  </si>
  <si>
    <t>-1,18*(2,81-1,52)</t>
  </si>
  <si>
    <t>99</t>
  </si>
  <si>
    <t>1748854089</t>
  </si>
  <si>
    <t>25,245*0,00035</t>
  </si>
  <si>
    <t>100</t>
  </si>
  <si>
    <t>711141559</t>
  </si>
  <si>
    <t>Provedení izolace proti zemní vlhkosti pásy přitavením vodorovné NAIP</t>
  </si>
  <si>
    <t>1754612233</t>
  </si>
  <si>
    <t>https://podminky.urs.cz/item/CS_URS_2024_01/711141559</t>
  </si>
  <si>
    <t>101</t>
  </si>
  <si>
    <t>62853004</t>
  </si>
  <si>
    <t>pás asfaltový natavitelný modifikovaný SBS tl 4,0mm s vložkou ze skleněné tkaniny a spalitelnou PE fólií nebo jemnozrnný minerálním posypem na horním povrchu</t>
  </si>
  <si>
    <t>1611244074</t>
  </si>
  <si>
    <t>8,108*1,15</t>
  </si>
  <si>
    <t>102</t>
  </si>
  <si>
    <t>711142559</t>
  </si>
  <si>
    <t>Provedení izolace proti zemní vlhkosti pásy přitavením svislé NAIP</t>
  </si>
  <si>
    <t>957325772</t>
  </si>
  <si>
    <t>https://podminky.urs.cz/item/CS_URS_2024_01/711142559</t>
  </si>
  <si>
    <t>103</t>
  </si>
  <si>
    <t>376930966</t>
  </si>
  <si>
    <t>25,245*1,2</t>
  </si>
  <si>
    <t>104</t>
  </si>
  <si>
    <t>711161212</t>
  </si>
  <si>
    <t>Izolace proti zemní vlhkosti nopovou fólií svislá, nopek v 8,0 mm, tl do 0,6 mm</t>
  </si>
  <si>
    <t>700799445</t>
  </si>
  <si>
    <t>https://podminky.urs.cz/item/CS_URS_2024_01/711161212</t>
  </si>
  <si>
    <t>(2,53*2+2,267+0,2*2)*2,96</t>
  </si>
  <si>
    <t>105</t>
  </si>
  <si>
    <t>711161383</t>
  </si>
  <si>
    <t>Izolace proti zemní vlhkosti nopovou fólií ukončení horní ukončovací HDPE lištou</t>
  </si>
  <si>
    <t>368392421</t>
  </si>
  <si>
    <t>https://podminky.urs.cz/item/CS_URS_2024_01/711161383</t>
  </si>
  <si>
    <t>(2,53*2+2,267+0,2*2)</t>
  </si>
  <si>
    <t>106</t>
  </si>
  <si>
    <t>711-001</t>
  </si>
  <si>
    <t>D+MTŽ kesonového plechu vč. ukotvení k ŽB kci základových kcí výtahové šachty</t>
  </si>
  <si>
    <t>-617814908</t>
  </si>
  <si>
    <t>107</t>
  </si>
  <si>
    <t>711-002</t>
  </si>
  <si>
    <t>Vyplnění spáry nad ukončovací lištou nopové fólie hydroizolačním tmelem</t>
  </si>
  <si>
    <t>-686513086</t>
  </si>
  <si>
    <t>108</t>
  </si>
  <si>
    <t>998711313</t>
  </si>
  <si>
    <t>Přesun hmot procentní pro izolace proti vodě, vlhkosti a plynům ruční v objektech v přes 12 do 24 m</t>
  </si>
  <si>
    <t>%</t>
  </si>
  <si>
    <t>-807922336</t>
  </si>
  <si>
    <t>https://podminky.urs.cz/item/CS_URS_2024_01/998711313</t>
  </si>
  <si>
    <t>109</t>
  </si>
  <si>
    <t>998711319</t>
  </si>
  <si>
    <t>Příplatek k ručnímu přesunu hmot procentnímu pro izolace proti vodě, vlhkosti a plynům za zvětšený přesun ZKD 50 m</t>
  </si>
  <si>
    <t>1440282151</t>
  </si>
  <si>
    <t>https://podminky.urs.cz/item/CS_URS_2024_01/998711319</t>
  </si>
  <si>
    <t>712</t>
  </si>
  <si>
    <t>Povlakové krytiny</t>
  </si>
  <si>
    <t>110</t>
  </si>
  <si>
    <t>712340833</t>
  </si>
  <si>
    <t>Odstranění povlakové krytiny střech do 10° z pásů NAIP přitavených v plné ploše třívrstvé</t>
  </si>
  <si>
    <t>-729762782</t>
  </si>
  <si>
    <t>https://podminky.urs.cz/item/CS_URS_2024_01/712340833</t>
  </si>
  <si>
    <t>"ze stávající části atiku bourané"</t>
  </si>
  <si>
    <t>1,967*(0,3+0,3)</t>
  </si>
  <si>
    <t>111</t>
  </si>
  <si>
    <t>712311101</t>
  </si>
  <si>
    <t>Provedení povlakové krytiny střech do 10° za studena lakem penetračním nebo asfaltovým</t>
  </si>
  <si>
    <t>-1503692414</t>
  </si>
  <si>
    <t>https://podminky.urs.cz/item/CS_URS_2024_01/712311101</t>
  </si>
  <si>
    <t>2,68*1,967</t>
  </si>
  <si>
    <t>2,267*0,3</t>
  </si>
  <si>
    <t>112</t>
  </si>
  <si>
    <t>451300402</t>
  </si>
  <si>
    <t>5,952*0,0003</t>
  </si>
  <si>
    <t>113</t>
  </si>
  <si>
    <t>712331111</t>
  </si>
  <si>
    <t>Provedení povlakové krytiny střech do 10° podkladní vrstvy pásy na sucho samolepící</t>
  </si>
  <si>
    <t>-317238760</t>
  </si>
  <si>
    <t>https://podminky.urs.cz/item/CS_URS_2024_01/712331111</t>
  </si>
  <si>
    <t>"přířez na zpevnění přechodu plocha střechy x atika"</t>
  </si>
  <si>
    <t>(2,68*2+1,967)*0,4</t>
  </si>
  <si>
    <t>114</t>
  </si>
  <si>
    <t>62866281</t>
  </si>
  <si>
    <t>pás asfaltový samolepicí modifikovaný SBS tl 3mm s vložkou ze skleněné tkaniny se spalitelnou fólií nebo jemnozrnným minerálním posypem nebo textilií na horním povrchu</t>
  </si>
  <si>
    <t>1384609396</t>
  </si>
  <si>
    <t>8,883*1,15</t>
  </si>
  <si>
    <t>115</t>
  </si>
  <si>
    <t>712341559</t>
  </si>
  <si>
    <t>Provedení povlakové krytiny střech do 10° pásy NAIP přitavením v plné ploše</t>
  </si>
  <si>
    <t>43475865</t>
  </si>
  <si>
    <t>https://podminky.urs.cz/item/CS_URS_2024_01/712341559</t>
  </si>
  <si>
    <t>"pojistná hydroizolace"</t>
  </si>
  <si>
    <t>Mezisoučet</t>
  </si>
  <si>
    <t>"vrchní pás s posypem"</t>
  </si>
  <si>
    <t>116</t>
  </si>
  <si>
    <t>438082847</t>
  </si>
  <si>
    <t>5,952*1,15</t>
  </si>
  <si>
    <t>117</t>
  </si>
  <si>
    <t>712811101</t>
  </si>
  <si>
    <t>Provedení povlakové krytiny vytažením na konstrukce za studena nátěrem penetračním</t>
  </si>
  <si>
    <t>-1958600603</t>
  </si>
  <si>
    <t>https://podminky.urs.cz/item/CS_URS_2024_01/712811101</t>
  </si>
  <si>
    <t>"vytažení na atiku"</t>
  </si>
  <si>
    <t>(0,15+2,68+1,967-2,68+0,15)*(0,3+0,15)</t>
  </si>
  <si>
    <t>0,15*0,15*2</t>
  </si>
  <si>
    <t>118</t>
  </si>
  <si>
    <t>2019053176</t>
  </si>
  <si>
    <t>119</t>
  </si>
  <si>
    <t>712841559</t>
  </si>
  <si>
    <t>Provedení povlakové krytiny vytažením na konstrukce pásy přitavením NAIP</t>
  </si>
  <si>
    <t>-850598964</t>
  </si>
  <si>
    <t>https://podminky.urs.cz/item/CS_URS_2024_01/712841559</t>
  </si>
  <si>
    <t>(0,15+2,68+1,967-2,68+0,15)*(0,3+0,3)</t>
  </si>
  <si>
    <t>120</t>
  </si>
  <si>
    <t>-1899513367</t>
  </si>
  <si>
    <t>(0,15+2,68+1,967-2,68+0,15)*(0,3+0,15)*1,2</t>
  </si>
  <si>
    <t>0,15*0,15*2*1,2</t>
  </si>
  <si>
    <t>121</t>
  </si>
  <si>
    <t>62855003</t>
  </si>
  <si>
    <t>pás asfaltový natavitelný modifikovaný SBS tl 4mm s vložkou z polyesterové rohože a hrubozrnným břidličným posypem na horním povrchu</t>
  </si>
  <si>
    <t>1385816173</t>
  </si>
  <si>
    <t>(0,15+2,68+1,967-2,68+0,15)*(0,3+0,3)*1,2</t>
  </si>
  <si>
    <t>122</t>
  </si>
  <si>
    <t>712-001</t>
  </si>
  <si>
    <t>D+MTŽ koutového profilu |EPS - přechod plochy střechy na atiku</t>
  </si>
  <si>
    <t>410238288</t>
  </si>
  <si>
    <t>(2,68*2+1,967)*2</t>
  </si>
  <si>
    <t>2,267</t>
  </si>
  <si>
    <t>123</t>
  </si>
  <si>
    <t>712-002</t>
  </si>
  <si>
    <t>D+MTŽ gumového provazce do dilatační spáry ŽB desky střechy stávajícího objektu se ŽB stropem výtahové šacjty</t>
  </si>
  <si>
    <t>1959529400</t>
  </si>
  <si>
    <t>124</t>
  </si>
  <si>
    <t>712-003</t>
  </si>
  <si>
    <t>D+MTŽ dilatačního profilu plech Pz s povrchovou úpravou tl.0,7mm krytiny střechy přístavby výtahové šachty a střešní krytiny na stávajícím objektu</t>
  </si>
  <si>
    <t>1792205018</t>
  </si>
  <si>
    <t>1,967</t>
  </si>
  <si>
    <t>125</t>
  </si>
  <si>
    <t>998712313</t>
  </si>
  <si>
    <t>Přesun hmot procentní pro krytiny povlakové ruční v objektech v přes 12 do 24 m</t>
  </si>
  <si>
    <t>-25142936</t>
  </si>
  <si>
    <t>https://podminky.urs.cz/item/CS_URS_2024_01/998712313</t>
  </si>
  <si>
    <t>126</t>
  </si>
  <si>
    <t>998712319</t>
  </si>
  <si>
    <t>Příplatek k ručnímu přesunu hmot procentnímu pro krytiny povlakové za zvětšený přesun ZKD 50 m</t>
  </si>
  <si>
    <t>80434642</t>
  </si>
  <si>
    <t>https://podminky.urs.cz/item/CS_URS_2024_01/998712319</t>
  </si>
  <si>
    <t>713</t>
  </si>
  <si>
    <t>Izolace tepelné</t>
  </si>
  <si>
    <t>127</t>
  </si>
  <si>
    <t>713111121</t>
  </si>
  <si>
    <t>Montáž izolace tepelné spodem stropů s uchycením drátem rohoží, pásů, dílců, desek</t>
  </si>
  <si>
    <t>-750051725</t>
  </si>
  <si>
    <t>https://podminky.urs.cz/item/CS_URS_2024_01/713111121</t>
  </si>
  <si>
    <t>"nadpraží otvoru výtahových dveří po vybourání okna a přizdění ostění"</t>
  </si>
  <si>
    <t>"2 vrstxy"</t>
  </si>
  <si>
    <t>"1.NP" 1,18*0,3*2</t>
  </si>
  <si>
    <t>"2.NP" 1,18*0,3*2</t>
  </si>
  <si>
    <t>"3.NP" 1,18*0,3*2</t>
  </si>
  <si>
    <t>"4.NP" 1,18*0,3*2</t>
  </si>
  <si>
    <t>128</t>
  </si>
  <si>
    <t>63152099</t>
  </si>
  <si>
    <t>pás tepelně izolační univerzální λ=0,032-0,033 tl 100mm</t>
  </si>
  <si>
    <t>-587454033</t>
  </si>
  <si>
    <t>1,416*1,03</t>
  </si>
  <si>
    <t>129</t>
  </si>
  <si>
    <t>63152108</t>
  </si>
  <si>
    <t>pás tepelně izolační univerzální λ=0,032-0,033 tl 200mm</t>
  </si>
  <si>
    <t>1614023071</t>
  </si>
  <si>
    <t>130</t>
  </si>
  <si>
    <t>713131141</t>
  </si>
  <si>
    <t>Montáž izolace tepelné stěn lepením celoplošně rohoží, pásů, dílců, desek</t>
  </si>
  <si>
    <t>1065594309</t>
  </si>
  <si>
    <t>https://podminky.urs.cz/item/CS_URS_2024_01/713131141</t>
  </si>
  <si>
    <t>"hlava atiky"</t>
  </si>
  <si>
    <t>(2,26*2+1,967)*0,15</t>
  </si>
  <si>
    <t>131</t>
  </si>
  <si>
    <t>28372326</t>
  </si>
  <si>
    <t>deska EPS 150 pro konstrukce s vysokým zatížením λ=0,035</t>
  </si>
  <si>
    <t>1384077282</t>
  </si>
  <si>
    <t>"spádová deska 50-70mm"</t>
  </si>
  <si>
    <t>(2,26*2+1,967)*0,15*(0,05+0,07)*0,5*1,25</t>
  </si>
  <si>
    <t>132</t>
  </si>
  <si>
    <t>998713313</t>
  </si>
  <si>
    <t>Přesun hmot procentní pro izolace tepelné ruční v objektech v přes 12 do 24 m</t>
  </si>
  <si>
    <t>-1614714444</t>
  </si>
  <si>
    <t>https://podminky.urs.cz/item/CS_URS_2024_01/998713313</t>
  </si>
  <si>
    <t>133</t>
  </si>
  <si>
    <t>998713319</t>
  </si>
  <si>
    <t>Příplatek k ručnímu přesunu hmot procentnímu pro izolace tepelné za zvětšený přesun ZKD 50 m</t>
  </si>
  <si>
    <t>2089427018</t>
  </si>
  <si>
    <t>https://podminky.urs.cz/item/CS_URS_2024_01/998713319</t>
  </si>
  <si>
    <t>740</t>
  </si>
  <si>
    <t>Elektromontáže - zkoušky a revize</t>
  </si>
  <si>
    <t>134</t>
  </si>
  <si>
    <t>210280002</t>
  </si>
  <si>
    <t>Zkoušky a prohlídky el rozvodů a zařízení celková prohlídka pro objem montážních prací přes 100 do 500 tis Kč</t>
  </si>
  <si>
    <t>-303907225</t>
  </si>
  <si>
    <t>https://podminky.urs.cz/item/CS_URS_2024_01/210280002</t>
  </si>
  <si>
    <t>741</t>
  </si>
  <si>
    <t>Elektroinstalace - silnoproud</t>
  </si>
  <si>
    <t>135</t>
  </si>
  <si>
    <t>741-001</t>
  </si>
  <si>
    <t>D+MTŽ svítidla F - přisazené LED, opálový PMMA kryt, pr. 300mm, 1xLED, 18W, 2300lm, Ra80, 4000K</t>
  </si>
  <si>
    <t>-537751085</t>
  </si>
  <si>
    <t>136</t>
  </si>
  <si>
    <t>741110501</t>
  </si>
  <si>
    <t>Montáž lišta a kanálek protahovací šířky do 60 mm</t>
  </si>
  <si>
    <t>-904737589</t>
  </si>
  <si>
    <t>137</t>
  </si>
  <si>
    <t>34571004</t>
  </si>
  <si>
    <t>lišta elektroinstalační hranatá PVC 20x20mm</t>
  </si>
  <si>
    <t>1656106519</t>
  </si>
  <si>
    <t>45*1,05</t>
  </si>
  <si>
    <t>138</t>
  </si>
  <si>
    <t>741112061</t>
  </si>
  <si>
    <t>Montáž krabice přístrojová zapuštěná plastová kruhová</t>
  </si>
  <si>
    <t>1455487409</t>
  </si>
  <si>
    <t>139</t>
  </si>
  <si>
    <t>34571450</t>
  </si>
  <si>
    <t>krabice pod omítku PVC přístrojová kruhová D 70mm</t>
  </si>
  <si>
    <t>-716461883</t>
  </si>
  <si>
    <t>140</t>
  </si>
  <si>
    <t>741122011</t>
  </si>
  <si>
    <t>Montáž kabel Cu bez ukončení uložený pod omítku plný kulatý 2x1,5 až 2,5 mm2 (např. CYKY)</t>
  </si>
  <si>
    <t>83262877</t>
  </si>
  <si>
    <t>"3x1,5" 50,0</t>
  </si>
  <si>
    <t>"3x2,5" 50,0</t>
  </si>
  <si>
    <t>141</t>
  </si>
  <si>
    <t>34111030</t>
  </si>
  <si>
    <t>kabel instalační jádro Cu plné izolace PVC plášť PVC 450/750V (CYKY) 3x1,5mm2</t>
  </si>
  <si>
    <t>1254598442</t>
  </si>
  <si>
    <t>50,0*1,15</t>
  </si>
  <si>
    <t>142</t>
  </si>
  <si>
    <t>34111036</t>
  </si>
  <si>
    <t>kabel instalační jádro Cu plné izolace PVC plášť PVC 450/750V (CYKY) 3x2,5mm2</t>
  </si>
  <si>
    <t>-147088309</t>
  </si>
  <si>
    <t>143</t>
  </si>
  <si>
    <t>741122032</t>
  </si>
  <si>
    <t>Montáž kabel Cu bez ukončení uložený pod omítku plný kulatý 5x4 až 6 mm2 (např. CYKY)</t>
  </si>
  <si>
    <t>1286292305</t>
  </si>
  <si>
    <t>"5x4" 25,0</t>
  </si>
  <si>
    <t>144</t>
  </si>
  <si>
    <t>34111098</t>
  </si>
  <si>
    <t>kabel instalační jádro Cu plné izolace PVC plášť PVC 450/750V (CYKY) 5x4mm2</t>
  </si>
  <si>
    <t>1948687745</t>
  </si>
  <si>
    <t>25,0*1,15</t>
  </si>
  <si>
    <t>145</t>
  </si>
  <si>
    <t>741130004</t>
  </si>
  <si>
    <t>Ukončení vodič izolovaný do 6 mm2 v rozváděči nebo na přístroji</t>
  </si>
  <si>
    <t>2056364380</t>
  </si>
  <si>
    <t>146</t>
  </si>
  <si>
    <t>741132145</t>
  </si>
  <si>
    <t>Ukončení kabelů 5x1,5 až 4 mm2 smršťovací záklopkou nebo páskem bez letování</t>
  </si>
  <si>
    <t>-1318998975</t>
  </si>
  <si>
    <t>147</t>
  </si>
  <si>
    <t>741210001</t>
  </si>
  <si>
    <t>Montáž rozvodnice oceloplechová nebo plastová běžná do 20 kg</t>
  </si>
  <si>
    <t>-491677707</t>
  </si>
  <si>
    <t>"REV" 1</t>
  </si>
  <si>
    <t>148</t>
  </si>
  <si>
    <t>35711030</t>
  </si>
  <si>
    <t>rozvodnice nástěnná, plné dveře, IP65, vč. výzbroje</t>
  </si>
  <si>
    <t>-1346643714</t>
  </si>
  <si>
    <t>149</t>
  </si>
  <si>
    <t>357110301</t>
  </si>
  <si>
    <t>387515394</t>
  </si>
  <si>
    <t>"ERV" 1</t>
  </si>
  <si>
    <t>150</t>
  </si>
  <si>
    <t>357110302</t>
  </si>
  <si>
    <t>1210420353</t>
  </si>
  <si>
    <t>"ER01" 1</t>
  </si>
  <si>
    <t>151</t>
  </si>
  <si>
    <t>741210002</t>
  </si>
  <si>
    <t>Montáž rozvodnice oceloplechová nebo plastová běžná do 50 kg</t>
  </si>
  <si>
    <t>1789801626</t>
  </si>
  <si>
    <t>https://podminky.urs.cz/item/CS_URS_2024_01/741210002</t>
  </si>
  <si>
    <t>152</t>
  </si>
  <si>
    <t>741310001</t>
  </si>
  <si>
    <t>Montáž spínač nástěnný 1-jednopólový prostředí normální se zapojením vodičů</t>
  </si>
  <si>
    <t>1224951839</t>
  </si>
  <si>
    <t>"ve výtahové šachtě" 1</t>
  </si>
  <si>
    <t>153</t>
  </si>
  <si>
    <t>34535000</t>
  </si>
  <si>
    <t>spínač kompletní, zápustný, jednopólový, řazení 1, šroubové svorky</t>
  </si>
  <si>
    <t>308019246</t>
  </si>
  <si>
    <t>154</t>
  </si>
  <si>
    <t>34539059</t>
  </si>
  <si>
    <t>rámeček jednonásobný</t>
  </si>
  <si>
    <t>1490372056</t>
  </si>
  <si>
    <t>155</t>
  </si>
  <si>
    <t>741310022</t>
  </si>
  <si>
    <t>Montáž přepínač nástěnný 6-střídavý prostředí normální se zapojením vodičů</t>
  </si>
  <si>
    <t>70480113</t>
  </si>
  <si>
    <t>156</t>
  </si>
  <si>
    <t>34535003</t>
  </si>
  <si>
    <t>přepínač střídavý kompletní, zápustný, řazení 6, šroubové svorky</t>
  </si>
  <si>
    <t>969101804</t>
  </si>
  <si>
    <t>157</t>
  </si>
  <si>
    <t>1123699333</t>
  </si>
  <si>
    <t>158</t>
  </si>
  <si>
    <t>741310025</t>
  </si>
  <si>
    <t>Montáž přepínač nástěnný 7-křížový prostředí normální se zapojením vodičů</t>
  </si>
  <si>
    <t>955311315</t>
  </si>
  <si>
    <t>https://podminky.urs.cz/item/CS_URS_2024_01/741310025</t>
  </si>
  <si>
    <t>159</t>
  </si>
  <si>
    <t>34535020</t>
  </si>
  <si>
    <t>přepínač nástěnný křížový, řazení 7, IP44, šroubové svorky</t>
  </si>
  <si>
    <t>189897840</t>
  </si>
  <si>
    <t>160</t>
  </si>
  <si>
    <t>-116276181</t>
  </si>
  <si>
    <t>161</t>
  </si>
  <si>
    <t>741313001</t>
  </si>
  <si>
    <t>Montáž zásuvka (polo)zapuštěná bezšroubové připojení 2P+PE se zapojením vodičů</t>
  </si>
  <si>
    <t>195003952</t>
  </si>
  <si>
    <t>https://podminky.urs.cz/item/CS_URS_2024_01/741313001</t>
  </si>
  <si>
    <t>"ve výtahové šachtě" 5</t>
  </si>
  <si>
    <t>162</t>
  </si>
  <si>
    <t>34555241</t>
  </si>
  <si>
    <t>přístroj zásuvky zápustné jednonásobné, krytka s clonkami, bezšroubové svorky</t>
  </si>
  <si>
    <t>830095304</t>
  </si>
  <si>
    <t>163</t>
  </si>
  <si>
    <t>-420519475</t>
  </si>
  <si>
    <t>164</t>
  </si>
  <si>
    <t>741372062</t>
  </si>
  <si>
    <t>Montáž svítidlo LED interiérové přisazené stropní hranaté nebo kruhové přes 0,09 do 0,36 m2 se zapojením vodičů vč. dodávky svirtidla LED 18W</t>
  </si>
  <si>
    <t>-1623959622</t>
  </si>
  <si>
    <t>165</t>
  </si>
  <si>
    <t>741811020-R</t>
  </si>
  <si>
    <t>Oživení rozvaděče s běžnou výstrojí</t>
  </si>
  <si>
    <t>569123652</t>
  </si>
  <si>
    <t>166</t>
  </si>
  <si>
    <t>741811023-R</t>
  </si>
  <si>
    <t>Zapojení skříně HOP vč. dodávky</t>
  </si>
  <si>
    <t>-149460571</t>
  </si>
  <si>
    <t>167</t>
  </si>
  <si>
    <t>998741203</t>
  </si>
  <si>
    <t>Přesun hmot procentní pro silnoproud v objektech v přes 12 do 24 m</t>
  </si>
  <si>
    <t>860713322</t>
  </si>
  <si>
    <t>https://podminky.urs.cz/item/CS_URS_2024_01/998741203</t>
  </si>
  <si>
    <t>168</t>
  </si>
  <si>
    <t>998741292</t>
  </si>
  <si>
    <t>Příplatek k přesunu hmot procentní 741 za zvětšený přesun do 100 m</t>
  </si>
  <si>
    <t>-727878474</t>
  </si>
  <si>
    <t>169</t>
  </si>
  <si>
    <t>998741300</t>
  </si>
  <si>
    <t>Podružný materiál</t>
  </si>
  <si>
    <t>837110847</t>
  </si>
  <si>
    <t>751</t>
  </si>
  <si>
    <t>Vzduchotechnika</t>
  </si>
  <si>
    <t>170</t>
  </si>
  <si>
    <t>751398052</t>
  </si>
  <si>
    <t>Montáž protidešťové žaluzie nebo žaluziové klapky na čtyřhranné potrubí přes 0,150 do 0,300 m2</t>
  </si>
  <si>
    <t>1329441208</t>
  </si>
  <si>
    <t>https://podminky.urs.cz/item/CS_URS_2024_01/751398052</t>
  </si>
  <si>
    <t>"ventilační mřížka 400x400mm"</t>
  </si>
  <si>
    <t>171</t>
  </si>
  <si>
    <t>429729651</t>
  </si>
  <si>
    <t>žaluzie protidešťová samočinná UV odolný plast šedá,rám kovový 400x400mm - označeí V</t>
  </si>
  <si>
    <t>-719075684</t>
  </si>
  <si>
    <t>172</t>
  </si>
  <si>
    <t>751691111</t>
  </si>
  <si>
    <t>Zaregulování systému vzduchotechnického zařízení - 1 koncový (distribuční) prvek</t>
  </si>
  <si>
    <t>555027206</t>
  </si>
  <si>
    <t>https://podminky.urs.cz/item/CS_URS_2024_01/751691111</t>
  </si>
  <si>
    <t>173</t>
  </si>
  <si>
    <t>751711111</t>
  </si>
  <si>
    <t>Montáž klimatizační jednotky vnitřní nástěnné o výkonu do 3,5 kW</t>
  </si>
  <si>
    <t>1770116688</t>
  </si>
  <si>
    <t>https://podminky.urs.cz/item/CS_URS_2024_01/751711111</t>
  </si>
  <si>
    <t>174</t>
  </si>
  <si>
    <t>42952001</t>
  </si>
  <si>
    <t>jednotka klimatizační nástěnná o výkonu do 3,5kW</t>
  </si>
  <si>
    <t>-1438533046</t>
  </si>
  <si>
    <t>175</t>
  </si>
  <si>
    <t>751721111</t>
  </si>
  <si>
    <t>Montáž klimatizační jednotky venkovní s jednofázovým napájením do 2 vnitřních jednotek</t>
  </si>
  <si>
    <t>-1232667838</t>
  </si>
  <si>
    <t>https://podminky.urs.cz/item/CS_URS_2024_01/751721111</t>
  </si>
  <si>
    <t>176</t>
  </si>
  <si>
    <t>42952015</t>
  </si>
  <si>
    <t>jednotka klimatizační venkovní jednofázové napájení do 2 vnitřních jednotek o výkonu do 5,5kW</t>
  </si>
  <si>
    <t>-1098938526</t>
  </si>
  <si>
    <t>177</t>
  </si>
  <si>
    <t>751791121</t>
  </si>
  <si>
    <t>Montáž dvojice napojovacího měděného potrubí předizolovaného 6-10 (1/4" x 3/8")</t>
  </si>
  <si>
    <t>-1339257765</t>
  </si>
  <si>
    <t>https://podminky.urs.cz/item/CS_URS_2024_01/751791121</t>
  </si>
  <si>
    <t>6,</t>
  </si>
  <si>
    <t>178</t>
  </si>
  <si>
    <t>42981913</t>
  </si>
  <si>
    <t>trubka dvojitě předizolovaná Cu 1/4" -3/8" (6-10 mm), stěna tl 0,8/0,8mm, izolace 9 mm</t>
  </si>
  <si>
    <t>337441981</t>
  </si>
  <si>
    <t>6,0*1,03</t>
  </si>
  <si>
    <t>179</t>
  </si>
  <si>
    <t>998751312</t>
  </si>
  <si>
    <t>Přesun hmot procentní pro vzduchotechniku ruční v objektech v přes 12 do 24 m</t>
  </si>
  <si>
    <t>872367499</t>
  </si>
  <si>
    <t>https://podminky.urs.cz/item/CS_URS_2024_01/998751312</t>
  </si>
  <si>
    <t>180</t>
  </si>
  <si>
    <t>998751319</t>
  </si>
  <si>
    <t>Příplatek k ručnímu přesunu hmot procentnímu pro vzduchotechniku za zvětšený přesun za ZKD 50 m</t>
  </si>
  <si>
    <t>1271115458</t>
  </si>
  <si>
    <t>https://podminky.urs.cz/item/CS_URS_2024_01/998751319</t>
  </si>
  <si>
    <t>762</t>
  </si>
  <si>
    <t>Konstrukce tesařské</t>
  </si>
  <si>
    <t>181</t>
  </si>
  <si>
    <t>762-001</t>
  </si>
  <si>
    <t xml:space="preserve">D+MTŽ vodovzdorné překližky tl.21mm na hlavu atiky, ukotvení šrouby do betonu 2ks a 500mm, ošetření řezaných hran překližky voděodolným nátěrem, lepení  voděodolným lepidlem</t>
  </si>
  <si>
    <t>359202485</t>
  </si>
  <si>
    <t>182</t>
  </si>
  <si>
    <t>998762313</t>
  </si>
  <si>
    <t>Přesun hmot procentní pro kce tesařské ruční v objektech v přes 12 do 24 m</t>
  </si>
  <si>
    <t>1115961430</t>
  </si>
  <si>
    <t>https://podminky.urs.cz/item/CS_URS_2024_01/998762313</t>
  </si>
  <si>
    <t>183</t>
  </si>
  <si>
    <t>998762319</t>
  </si>
  <si>
    <t>Příplatek k ručnímu přesunu hmot procentnímu pro kce tesařské za zvětšený přesun ZKD 50 m</t>
  </si>
  <si>
    <t>415509881</t>
  </si>
  <si>
    <t>https://podminky.urs.cz/item/CS_URS_2024_01/998762319</t>
  </si>
  <si>
    <t>763</t>
  </si>
  <si>
    <t>Konstrukce suché výstavby</t>
  </si>
  <si>
    <t>184</t>
  </si>
  <si>
    <t>763111323</t>
  </si>
  <si>
    <t>SDK příčka tl 100 mm profil CW+UW 75 desky 1xDF 12,5 s izolací EI 45 Rw do 49 dB</t>
  </si>
  <si>
    <t>1747773916</t>
  </si>
  <si>
    <t>https://podminky.urs.cz/item/CS_URS_2024_01/763111323</t>
  </si>
  <si>
    <t>2,85*2,65-0,9*2,0</t>
  </si>
  <si>
    <t>185</t>
  </si>
  <si>
    <t>763164544</t>
  </si>
  <si>
    <t>SDK obklad kcí tvaru L š do 0,8 m desky 2xDFRIEH2 12,5</t>
  </si>
  <si>
    <t>-1346235867</t>
  </si>
  <si>
    <t>https://podminky.urs.cz/item/CS_URS_2024_01/763164544</t>
  </si>
  <si>
    <t>"1.NP" 1,18</t>
  </si>
  <si>
    <t>"2.NP" 1,18</t>
  </si>
  <si>
    <t>"3.NP" 1,18</t>
  </si>
  <si>
    <t>"4.NP" 1,18</t>
  </si>
  <si>
    <t>186</t>
  </si>
  <si>
    <t>763181311</t>
  </si>
  <si>
    <t>Montáž jednokřídlové kovové zárubně do SDK příčky</t>
  </si>
  <si>
    <t>1236116060</t>
  </si>
  <si>
    <t>https://podminky.urs.cz/item/CS_URS_2024_01/763181311</t>
  </si>
  <si>
    <t>"90/100" 1</t>
  </si>
  <si>
    <t>187</t>
  </si>
  <si>
    <t>55331591</t>
  </si>
  <si>
    <t>zárubeň jednokřídlá ocelová pro sádrokartonové příčky tl stěny 75-100mm rozměru 900/1970, 2100mm</t>
  </si>
  <si>
    <t>392029339</t>
  </si>
  <si>
    <t>188</t>
  </si>
  <si>
    <t>998763513</t>
  </si>
  <si>
    <t>Přesun hmot procentní pro konstrukce montované z desek ruční v objektech v přes 12 do 24 m</t>
  </si>
  <si>
    <t>-1663471733</t>
  </si>
  <si>
    <t>https://podminky.urs.cz/item/CS_URS_2024_01/998763513</t>
  </si>
  <si>
    <t>189</t>
  </si>
  <si>
    <t>998763519</t>
  </si>
  <si>
    <t>Příplatek k ručnímu přesunu hmot procentnímu pro konstrukce montované z desek za zvětšený přesun ZKD 50 m</t>
  </si>
  <si>
    <t>1942391245</t>
  </si>
  <si>
    <t>https://podminky.urs.cz/item/CS_URS_2024_01/998763519</t>
  </si>
  <si>
    <t>764</t>
  </si>
  <si>
    <t>Konstrukce klempířské</t>
  </si>
  <si>
    <t>190</t>
  </si>
  <si>
    <t>764001901</t>
  </si>
  <si>
    <t>Napojení klempířských konstrukcí na stávající délky spoje do 0,5 m</t>
  </si>
  <si>
    <t>-572321833</t>
  </si>
  <si>
    <t>https://podminky.urs.cz/item/CS_URS_2024_01/764001901</t>
  </si>
  <si>
    <t>"oplechování atky"</t>
  </si>
  <si>
    <t>191</t>
  </si>
  <si>
    <t>764002841</t>
  </si>
  <si>
    <t>Demontáž oplechování horních ploch zdí a nadezdívek do suti</t>
  </si>
  <si>
    <t>1437876433</t>
  </si>
  <si>
    <t>https://podminky.urs.cz/item/CS_URS_2024_01/764002841</t>
  </si>
  <si>
    <t>"atika!</t>
  </si>
  <si>
    <t>2,28</t>
  </si>
  <si>
    <t>192</t>
  </si>
  <si>
    <t>764002851</t>
  </si>
  <si>
    <t>Demontáž oplechování parapetů do suti</t>
  </si>
  <si>
    <t>-792602854</t>
  </si>
  <si>
    <t>https://podminky.urs.cz/item/CS_URS_2024_01/764002851</t>
  </si>
  <si>
    <t>"1,5x0,6 - 1ks" 1,5</t>
  </si>
  <si>
    <t>"1,5x1,5 - 4ks" 1,5*4</t>
  </si>
  <si>
    <t>193</t>
  </si>
  <si>
    <t>764-001</t>
  </si>
  <si>
    <t>D+MTŽ oplechování atiky, PZ plech s povrchovou úpravou, tl.0,7mm, rš 352mm - K1</t>
  </si>
  <si>
    <t>-1989145099</t>
  </si>
  <si>
    <t>2,56*2+1,967</t>
  </si>
  <si>
    <t>194</t>
  </si>
  <si>
    <t>764-002</t>
  </si>
  <si>
    <t>D+MTŽ oplechování atiky, PZ plech s povrchovou úpravou, tl.0,7mm, rš 144mm kotvené 2ks šroubů do vodovzdorné překližky a 250mm - K2</t>
  </si>
  <si>
    <t>-11760943</t>
  </si>
  <si>
    <t>2,56*2+2,267</t>
  </si>
  <si>
    <t>195</t>
  </si>
  <si>
    <t>764-003</t>
  </si>
  <si>
    <t>D+MTŽ oplechování atiky, PZ plech s povrchovou úpravou, tl.0,7mm, rš 98mmkotvené 2ks šroubů do vodovzdorné překližky a 250mm - K3</t>
  </si>
  <si>
    <t>-1659715836</t>
  </si>
  <si>
    <t>2,41*2+1,967</t>
  </si>
  <si>
    <t>196</t>
  </si>
  <si>
    <t>998764313</t>
  </si>
  <si>
    <t>Přesun hmot procentní pro konstrukce klempířské ruční v objektech v přes 12 do 24 m</t>
  </si>
  <si>
    <t>-1641422241</t>
  </si>
  <si>
    <t>https://podminky.urs.cz/item/CS_URS_2024_01/998764313</t>
  </si>
  <si>
    <t>197</t>
  </si>
  <si>
    <t>998764319</t>
  </si>
  <si>
    <t>Příplatek k ručnímu přesunu hmot procentnímu pro konstrukce klempířské za zvětšený přesun ZKD 50 m</t>
  </si>
  <si>
    <t>825083735</t>
  </si>
  <si>
    <t>https://podminky.urs.cz/item/CS_URS_2024_01/998764319</t>
  </si>
  <si>
    <t>766</t>
  </si>
  <si>
    <t xml:space="preserve"> Konstrukce truhlářské</t>
  </si>
  <si>
    <t>198</t>
  </si>
  <si>
    <t>766660002</t>
  </si>
  <si>
    <t>Montáž dveřních křídel otvíravých jednokřídlových š přes 0,8 m do ocelové zárubně</t>
  </si>
  <si>
    <t>-966382564</t>
  </si>
  <si>
    <t>https://podminky.urs.cz/item/CS_URS_2024_01/766660002</t>
  </si>
  <si>
    <t>"D1 - 90" 1</t>
  </si>
  <si>
    <t>199</t>
  </si>
  <si>
    <t>61162087</t>
  </si>
  <si>
    <t>dveře jednokřídlé dřevotřískové povrch laminátový plné 900x1970-2100mm</t>
  </si>
  <si>
    <t>-648089067</t>
  </si>
  <si>
    <t>"D1" 1</t>
  </si>
  <si>
    <t>200</t>
  </si>
  <si>
    <t>766660021</t>
  </si>
  <si>
    <t>Montáž dveřních křídel otvíravých jednokřídlových š do 0,8 m požárních do ocelové zárubně</t>
  </si>
  <si>
    <t>-1269584000</t>
  </si>
  <si>
    <t>https://podminky.urs.cz/item/CS_URS_2024_01/766660021</t>
  </si>
  <si>
    <t>"D4 - 80" 1</t>
  </si>
  <si>
    <t>"D5 - 80" 1</t>
  </si>
  <si>
    <t>201</t>
  </si>
  <si>
    <t>61165339</t>
  </si>
  <si>
    <t>dveře jednokřídlé dřevotřískové protipožární EI (EW) 30 D3 povrch lakovaný plné 800x1970-2100mm</t>
  </si>
  <si>
    <t>-2092442216</t>
  </si>
  <si>
    <t>202</t>
  </si>
  <si>
    <t>766660728</t>
  </si>
  <si>
    <t>Montáž dveřního interiérového kování - zámku</t>
  </si>
  <si>
    <t>-107516505</t>
  </si>
  <si>
    <t>https://podminky.urs.cz/item/CS_URS_2024_01/766660728</t>
  </si>
  <si>
    <t>203</t>
  </si>
  <si>
    <t>54964151</t>
  </si>
  <si>
    <t>vložka cylindrická 45+90</t>
  </si>
  <si>
    <t>542643901</t>
  </si>
  <si>
    <t>204</t>
  </si>
  <si>
    <t>54924008</t>
  </si>
  <si>
    <t>zámek zadlabací vložkový pravolevý rozteč 90x45mm</t>
  </si>
  <si>
    <t>1986727337</t>
  </si>
  <si>
    <t>205</t>
  </si>
  <si>
    <t>766660729</t>
  </si>
  <si>
    <t>Montáž dveřního interiérového kování - štítku s klikou</t>
  </si>
  <si>
    <t>19836697</t>
  </si>
  <si>
    <t>https://podminky.urs.cz/item/CS_URS_2024_01/766660729</t>
  </si>
  <si>
    <t>206</t>
  </si>
  <si>
    <t>54914121</t>
  </si>
  <si>
    <t>kování nerezové klika/klika</t>
  </si>
  <si>
    <t>-1512058844</t>
  </si>
  <si>
    <t>207</t>
  </si>
  <si>
    <t>766662811</t>
  </si>
  <si>
    <t>Demontáž dveřních prahů u dveří jednokřídlových k opětovnému použití</t>
  </si>
  <si>
    <t>2142007307</t>
  </si>
  <si>
    <t>https://podminky.urs.cz/item/CS_URS_2024_01/766662811</t>
  </si>
  <si>
    <t>"80 - 2ks" 2</t>
  </si>
  <si>
    <t>208</t>
  </si>
  <si>
    <t>766691811</t>
  </si>
  <si>
    <t>Demontáž parapetních desek dřevěných nebo plastových šířky do 300 mm</t>
  </si>
  <si>
    <t>-819823723</t>
  </si>
  <si>
    <t>https://podminky.urs.cz/item/CS_URS_2024_01/766691811</t>
  </si>
  <si>
    <t>209</t>
  </si>
  <si>
    <t>766691914</t>
  </si>
  <si>
    <t>Vyvěšení nebo zavěšení dřevěných křídel dveří pl do 2 m2</t>
  </si>
  <si>
    <t>864773814</t>
  </si>
  <si>
    <t>https://podminky.urs.cz/item/CS_URS_2024_01/766691914</t>
  </si>
  <si>
    <t>210</t>
  </si>
  <si>
    <t>766695212</t>
  </si>
  <si>
    <t>Montáž truhlářských prahů dveří jednokřídlových š do 10 cm</t>
  </si>
  <si>
    <t>-15602008</t>
  </si>
  <si>
    <t>https://podminky.urs.cz/item/CS_URS_2024_01/766695212</t>
  </si>
  <si>
    <t>"90" 1</t>
  </si>
  <si>
    <t>211</t>
  </si>
  <si>
    <t>61187176</t>
  </si>
  <si>
    <t>práh dveřní dřevěný dubový tl 20mm dl 920mm š 100mm</t>
  </si>
  <si>
    <t>1787815792</t>
  </si>
  <si>
    <t>212</t>
  </si>
  <si>
    <t>766695213</t>
  </si>
  <si>
    <t>Montáž truhlářských prahů dveří jednokřídlových š přes 10 cm</t>
  </si>
  <si>
    <t>1286185135</t>
  </si>
  <si>
    <t>https://podminky.urs.cz/item/CS_URS_2024_01/766695213</t>
  </si>
  <si>
    <t>213</t>
  </si>
  <si>
    <t>61187161</t>
  </si>
  <si>
    <t>práh dveřní dřevěný dubový tl 20mm dl 820mm š 150mm</t>
  </si>
  <si>
    <t>-1627148401</t>
  </si>
  <si>
    <t>214</t>
  </si>
  <si>
    <t>998766313</t>
  </si>
  <si>
    <t>Přesun hmot procentní pro kce truhlářské ruční v objektech v přes 12 do 24 m</t>
  </si>
  <si>
    <t>1462866829</t>
  </si>
  <si>
    <t>https://podminky.urs.cz/item/CS_URS_2024_01/998766313</t>
  </si>
  <si>
    <t>215</t>
  </si>
  <si>
    <t>998766319</t>
  </si>
  <si>
    <t>Příplatek k ručnímu přesunu hmot procentnímu pro kce truhlářské za zvětšený přesun ZKD 50 m</t>
  </si>
  <si>
    <t>-566257067</t>
  </si>
  <si>
    <t>https://podminky.urs.cz/item/CS_URS_2024_01/998766319</t>
  </si>
  <si>
    <t>767</t>
  </si>
  <si>
    <t>Konstrukce zámečnické</t>
  </si>
  <si>
    <t>216</t>
  </si>
  <si>
    <t>767161823</t>
  </si>
  <si>
    <t>Demontáž zábradlí schodišťového nerozebíratelného hmotnosti 1 m zábradlí do 20 kg do suti</t>
  </si>
  <si>
    <t>1351503596</t>
  </si>
  <si>
    <t>https://podminky.urs.cz/item/CS_URS_2024_01/767161823</t>
  </si>
  <si>
    <t>2,85*8</t>
  </si>
  <si>
    <t>0,075*5</t>
  </si>
  <si>
    <t>2,85+1,663</t>
  </si>
  <si>
    <t>1,725</t>
  </si>
  <si>
    <t>217</t>
  </si>
  <si>
    <t>767-001</t>
  </si>
  <si>
    <t>D+MTŽ nového zábradlí schodiště vč. pomocných konstrukcí ukotvených do ŽB schodiště a stěn, spojovacího materiálu, SDK desek</t>
  </si>
  <si>
    <t>1576364880</t>
  </si>
  <si>
    <t>"prvky Z2-Z9"</t>
  </si>
  <si>
    <t>218</t>
  </si>
  <si>
    <t>767640322</t>
  </si>
  <si>
    <t>Montáž dveří ocelových nebo hliníkových vnitřních dvoukřídlových</t>
  </si>
  <si>
    <t>-930963619</t>
  </si>
  <si>
    <t>https://podminky.urs.cz/item/CS_URS_2024_01/767640322</t>
  </si>
  <si>
    <t>"D2" 1</t>
  </si>
  <si>
    <t>"D3" 1</t>
  </si>
  <si>
    <t>219</t>
  </si>
  <si>
    <t>553413371</t>
  </si>
  <si>
    <t>dveře jednokřídlé Al prosklené s nadsvětlíkem max rozměru otvoru 4,0m2</t>
  </si>
  <si>
    <t>922366389</t>
  </si>
  <si>
    <t>"D3 - 4ks" 1,65*2,4*4</t>
  </si>
  <si>
    <t>220</t>
  </si>
  <si>
    <t>553413372</t>
  </si>
  <si>
    <t>dveře jednokřídlé Al prosklené s nadsvětlíkem max rozměru otvoru 5,0m2</t>
  </si>
  <si>
    <t>1369159495</t>
  </si>
  <si>
    <t>"D2" 1,65*2,65</t>
  </si>
  <si>
    <t>221</t>
  </si>
  <si>
    <t>998767313</t>
  </si>
  <si>
    <t>Přesun hmot procentní pro zámečnické konstrukce ruční v objektech v přes 12 do 24 m</t>
  </si>
  <si>
    <t>441163808</t>
  </si>
  <si>
    <t>https://podminky.urs.cz/item/CS_URS_2024_01/998767313</t>
  </si>
  <si>
    <t>222</t>
  </si>
  <si>
    <t>998767319</t>
  </si>
  <si>
    <t>Příplatek k ručnímu přesunu hmot procentnímu pro zámečnické konstrukce za zvětšený přesun ZKD 50 m</t>
  </si>
  <si>
    <t>1994971850</t>
  </si>
  <si>
    <t>https://podminky.urs.cz/item/CS_URS_2024_01/998767319</t>
  </si>
  <si>
    <t>776</t>
  </si>
  <si>
    <t>Podlahy povlakové</t>
  </si>
  <si>
    <t>223</t>
  </si>
  <si>
    <t>776111117</t>
  </si>
  <si>
    <t>Broušení stávajícího podkladu povlakových podlah diamantovým kotoučem</t>
  </si>
  <si>
    <t>1945585428</t>
  </si>
  <si>
    <t>https://podminky.urs.cz/item/CS_URS_2024_01/776111117</t>
  </si>
  <si>
    <t>"1.PP-4.NP"</t>
  </si>
  <si>
    <t>1,18*0,3*5</t>
  </si>
  <si>
    <t>"026" 5,98</t>
  </si>
  <si>
    <t>"102" 46,41</t>
  </si>
  <si>
    <t>"113" 5,48</t>
  </si>
  <si>
    <t>"131" 2,875*1,65+1,18*0,538</t>
  </si>
  <si>
    <t>"202" 42,36</t>
  </si>
  <si>
    <t>"241" 5,48</t>
  </si>
  <si>
    <t>"302" 42,36</t>
  </si>
  <si>
    <t>"341" 5,48</t>
  </si>
  <si>
    <t>"402" 42,36</t>
  </si>
  <si>
    <t>"441" 5,48</t>
  </si>
  <si>
    <t>224</t>
  </si>
  <si>
    <t>776111311</t>
  </si>
  <si>
    <t>Vysátí podkladu povlakových podlah</t>
  </si>
  <si>
    <t>-64255809</t>
  </si>
  <si>
    <t>https://podminky.urs.cz/item/CS_URS_2024_01/776111311</t>
  </si>
  <si>
    <t>225</t>
  </si>
  <si>
    <t>776121321</t>
  </si>
  <si>
    <t>Neředěná penetrace savého podkladu povlakových podlah</t>
  </si>
  <si>
    <t>-313150938</t>
  </si>
  <si>
    <t>https://podminky.urs.cz/item/CS_URS_2024_01/776121321</t>
  </si>
  <si>
    <t>226</t>
  </si>
  <si>
    <t>776141112</t>
  </si>
  <si>
    <t>Stěrka podlahová nivelační pro vyrovnání podkladu povlakových podlah pevnosti 20 MPa tl přes 3 do 5 mm</t>
  </si>
  <si>
    <t>-659771732</t>
  </si>
  <si>
    <t>https://podminky.urs.cz/item/CS_URS_2024_01/776141112</t>
  </si>
  <si>
    <t>227</t>
  </si>
  <si>
    <t>776201811</t>
  </si>
  <si>
    <t>Demontáž lepených povlakových podlah bez podložky ručně</t>
  </si>
  <si>
    <t>1939425544</t>
  </si>
  <si>
    <t>https://podminky.urs.cz/item/CS_URS_2024_01/776201811</t>
  </si>
  <si>
    <t>"002" 1,65*0,08</t>
  </si>
  <si>
    <t>"012" 2,85*0,1</t>
  </si>
  <si>
    <t>"026" 5,98+1,65*0,1</t>
  </si>
  <si>
    <t>"102" 27,56</t>
  </si>
  <si>
    <t>"113" 5,48+1,65*0,1</t>
  </si>
  <si>
    <t>"131" 11,8</t>
  </si>
  <si>
    <t>"202" 47,27</t>
  </si>
  <si>
    <t>"241" 5,48+1,65*0,1</t>
  </si>
  <si>
    <t>"302" 47,27</t>
  </si>
  <si>
    <t>"341" 5,48+1,65*0,1</t>
  </si>
  <si>
    <t>"402" 47,27</t>
  </si>
  <si>
    <t>"441" 5,48+1,65*0,1</t>
  </si>
  <si>
    <t>228</t>
  </si>
  <si>
    <t>776221111</t>
  </si>
  <si>
    <t>Lepení pásů z PVC standardním lepidlem</t>
  </si>
  <si>
    <t>970790690</t>
  </si>
  <si>
    <t>https://podminky.urs.cz/item/CS_URS_2024_01/776221111</t>
  </si>
  <si>
    <t>229</t>
  </si>
  <si>
    <t>284111511</t>
  </si>
  <si>
    <t>PVC vinyl heterogenní zátěžová tl 2,00mm nášlapná vrstva 0,70mm, hořlavost Bfl-s1, třída zátěže 31/33, útlum 4dB, bodová zátěž &lt;= 0,10mm, protiskluznost R10</t>
  </si>
  <si>
    <t>-614582148</t>
  </si>
  <si>
    <t>208,539*1,15</t>
  </si>
  <si>
    <t>230</t>
  </si>
  <si>
    <t>776223112</t>
  </si>
  <si>
    <t>Spoj povlakových podlahovin z PVC svařováním za studena</t>
  </si>
  <si>
    <t>-1329818337</t>
  </si>
  <si>
    <t>https://podminky.urs.cz/item/CS_URS_2024_01/776223112</t>
  </si>
  <si>
    <t>1,18*5</t>
  </si>
  <si>
    <t>"026" 1,65+1,18</t>
  </si>
  <si>
    <t>"102" 18,825</t>
  </si>
  <si>
    <t>"113" 1,65+1,18</t>
  </si>
  <si>
    <t>"131" 2,875</t>
  </si>
  <si>
    <t>"202" 25,675</t>
  </si>
  <si>
    <t>"241" 1,65+1,18</t>
  </si>
  <si>
    <t>"302" 25,675</t>
  </si>
  <si>
    <t>"341" 1,65+1,18</t>
  </si>
  <si>
    <t>"402" 25,675</t>
  </si>
  <si>
    <t>"441" 1,65+1,18</t>
  </si>
  <si>
    <t>231</t>
  </si>
  <si>
    <t>776410811</t>
  </si>
  <si>
    <t>Odstranění soklíků a lišt pryžových nebo plastových</t>
  </si>
  <si>
    <t>-289030922</t>
  </si>
  <si>
    <t>https://podminky.urs.cz/item/CS_URS_2024_01/776410811</t>
  </si>
  <si>
    <t>"002" 0,08*2</t>
  </si>
  <si>
    <t>"012" 0,1*2</t>
  </si>
  <si>
    <t>"026" 3,275*2+0,65</t>
  </si>
  <si>
    <t>"102" (14,25*2+1,0*2)-0,8*5-1,45-2,75</t>
  </si>
  <si>
    <t>"113" (2,975*2+1,65)</t>
  </si>
  <si>
    <t>"118" 7,15*2-0,8*2</t>
  </si>
  <si>
    <t>"131" 1,55</t>
  </si>
  <si>
    <t>"202" (28,65*2+1,65*2)-0,8*2-1,45</t>
  </si>
  <si>
    <t>"241" (2,975*2+1,65)</t>
  </si>
  <si>
    <t>"302" (28,65*2+1,65*2)-0,8*2-1,45</t>
  </si>
  <si>
    <t>"341" (2,975*2+1,65)</t>
  </si>
  <si>
    <t>"402" (28,65*2+1,65*2)-0,8*2-1,45</t>
  </si>
  <si>
    <t>"441" (2,975*2+1,65)</t>
  </si>
  <si>
    <t>232</t>
  </si>
  <si>
    <t>776411111</t>
  </si>
  <si>
    <t>Montáž obvodových soklíků výšky do 80 mm</t>
  </si>
  <si>
    <t>1952159796</t>
  </si>
  <si>
    <t>https://podminky.urs.cz/item/CS_URS_2024_01/776411111</t>
  </si>
  <si>
    <t>"026" 3,175*2+1,65-0,8*2-1,18+0,68*2</t>
  </si>
  <si>
    <t>"102" (18,825*2+1,0*2)-0,8*7-1,45-2,75</t>
  </si>
  <si>
    <t>"113" (2,875*2+1,65)-1,18+0,68*2</t>
  </si>
  <si>
    <t>"131" (2,875*2+1,65)-1,18+0,538*2</t>
  </si>
  <si>
    <t>"202" (25,675*2+1,65)-0,8*8-1,45</t>
  </si>
  <si>
    <t>"241" (2,875*2+1,65)-1,18+0,68*2</t>
  </si>
  <si>
    <t>"302" (25,675*2+1,65)-0,8*8-1,45</t>
  </si>
  <si>
    <t>"341" (2,875*2+1,65)-1,18+0,68*2</t>
  </si>
  <si>
    <t>"402" (25,675*2+1,65)-0,8*8-1,45</t>
  </si>
  <si>
    <t>"441" (2,875*2+1,65)-1,18+0,68*2</t>
  </si>
  <si>
    <t>233</t>
  </si>
  <si>
    <t>1013688643</t>
  </si>
  <si>
    <t>209,496*0,08*1,05</t>
  </si>
  <si>
    <t>234</t>
  </si>
  <si>
    <t>998776313</t>
  </si>
  <si>
    <t>Přesun hmot procentní pro podlahy povlakové ruční v objektech v přes 12 do 24 m</t>
  </si>
  <si>
    <t>-674409440</t>
  </si>
  <si>
    <t>https://podminky.urs.cz/item/CS_URS_2024_01/998776313</t>
  </si>
  <si>
    <t>235</t>
  </si>
  <si>
    <t>998776319</t>
  </si>
  <si>
    <t>Příplatek k ručnímu přesunu hmot procentnímu pro podlahy povlakové za zvětšený přesun ZKD 50 m</t>
  </si>
  <si>
    <t>1763192014</t>
  </si>
  <si>
    <t>https://podminky.urs.cz/item/CS_URS_2024_01/998776319</t>
  </si>
  <si>
    <t>783</t>
  </si>
  <si>
    <t>Dokončovací práce - nátěry</t>
  </si>
  <si>
    <t>236</t>
  </si>
  <si>
    <t>783301311</t>
  </si>
  <si>
    <t>Odmaštění zámečnických konstrukcí vodou ředitelným odmašťovačem</t>
  </si>
  <si>
    <t>1793935933</t>
  </si>
  <si>
    <t>https://podminky.urs.cz/item/CS_URS_2024_01/783301311</t>
  </si>
  <si>
    <t>"zárubeň"</t>
  </si>
  <si>
    <t>"Z1 - 90/100" (0,9+2,1*2)*(0,06*2+0,1)</t>
  </si>
  <si>
    <t>"Z10 - 80/150" (0,8+2,1*2)*(0,06*2+0,15)</t>
  </si>
  <si>
    <t>"Z11 - 80/150" (0,8+2,1*2)*(0,06*2+0,15)</t>
  </si>
  <si>
    <t>237</t>
  </si>
  <si>
    <t>783314101</t>
  </si>
  <si>
    <t>Základní jednonásobný syntetický nátěr zámečnických konstrukcí</t>
  </si>
  <si>
    <t>-1089779305</t>
  </si>
  <si>
    <t>https://podminky.urs.cz/item/CS_URS_2024_01/783314101</t>
  </si>
  <si>
    <t>238</t>
  </si>
  <si>
    <t>783317101</t>
  </si>
  <si>
    <t>Krycí jednonásobný syntetický standardní nátěr zámečnických konstrukcí</t>
  </si>
  <si>
    <t>-1078621964</t>
  </si>
  <si>
    <t>https://podminky.urs.cz/item/CS_URS_2024_01/783317101</t>
  </si>
  <si>
    <t>"2 vrstvy" 3,822*2</t>
  </si>
  <si>
    <t>784</t>
  </si>
  <si>
    <t>Dokončovací práce - malby a tapety</t>
  </si>
  <si>
    <t>239</t>
  </si>
  <si>
    <t>784181101</t>
  </si>
  <si>
    <t>Základní akrylátová jednonásobná bezbarvá penetrace podkladu v místnostech v do 3,80 m</t>
  </si>
  <si>
    <t>-1517366659</t>
  </si>
  <si>
    <t>https://podminky.urs.cz/item/CS_URS_2024_01/784181101</t>
  </si>
  <si>
    <t>"012" (4,35*2+2,85*2)*2,65+12,39</t>
  </si>
  <si>
    <t>"013" 2,85*2,65</t>
  </si>
  <si>
    <t>"024" (2,0*2+2,85*2)*2,65+5,7</t>
  </si>
  <si>
    <t>"026" (3,175*2+1,65)*2,65+5,24</t>
  </si>
  <si>
    <t xml:space="preserve">"část chodby u přístavby výtahové šachty - 1.PP-4.NP" </t>
  </si>
  <si>
    <t>(1,65+2,85*2)*2,65*5</t>
  </si>
  <si>
    <t>1,65*2,85*5</t>
  </si>
  <si>
    <t>"schodiště - 1.PP-4.NP"</t>
  </si>
  <si>
    <t>(6,45*2+4,05*2)*2,65*5</t>
  </si>
  <si>
    <t>26,12*5</t>
  </si>
  <si>
    <t>240</t>
  </si>
  <si>
    <t>784221101</t>
  </si>
  <si>
    <t>Dvojnásobné bílé malby ze směsí za sucha dobře otěruvzdorných v místnostech do 3,80 m</t>
  </si>
  <si>
    <t>-535180234</t>
  </si>
  <si>
    <t>https://podminky.urs.cz/item/CS_URS_2024_01/784221101</t>
  </si>
  <si>
    <t>"026" (3,175*2+1,65)*2,65</t>
  </si>
  <si>
    <t>Práce a dodávky M</t>
  </si>
  <si>
    <t>21-M</t>
  </si>
  <si>
    <t>Elektromontáže</t>
  </si>
  <si>
    <t>241</t>
  </si>
  <si>
    <t>21-001</t>
  </si>
  <si>
    <t>Přípojka NN kabel CXKH - V 5x35 B2caS1 P60-R z hlaního objektového rozvaděče do rozvaděče výtahu vč. plastové elktroinstalční lišty</t>
  </si>
  <si>
    <t>-965899404</t>
  </si>
  <si>
    <t>242</t>
  </si>
  <si>
    <t>21-002</t>
  </si>
  <si>
    <t>Uprava hlavního rozvaděče pro přípojku pro podružný rozvaděč výtahu</t>
  </si>
  <si>
    <t>-1021731726</t>
  </si>
  <si>
    <t>243</t>
  </si>
  <si>
    <t>21-005</t>
  </si>
  <si>
    <t>D+MTŽ UPFD - záložní zdroj a baterie - přesná specifikace viz PD elektroinstalace</t>
  </si>
  <si>
    <t>soub.</t>
  </si>
  <si>
    <t>-1488385716</t>
  </si>
  <si>
    <t>244</t>
  </si>
  <si>
    <t>21-010</t>
  </si>
  <si>
    <t>Zednické přípomoce - sekání drážek, bourání prostupů a jejich zapravení vč. dodávky materiálu</t>
  </si>
  <si>
    <t>hod</t>
  </si>
  <si>
    <t>-72076828</t>
  </si>
  <si>
    <t>M33</t>
  </si>
  <si>
    <t>Montáže dopravních zařízení a vah-výtahy</t>
  </si>
  <si>
    <t>245</t>
  </si>
  <si>
    <t>330-01</t>
  </si>
  <si>
    <t>dodávka výtahu včetně dveří, el.rozvaděče, elektrpinstalace výtahu a šachty - přesná specifikace viz PD</t>
  </si>
  <si>
    <t>kpl</t>
  </si>
  <si>
    <t>1759941008</t>
  </si>
  <si>
    <t>246</t>
  </si>
  <si>
    <t>330-02</t>
  </si>
  <si>
    <t>Montáž výtahu vč.revizí, připojení</t>
  </si>
  <si>
    <t>-1338623309</t>
  </si>
  <si>
    <t>247</t>
  </si>
  <si>
    <t>330-03</t>
  </si>
  <si>
    <t>2119042032</t>
  </si>
  <si>
    <t>2401402A - Zpevněné plochy</t>
  </si>
  <si>
    <t xml:space="preserve">    5 -  Komunikace</t>
  </si>
  <si>
    <t>620877881</t>
  </si>
  <si>
    <t>1,5</t>
  </si>
  <si>
    <t>131251100</t>
  </si>
  <si>
    <t>Hloubení jam nezapažených v hornině třídy těžitelnosti I skupiny 3 objem do 20 m3 strojně</t>
  </si>
  <si>
    <t>-631480207</t>
  </si>
  <si>
    <t>https://podminky.urs.cz/item/CS_URS_2024_01/131251100</t>
  </si>
  <si>
    <t>(1,635+2,955)*0,5*1,78*0,24</t>
  </si>
  <si>
    <t>(1,71+0,85+2,2)*0,5*1,7*0,24</t>
  </si>
  <si>
    <t>-925724928</t>
  </si>
  <si>
    <t>1,951</t>
  </si>
  <si>
    <t>-0,196</t>
  </si>
  <si>
    <t>-220200584</t>
  </si>
  <si>
    <t>-651415130</t>
  </si>
  <si>
    <t>-1504740608</t>
  </si>
  <si>
    <t>1,755*1,85</t>
  </si>
  <si>
    <t>2082992991</t>
  </si>
  <si>
    <t>-1182851211</t>
  </si>
  <si>
    <t>8,73*0,15*0,15</t>
  </si>
  <si>
    <t>181951111</t>
  </si>
  <si>
    <t>Úprava pláně v hornině třídy těžitelnosti I skupiny 1 až 3 bez zhutnění strojně</t>
  </si>
  <si>
    <t>1563640439</t>
  </si>
  <si>
    <t>https://podminky.urs.cz/item/CS_URS_2024_01/181951111</t>
  </si>
  <si>
    <t>(1,635+2,955)*0,5*1,78</t>
  </si>
  <si>
    <t>(1,71+0,85+2,2)*0,5*1,7</t>
  </si>
  <si>
    <t xml:space="preserve"> Komunikace</t>
  </si>
  <si>
    <t>702811861</t>
  </si>
  <si>
    <t>564231011</t>
  </si>
  <si>
    <t>Podklad nebo podsyp ze štěrkopísku ŠP plochy do 100 m2 tl 100 mm</t>
  </si>
  <si>
    <t>-752752185</t>
  </si>
  <si>
    <t>https://podminky.urs.cz/item/CS_URS_2024_01/564231011</t>
  </si>
  <si>
    <t>(1,635+2,955)*0,5*1,5</t>
  </si>
  <si>
    <t>(1,71+0,85+2,2)*0,5*1,5</t>
  </si>
  <si>
    <t>564710001</t>
  </si>
  <si>
    <t>Podklad z kameniva hrubého drceného vel. 8-16 mm plochy do 100 m2 tl 50 mm</t>
  </si>
  <si>
    <t>988876775</t>
  </si>
  <si>
    <t>https://podminky.urs.cz/item/CS_URS_2024_01/564710001</t>
  </si>
  <si>
    <t>Kladení betonové dlažby komunikací pro pěší do lože z kameniva velikosti přes 0,09 do 0,25 m2 pl do 50 m2</t>
  </si>
  <si>
    <t>-1974060397</t>
  </si>
  <si>
    <t>592460061</t>
  </si>
  <si>
    <t>dlažba plošná terasová betonová 500x500mm tl 60mm reliefní povrch</t>
  </si>
  <si>
    <t>-1163966790</t>
  </si>
  <si>
    <t>7,013*1,05</t>
  </si>
  <si>
    <t>599441111</t>
  </si>
  <si>
    <t>Příplatek za vyplnění spár zámkové dlažby křemičitým pískem frakce 0-2 mm</t>
  </si>
  <si>
    <t>-1621699394</t>
  </si>
  <si>
    <t>916231213</t>
  </si>
  <si>
    <t>Osazení chodníkového obrubníku betonového stojatého s boční opěrou do lože z betonu prostého</t>
  </si>
  <si>
    <t>661613382</t>
  </si>
  <si>
    <t>https://podminky.urs.cz/item/CS_URS_2024_01/916231213</t>
  </si>
  <si>
    <t>1,635+2,955</t>
  </si>
  <si>
    <t>0,85+1,58+1,71</t>
  </si>
  <si>
    <t>59217016</t>
  </si>
  <si>
    <t>obrubník betonový chodníkový 1000x80x250mm</t>
  </si>
  <si>
    <t>-832689711</t>
  </si>
  <si>
    <t>8,73*1,01</t>
  </si>
  <si>
    <t>904898788</t>
  </si>
  <si>
    <t>8,73*0,4*0,1</t>
  </si>
  <si>
    <t>919726202</t>
  </si>
  <si>
    <t>Geotextilie pro vyztužení, separaci a filtraci tkaná z PP podélná pevnost v tahu přes 15 do 50 kN/m</t>
  </si>
  <si>
    <t>-927245464</t>
  </si>
  <si>
    <t>https://podminky.urs.cz/item/CS_URS_2024_01/919726202</t>
  </si>
  <si>
    <t>998223011</t>
  </si>
  <si>
    <t>Přesun hmot pro pozemní komunikace s krytem dlážděným</t>
  </si>
  <si>
    <t>30919383</t>
  </si>
  <si>
    <t>https://podminky.urs.cz/item/CS_URS_2024_01/998223011</t>
  </si>
  <si>
    <t>2401403A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</si>
  <si>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</si>
  <si>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</si>
  <si>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</si>
  <si>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</si>
  <si>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</si>
  <si>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Vedlejší rozpočtové náklady</t>
  </si>
  <si>
    <t>VRN1</t>
  </si>
  <si>
    <t>Průzkumné, geodetické a projektové práce</t>
  </si>
  <si>
    <t>013254000</t>
  </si>
  <si>
    <t xml:space="preserve">Projektová dokumentace skutečného provedení stavby </t>
  </si>
  <si>
    <t>1024</t>
  </si>
  <si>
    <t>-952305942</t>
  </si>
  <si>
    <t>VRN3</t>
  </si>
  <si>
    <t>Zařízení staveniště</t>
  </si>
  <si>
    <t>030001000</t>
  </si>
  <si>
    <t>1312829241</t>
  </si>
  <si>
    <t>033002000</t>
  </si>
  <si>
    <t>Připojení staveniště na inženýrské sítě a spotřeba energií</t>
  </si>
  <si>
    <t>-1502579509</t>
  </si>
  <si>
    <t>034103000</t>
  </si>
  <si>
    <t>Oplocení staveniště</t>
  </si>
  <si>
    <t>1371348607</t>
  </si>
  <si>
    <t>034153000</t>
  </si>
  <si>
    <t>BOZP na staveništi</t>
  </si>
  <si>
    <t>-697614037</t>
  </si>
  <si>
    <t>034303000</t>
  </si>
  <si>
    <t>Dopravní značení na staveništi</t>
  </si>
  <si>
    <t>228603229</t>
  </si>
  <si>
    <t>034503000</t>
  </si>
  <si>
    <t>Informační tabule na staveništi</t>
  </si>
  <si>
    <t>-847564240</t>
  </si>
  <si>
    <t>035103001</t>
  </si>
  <si>
    <t>Pronájem ploch - zábor veřejné plochy pro zařízení staveniště</t>
  </si>
  <si>
    <t>m2den</t>
  </si>
  <si>
    <t>-868962769</t>
  </si>
  <si>
    <t>https://podminky.urs.cz/item/CS_URS_2023_02/035103001</t>
  </si>
  <si>
    <t>60*(30*4)</t>
  </si>
  <si>
    <t>039203000</t>
  </si>
  <si>
    <t>Úprava terénu a ploch po zrušení zařízení staveniště</t>
  </si>
  <si>
    <t>-1319676708</t>
  </si>
  <si>
    <t>VRN4</t>
  </si>
  <si>
    <t>Inženýrská činnost</t>
  </si>
  <si>
    <t>045002000</t>
  </si>
  <si>
    <t>Kompletační a koordinační činnost</t>
  </si>
  <si>
    <t>684445181</t>
  </si>
  <si>
    <t>VRN7</t>
  </si>
  <si>
    <t>Provozní vlivy</t>
  </si>
  <si>
    <t>071103000</t>
  </si>
  <si>
    <t>Provoz investora</t>
  </si>
  <si>
    <t>1136110709</t>
  </si>
  <si>
    <t>https://podminky.urs.cz/item/CS_URS_2023_02/071103000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</si>
</sst>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21" TargetMode="External" /><Relationship Id="rId2" Type="http://schemas.openxmlformats.org/officeDocument/2006/relationships/hyperlink" Target="https://podminky.urs.cz/item/CS_URS_2024_01/113202111" TargetMode="External" /><Relationship Id="rId3" Type="http://schemas.openxmlformats.org/officeDocument/2006/relationships/hyperlink" Target="https://podminky.urs.cz/item/CS_URS_2024_01/131251102" TargetMode="External" /><Relationship Id="rId4" Type="http://schemas.openxmlformats.org/officeDocument/2006/relationships/hyperlink" Target="https://podminky.urs.cz/item/CS_URS_2024_01/132211401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6111101" TargetMode="External" /><Relationship Id="rId7" Type="http://schemas.openxmlformats.org/officeDocument/2006/relationships/hyperlink" Target="https://podminky.urs.cz/item/CS_URS_2024_01/167151101" TargetMode="External" /><Relationship Id="rId8" Type="http://schemas.openxmlformats.org/officeDocument/2006/relationships/hyperlink" Target="https://podminky.urs.cz/item/CS_URS_2024_01/171201231" TargetMode="External" /><Relationship Id="rId9" Type="http://schemas.openxmlformats.org/officeDocument/2006/relationships/hyperlink" Target="https://podminky.urs.cz/item/CS_URS_2024_01/171251201" TargetMode="External" /><Relationship Id="rId10" Type="http://schemas.openxmlformats.org/officeDocument/2006/relationships/hyperlink" Target="https://podminky.urs.cz/item/CS_URS_2024_01/174151101" TargetMode="External" /><Relationship Id="rId11" Type="http://schemas.openxmlformats.org/officeDocument/2006/relationships/hyperlink" Target="https://podminky.urs.cz/item/CS_URS_2024_01/175111201" TargetMode="External" /><Relationship Id="rId12" Type="http://schemas.openxmlformats.org/officeDocument/2006/relationships/hyperlink" Target="https://podminky.urs.cz/item/CS_URS_2024_01/271532211" TargetMode="External" /><Relationship Id="rId13" Type="http://schemas.openxmlformats.org/officeDocument/2006/relationships/hyperlink" Target="https://podminky.urs.cz/item/CS_URS_2024_01/273321511" TargetMode="External" /><Relationship Id="rId14" Type="http://schemas.openxmlformats.org/officeDocument/2006/relationships/hyperlink" Target="https://podminky.urs.cz/item/CS_URS_2024_01/273351121" TargetMode="External" /><Relationship Id="rId15" Type="http://schemas.openxmlformats.org/officeDocument/2006/relationships/hyperlink" Target="https://podminky.urs.cz/item/CS_URS_2024_01/273351122" TargetMode="External" /><Relationship Id="rId16" Type="http://schemas.openxmlformats.org/officeDocument/2006/relationships/hyperlink" Target="https://podminky.urs.cz/item/CS_URS_2024_01/279311115" TargetMode="External" /><Relationship Id="rId17" Type="http://schemas.openxmlformats.org/officeDocument/2006/relationships/hyperlink" Target="https://podminky.urs.cz/item/CS_URS_2024_01/310278842" TargetMode="External" /><Relationship Id="rId18" Type="http://schemas.openxmlformats.org/officeDocument/2006/relationships/hyperlink" Target="https://podminky.urs.cz/item/CS_URS_2024_01/311321814" TargetMode="External" /><Relationship Id="rId19" Type="http://schemas.openxmlformats.org/officeDocument/2006/relationships/hyperlink" Target="https://podminky.urs.cz/item/CS_URS_2024_01/311351121" TargetMode="External" /><Relationship Id="rId20" Type="http://schemas.openxmlformats.org/officeDocument/2006/relationships/hyperlink" Target="https://podminky.urs.cz/item/CS_URS_2024_01/311351122" TargetMode="External" /><Relationship Id="rId21" Type="http://schemas.openxmlformats.org/officeDocument/2006/relationships/hyperlink" Target="https://podminky.urs.cz/item/CS_URS_2024_01/311351311" TargetMode="External" /><Relationship Id="rId22" Type="http://schemas.openxmlformats.org/officeDocument/2006/relationships/hyperlink" Target="https://podminky.urs.cz/item/CS_URS_2024_01/311351312" TargetMode="External" /><Relationship Id="rId23" Type="http://schemas.openxmlformats.org/officeDocument/2006/relationships/hyperlink" Target="https://podminky.urs.cz/item/CS_URS_2024_01/311351911" TargetMode="External" /><Relationship Id="rId24" Type="http://schemas.openxmlformats.org/officeDocument/2006/relationships/hyperlink" Target="https://podminky.urs.cz/item/CS_URS_2024_01/311361821" TargetMode="External" /><Relationship Id="rId25" Type="http://schemas.openxmlformats.org/officeDocument/2006/relationships/hyperlink" Target="https://podminky.urs.cz/item/CS_URS_2024_01/311362021" TargetMode="External" /><Relationship Id="rId26" Type="http://schemas.openxmlformats.org/officeDocument/2006/relationships/hyperlink" Target="https://podminky.urs.cz/item/CS_URS_2024_01/342272245" TargetMode="External" /><Relationship Id="rId27" Type="http://schemas.openxmlformats.org/officeDocument/2006/relationships/hyperlink" Target="https://podminky.urs.cz/item/CS_URS_2024_01/342291121" TargetMode="External" /><Relationship Id="rId28" Type="http://schemas.openxmlformats.org/officeDocument/2006/relationships/hyperlink" Target="https://podminky.urs.cz/item/CS_URS_2024_01/342291131" TargetMode="External" /><Relationship Id="rId29" Type="http://schemas.openxmlformats.org/officeDocument/2006/relationships/hyperlink" Target="https://podminky.urs.cz/item/CS_URS_2024_01/411324444" TargetMode="External" /><Relationship Id="rId30" Type="http://schemas.openxmlformats.org/officeDocument/2006/relationships/hyperlink" Target="https://podminky.urs.cz/item/CS_URS_2024_01/411351011" TargetMode="External" /><Relationship Id="rId31" Type="http://schemas.openxmlformats.org/officeDocument/2006/relationships/hyperlink" Target="https://podminky.urs.cz/item/CS_URS_2024_01/411351012" TargetMode="External" /><Relationship Id="rId32" Type="http://schemas.openxmlformats.org/officeDocument/2006/relationships/hyperlink" Target="https://podminky.urs.cz/item/CS_URS_2024_01/411354313" TargetMode="External" /><Relationship Id="rId33" Type="http://schemas.openxmlformats.org/officeDocument/2006/relationships/hyperlink" Target="https://podminky.urs.cz/item/CS_URS_2024_01/411354314" TargetMode="External" /><Relationship Id="rId34" Type="http://schemas.openxmlformats.org/officeDocument/2006/relationships/hyperlink" Target="https://podminky.urs.cz/item/CS_URS_2024_01/413941123" TargetMode="External" /><Relationship Id="rId35" Type="http://schemas.openxmlformats.org/officeDocument/2006/relationships/hyperlink" Target="https://podminky.urs.cz/item/CS_URS_2024_01/561121111" TargetMode="External" /><Relationship Id="rId36" Type="http://schemas.openxmlformats.org/officeDocument/2006/relationships/hyperlink" Target="https://podminky.urs.cz/item/CS_URS_2024_01/596811220" TargetMode="External" /><Relationship Id="rId37" Type="http://schemas.openxmlformats.org/officeDocument/2006/relationships/hyperlink" Target="https://podminky.urs.cz/item/CS_URS_2024_01/612325302" TargetMode="External" /><Relationship Id="rId38" Type="http://schemas.openxmlformats.org/officeDocument/2006/relationships/hyperlink" Target="https://podminky.urs.cz/item/CS_URS_2024_01/619995001" TargetMode="External" /><Relationship Id="rId39" Type="http://schemas.openxmlformats.org/officeDocument/2006/relationships/hyperlink" Target="https://podminky.urs.cz/item/CS_URS_2024_01/619996117" TargetMode="External" /><Relationship Id="rId40" Type="http://schemas.openxmlformats.org/officeDocument/2006/relationships/hyperlink" Target="https://podminky.urs.cz/item/CS_URS_2024_01/622131121" TargetMode="External" /><Relationship Id="rId41" Type="http://schemas.openxmlformats.org/officeDocument/2006/relationships/hyperlink" Target="https://podminky.urs.cz/item/CS_URS_2024_01/622142001" TargetMode="External" /><Relationship Id="rId42" Type="http://schemas.openxmlformats.org/officeDocument/2006/relationships/hyperlink" Target="https://podminky.urs.cz/item/CS_URS_2024_01/622252002" TargetMode="External" /><Relationship Id="rId43" Type="http://schemas.openxmlformats.org/officeDocument/2006/relationships/hyperlink" Target="https://podminky.urs.cz/item/CS_URS_2024_01/622321311" TargetMode="External" /><Relationship Id="rId44" Type="http://schemas.openxmlformats.org/officeDocument/2006/relationships/hyperlink" Target="https://podminky.urs.cz/item/CS_URS_2024_01/622531022" TargetMode="External" /><Relationship Id="rId45" Type="http://schemas.openxmlformats.org/officeDocument/2006/relationships/hyperlink" Target="https://podminky.urs.cz/item/CS_URS_2024_01/631311123" TargetMode="External" /><Relationship Id="rId46" Type="http://schemas.openxmlformats.org/officeDocument/2006/relationships/hyperlink" Target="https://podminky.urs.cz/item/CS_URS_2024_01/631312141" TargetMode="External" /><Relationship Id="rId47" Type="http://schemas.openxmlformats.org/officeDocument/2006/relationships/hyperlink" Target="https://podminky.urs.cz/item/CS_URS_2024_01/631319173" TargetMode="External" /><Relationship Id="rId48" Type="http://schemas.openxmlformats.org/officeDocument/2006/relationships/hyperlink" Target="https://podminky.urs.cz/item/CS_URS_2024_01/631342122" TargetMode="External" /><Relationship Id="rId49" Type="http://schemas.openxmlformats.org/officeDocument/2006/relationships/hyperlink" Target="https://podminky.urs.cz/item/CS_URS_2024_01/631351101" TargetMode="External" /><Relationship Id="rId50" Type="http://schemas.openxmlformats.org/officeDocument/2006/relationships/hyperlink" Target="https://podminky.urs.cz/item/CS_URS_2024_01/631351102" TargetMode="External" /><Relationship Id="rId51" Type="http://schemas.openxmlformats.org/officeDocument/2006/relationships/hyperlink" Target="https://podminky.urs.cz/item/CS_URS_2024_01/631362021" TargetMode="External" /><Relationship Id="rId52" Type="http://schemas.openxmlformats.org/officeDocument/2006/relationships/hyperlink" Target="https://podminky.urs.cz/item/CS_URS_2024_01/642945111" TargetMode="External" /><Relationship Id="rId53" Type="http://schemas.openxmlformats.org/officeDocument/2006/relationships/hyperlink" Target="https://podminky.urs.cz/item/CS_URS_2024_01/916331112" TargetMode="External" /><Relationship Id="rId54" Type="http://schemas.openxmlformats.org/officeDocument/2006/relationships/hyperlink" Target="https://podminky.urs.cz/item/CS_URS_2024_01/916991121" TargetMode="External" /><Relationship Id="rId55" Type="http://schemas.openxmlformats.org/officeDocument/2006/relationships/hyperlink" Target="https://podminky.urs.cz/item/CS_URS_2024_01/952901111" TargetMode="External" /><Relationship Id="rId56" Type="http://schemas.openxmlformats.org/officeDocument/2006/relationships/hyperlink" Target="https://podminky.urs.cz/item/CS_URS_2024_01/953312113" TargetMode="External" /><Relationship Id="rId57" Type="http://schemas.openxmlformats.org/officeDocument/2006/relationships/hyperlink" Target="https://podminky.urs.cz/item/CS_URS_2024_01/953312123" TargetMode="External" /><Relationship Id="rId58" Type="http://schemas.openxmlformats.org/officeDocument/2006/relationships/hyperlink" Target="https://podminky.urs.cz/item/CS_URS_2024_01/953334423" TargetMode="External" /><Relationship Id="rId59" Type="http://schemas.openxmlformats.org/officeDocument/2006/relationships/hyperlink" Target="https://podminky.urs.cz/item/CS_URS_2024_01/962032230" TargetMode="External" /><Relationship Id="rId60" Type="http://schemas.openxmlformats.org/officeDocument/2006/relationships/hyperlink" Target="https://podminky.urs.cz/item/CS_URS_2024_01/962052210" TargetMode="External" /><Relationship Id="rId61" Type="http://schemas.openxmlformats.org/officeDocument/2006/relationships/hyperlink" Target="https://podminky.urs.cz/item/CS_URS_2024_01/965045111" TargetMode="External" /><Relationship Id="rId62" Type="http://schemas.openxmlformats.org/officeDocument/2006/relationships/hyperlink" Target="https://podminky.urs.cz/item/CS_URS_2024_01/966080101" TargetMode="External" /><Relationship Id="rId63" Type="http://schemas.openxmlformats.org/officeDocument/2006/relationships/hyperlink" Target="https://podminky.urs.cz/item/CS_URS_2024_01/966080103" TargetMode="External" /><Relationship Id="rId64" Type="http://schemas.openxmlformats.org/officeDocument/2006/relationships/hyperlink" Target="https://podminky.urs.cz/item/CS_URS_2024_01/967042712" TargetMode="External" /><Relationship Id="rId65" Type="http://schemas.openxmlformats.org/officeDocument/2006/relationships/hyperlink" Target="https://podminky.urs.cz/item/CS_URS_2024_01/968062746" TargetMode="External" /><Relationship Id="rId66" Type="http://schemas.openxmlformats.org/officeDocument/2006/relationships/hyperlink" Target="https://podminky.urs.cz/item/CS_URS_2024_01/968072455" TargetMode="External" /><Relationship Id="rId67" Type="http://schemas.openxmlformats.org/officeDocument/2006/relationships/hyperlink" Target="https://podminky.urs.cz/item/CS_URS_2024_01/968082015" TargetMode="External" /><Relationship Id="rId68" Type="http://schemas.openxmlformats.org/officeDocument/2006/relationships/hyperlink" Target="https://podminky.urs.cz/item/CS_URS_2024_01/968082017" TargetMode="External" /><Relationship Id="rId69" Type="http://schemas.openxmlformats.org/officeDocument/2006/relationships/hyperlink" Target="https://podminky.urs.cz/item/CS_URS_2024_01/973031844" TargetMode="External" /><Relationship Id="rId70" Type="http://schemas.openxmlformats.org/officeDocument/2006/relationships/hyperlink" Target="https://podminky.urs.cz/item/CS_URS_2024_01/941221112" TargetMode="External" /><Relationship Id="rId71" Type="http://schemas.openxmlformats.org/officeDocument/2006/relationships/hyperlink" Target="https://podminky.urs.cz/item/CS_URS_2024_01/941221212" TargetMode="External" /><Relationship Id="rId72" Type="http://schemas.openxmlformats.org/officeDocument/2006/relationships/hyperlink" Target="https://podminky.urs.cz/item/CS_URS_2024_01/941221812" TargetMode="External" /><Relationship Id="rId73" Type="http://schemas.openxmlformats.org/officeDocument/2006/relationships/hyperlink" Target="https://podminky.urs.cz/item/CS_URS_2024_01/943221112" TargetMode="External" /><Relationship Id="rId74" Type="http://schemas.openxmlformats.org/officeDocument/2006/relationships/hyperlink" Target="https://podminky.urs.cz/item/CS_URS_2024_01/943221119" TargetMode="External" /><Relationship Id="rId75" Type="http://schemas.openxmlformats.org/officeDocument/2006/relationships/hyperlink" Target="https://podminky.urs.cz/item/CS_URS_2024_01/943221212" TargetMode="External" /><Relationship Id="rId76" Type="http://schemas.openxmlformats.org/officeDocument/2006/relationships/hyperlink" Target="https://podminky.urs.cz/item/CS_URS_2024_01/943221812" TargetMode="External" /><Relationship Id="rId77" Type="http://schemas.openxmlformats.org/officeDocument/2006/relationships/hyperlink" Target="https://podminky.urs.cz/item/CS_URS_2024_01/944511111" TargetMode="External" /><Relationship Id="rId78" Type="http://schemas.openxmlformats.org/officeDocument/2006/relationships/hyperlink" Target="https://podminky.urs.cz/item/CS_URS_2024_01/944511211" TargetMode="External" /><Relationship Id="rId79" Type="http://schemas.openxmlformats.org/officeDocument/2006/relationships/hyperlink" Target="https://podminky.urs.cz/item/CS_URS_2024_01/944511811" TargetMode="External" /><Relationship Id="rId80" Type="http://schemas.openxmlformats.org/officeDocument/2006/relationships/hyperlink" Target="https://podminky.urs.cz/item/CS_URS_2024_01/949111122" TargetMode="External" /><Relationship Id="rId81" Type="http://schemas.openxmlformats.org/officeDocument/2006/relationships/hyperlink" Target="https://podminky.urs.cz/item/CS_URS_2024_01/949111222" TargetMode="External" /><Relationship Id="rId82" Type="http://schemas.openxmlformats.org/officeDocument/2006/relationships/hyperlink" Target="https://podminky.urs.cz/item/CS_URS_2024_01/949111822" TargetMode="External" /><Relationship Id="rId83" Type="http://schemas.openxmlformats.org/officeDocument/2006/relationships/hyperlink" Target="https://podminky.urs.cz/item/CS_URS_2024_01/997013115" TargetMode="External" /><Relationship Id="rId84" Type="http://schemas.openxmlformats.org/officeDocument/2006/relationships/hyperlink" Target="https://podminky.urs.cz/item/CS_URS_2024_01/997013501" TargetMode="External" /><Relationship Id="rId85" Type="http://schemas.openxmlformats.org/officeDocument/2006/relationships/hyperlink" Target="https://podminky.urs.cz/item/CS_URS_2024_01/997013509" TargetMode="External" /><Relationship Id="rId86" Type="http://schemas.openxmlformats.org/officeDocument/2006/relationships/hyperlink" Target="https://podminky.urs.cz/item/CS_URS_2024_01/997013871" TargetMode="External" /><Relationship Id="rId87" Type="http://schemas.openxmlformats.org/officeDocument/2006/relationships/hyperlink" Target="https://podminky.urs.cz/item/CS_URS_2024_01/998011003" TargetMode="External" /><Relationship Id="rId88" Type="http://schemas.openxmlformats.org/officeDocument/2006/relationships/hyperlink" Target="https://podminky.urs.cz/item/CS_URS_2024_01/711111001" TargetMode="External" /><Relationship Id="rId89" Type="http://schemas.openxmlformats.org/officeDocument/2006/relationships/hyperlink" Target="https://podminky.urs.cz/item/CS_URS_2024_01/711112001" TargetMode="External" /><Relationship Id="rId90" Type="http://schemas.openxmlformats.org/officeDocument/2006/relationships/hyperlink" Target="https://podminky.urs.cz/item/CS_URS_2024_01/711141559" TargetMode="External" /><Relationship Id="rId91" Type="http://schemas.openxmlformats.org/officeDocument/2006/relationships/hyperlink" Target="https://podminky.urs.cz/item/CS_URS_2024_01/711142559" TargetMode="External" /><Relationship Id="rId92" Type="http://schemas.openxmlformats.org/officeDocument/2006/relationships/hyperlink" Target="https://podminky.urs.cz/item/CS_URS_2024_01/711161212" TargetMode="External" /><Relationship Id="rId93" Type="http://schemas.openxmlformats.org/officeDocument/2006/relationships/hyperlink" Target="https://podminky.urs.cz/item/CS_URS_2024_01/711161383" TargetMode="External" /><Relationship Id="rId94" Type="http://schemas.openxmlformats.org/officeDocument/2006/relationships/hyperlink" Target="https://podminky.urs.cz/item/CS_URS_2024_01/998711313" TargetMode="External" /><Relationship Id="rId95" Type="http://schemas.openxmlformats.org/officeDocument/2006/relationships/hyperlink" Target="https://podminky.urs.cz/item/CS_URS_2024_01/998711319" TargetMode="External" /><Relationship Id="rId96" Type="http://schemas.openxmlformats.org/officeDocument/2006/relationships/hyperlink" Target="https://podminky.urs.cz/item/CS_URS_2024_01/712340833" TargetMode="External" /><Relationship Id="rId97" Type="http://schemas.openxmlformats.org/officeDocument/2006/relationships/hyperlink" Target="https://podminky.urs.cz/item/CS_URS_2024_01/712311101" TargetMode="External" /><Relationship Id="rId98" Type="http://schemas.openxmlformats.org/officeDocument/2006/relationships/hyperlink" Target="https://podminky.urs.cz/item/CS_URS_2024_01/712331111" TargetMode="External" /><Relationship Id="rId99" Type="http://schemas.openxmlformats.org/officeDocument/2006/relationships/hyperlink" Target="https://podminky.urs.cz/item/CS_URS_2024_01/712341559" TargetMode="External" /><Relationship Id="rId100" Type="http://schemas.openxmlformats.org/officeDocument/2006/relationships/hyperlink" Target="https://podminky.urs.cz/item/CS_URS_2024_01/712811101" TargetMode="External" /><Relationship Id="rId101" Type="http://schemas.openxmlformats.org/officeDocument/2006/relationships/hyperlink" Target="https://podminky.urs.cz/item/CS_URS_2024_01/712841559" TargetMode="External" /><Relationship Id="rId102" Type="http://schemas.openxmlformats.org/officeDocument/2006/relationships/hyperlink" Target="https://podminky.urs.cz/item/CS_URS_2024_01/998712313" TargetMode="External" /><Relationship Id="rId103" Type="http://schemas.openxmlformats.org/officeDocument/2006/relationships/hyperlink" Target="https://podminky.urs.cz/item/CS_URS_2024_01/998712319" TargetMode="External" /><Relationship Id="rId104" Type="http://schemas.openxmlformats.org/officeDocument/2006/relationships/hyperlink" Target="https://podminky.urs.cz/item/CS_URS_2024_01/713111121" TargetMode="External" /><Relationship Id="rId105" Type="http://schemas.openxmlformats.org/officeDocument/2006/relationships/hyperlink" Target="https://podminky.urs.cz/item/CS_URS_2024_01/713131141" TargetMode="External" /><Relationship Id="rId106" Type="http://schemas.openxmlformats.org/officeDocument/2006/relationships/hyperlink" Target="https://podminky.urs.cz/item/CS_URS_2024_01/998713313" TargetMode="External" /><Relationship Id="rId107" Type="http://schemas.openxmlformats.org/officeDocument/2006/relationships/hyperlink" Target="https://podminky.urs.cz/item/CS_URS_2024_01/998713319" TargetMode="External" /><Relationship Id="rId108" Type="http://schemas.openxmlformats.org/officeDocument/2006/relationships/hyperlink" Target="https://podminky.urs.cz/item/CS_URS_2024_01/210280002" TargetMode="External" /><Relationship Id="rId109" Type="http://schemas.openxmlformats.org/officeDocument/2006/relationships/hyperlink" Target="https://podminky.urs.cz/item/CS_URS_2024_01/741210002" TargetMode="External" /><Relationship Id="rId110" Type="http://schemas.openxmlformats.org/officeDocument/2006/relationships/hyperlink" Target="https://podminky.urs.cz/item/CS_URS_2024_01/741310025" TargetMode="External" /><Relationship Id="rId111" Type="http://schemas.openxmlformats.org/officeDocument/2006/relationships/hyperlink" Target="https://podminky.urs.cz/item/CS_URS_2024_01/741313001" TargetMode="External" /><Relationship Id="rId112" Type="http://schemas.openxmlformats.org/officeDocument/2006/relationships/hyperlink" Target="https://podminky.urs.cz/item/CS_URS_2024_01/998741203" TargetMode="External" /><Relationship Id="rId113" Type="http://schemas.openxmlformats.org/officeDocument/2006/relationships/hyperlink" Target="https://podminky.urs.cz/item/CS_URS_2024_01/751398052" TargetMode="External" /><Relationship Id="rId114" Type="http://schemas.openxmlformats.org/officeDocument/2006/relationships/hyperlink" Target="https://podminky.urs.cz/item/CS_URS_2024_01/751691111" TargetMode="External" /><Relationship Id="rId115" Type="http://schemas.openxmlformats.org/officeDocument/2006/relationships/hyperlink" Target="https://podminky.urs.cz/item/CS_URS_2024_01/751711111" TargetMode="External" /><Relationship Id="rId116" Type="http://schemas.openxmlformats.org/officeDocument/2006/relationships/hyperlink" Target="https://podminky.urs.cz/item/CS_URS_2024_01/751721111" TargetMode="External" /><Relationship Id="rId117" Type="http://schemas.openxmlformats.org/officeDocument/2006/relationships/hyperlink" Target="https://podminky.urs.cz/item/CS_URS_2024_01/751791121" TargetMode="External" /><Relationship Id="rId118" Type="http://schemas.openxmlformats.org/officeDocument/2006/relationships/hyperlink" Target="https://podminky.urs.cz/item/CS_URS_2024_01/998751312" TargetMode="External" /><Relationship Id="rId119" Type="http://schemas.openxmlformats.org/officeDocument/2006/relationships/hyperlink" Target="https://podminky.urs.cz/item/CS_URS_2024_01/998751319" TargetMode="External" /><Relationship Id="rId120" Type="http://schemas.openxmlformats.org/officeDocument/2006/relationships/hyperlink" Target="https://podminky.urs.cz/item/CS_URS_2024_01/998762313" TargetMode="External" /><Relationship Id="rId121" Type="http://schemas.openxmlformats.org/officeDocument/2006/relationships/hyperlink" Target="https://podminky.urs.cz/item/CS_URS_2024_01/998762319" TargetMode="External" /><Relationship Id="rId122" Type="http://schemas.openxmlformats.org/officeDocument/2006/relationships/hyperlink" Target="https://podminky.urs.cz/item/CS_URS_2024_01/763111323" TargetMode="External" /><Relationship Id="rId123" Type="http://schemas.openxmlformats.org/officeDocument/2006/relationships/hyperlink" Target="https://podminky.urs.cz/item/CS_URS_2024_01/763164544" TargetMode="External" /><Relationship Id="rId124" Type="http://schemas.openxmlformats.org/officeDocument/2006/relationships/hyperlink" Target="https://podminky.urs.cz/item/CS_URS_2024_01/763181311" TargetMode="External" /><Relationship Id="rId125" Type="http://schemas.openxmlformats.org/officeDocument/2006/relationships/hyperlink" Target="https://podminky.urs.cz/item/CS_URS_2024_01/998763513" TargetMode="External" /><Relationship Id="rId126" Type="http://schemas.openxmlformats.org/officeDocument/2006/relationships/hyperlink" Target="https://podminky.urs.cz/item/CS_URS_2024_01/998763519" TargetMode="External" /><Relationship Id="rId127" Type="http://schemas.openxmlformats.org/officeDocument/2006/relationships/hyperlink" Target="https://podminky.urs.cz/item/CS_URS_2024_01/764001901" TargetMode="External" /><Relationship Id="rId128" Type="http://schemas.openxmlformats.org/officeDocument/2006/relationships/hyperlink" Target="https://podminky.urs.cz/item/CS_URS_2024_01/764002841" TargetMode="External" /><Relationship Id="rId129" Type="http://schemas.openxmlformats.org/officeDocument/2006/relationships/hyperlink" Target="https://podminky.urs.cz/item/CS_URS_2024_01/764002851" TargetMode="External" /><Relationship Id="rId130" Type="http://schemas.openxmlformats.org/officeDocument/2006/relationships/hyperlink" Target="https://podminky.urs.cz/item/CS_URS_2024_01/998764313" TargetMode="External" /><Relationship Id="rId131" Type="http://schemas.openxmlformats.org/officeDocument/2006/relationships/hyperlink" Target="https://podminky.urs.cz/item/CS_URS_2024_01/998764319" TargetMode="External" /><Relationship Id="rId132" Type="http://schemas.openxmlformats.org/officeDocument/2006/relationships/hyperlink" Target="https://podminky.urs.cz/item/CS_URS_2024_01/766660002" TargetMode="External" /><Relationship Id="rId133" Type="http://schemas.openxmlformats.org/officeDocument/2006/relationships/hyperlink" Target="https://podminky.urs.cz/item/CS_URS_2024_01/766660021" TargetMode="External" /><Relationship Id="rId134" Type="http://schemas.openxmlformats.org/officeDocument/2006/relationships/hyperlink" Target="https://podminky.urs.cz/item/CS_URS_2024_01/766660728" TargetMode="External" /><Relationship Id="rId135" Type="http://schemas.openxmlformats.org/officeDocument/2006/relationships/hyperlink" Target="https://podminky.urs.cz/item/CS_URS_2024_01/766660729" TargetMode="External" /><Relationship Id="rId136" Type="http://schemas.openxmlformats.org/officeDocument/2006/relationships/hyperlink" Target="https://podminky.urs.cz/item/CS_URS_2024_01/766662811" TargetMode="External" /><Relationship Id="rId137" Type="http://schemas.openxmlformats.org/officeDocument/2006/relationships/hyperlink" Target="https://podminky.urs.cz/item/CS_URS_2024_01/766691811" TargetMode="External" /><Relationship Id="rId138" Type="http://schemas.openxmlformats.org/officeDocument/2006/relationships/hyperlink" Target="https://podminky.urs.cz/item/CS_URS_2024_01/766691914" TargetMode="External" /><Relationship Id="rId139" Type="http://schemas.openxmlformats.org/officeDocument/2006/relationships/hyperlink" Target="https://podminky.urs.cz/item/CS_URS_2024_01/766695212" TargetMode="External" /><Relationship Id="rId140" Type="http://schemas.openxmlformats.org/officeDocument/2006/relationships/hyperlink" Target="https://podminky.urs.cz/item/CS_URS_2024_01/766695213" TargetMode="External" /><Relationship Id="rId141" Type="http://schemas.openxmlformats.org/officeDocument/2006/relationships/hyperlink" Target="https://podminky.urs.cz/item/CS_URS_2024_01/998766313" TargetMode="External" /><Relationship Id="rId142" Type="http://schemas.openxmlformats.org/officeDocument/2006/relationships/hyperlink" Target="https://podminky.urs.cz/item/CS_URS_2024_01/998766319" TargetMode="External" /><Relationship Id="rId143" Type="http://schemas.openxmlformats.org/officeDocument/2006/relationships/hyperlink" Target="https://podminky.urs.cz/item/CS_URS_2024_01/767161823" TargetMode="External" /><Relationship Id="rId144" Type="http://schemas.openxmlformats.org/officeDocument/2006/relationships/hyperlink" Target="https://podminky.urs.cz/item/CS_URS_2024_01/767640322" TargetMode="External" /><Relationship Id="rId145" Type="http://schemas.openxmlformats.org/officeDocument/2006/relationships/hyperlink" Target="https://podminky.urs.cz/item/CS_URS_2024_01/998767313" TargetMode="External" /><Relationship Id="rId146" Type="http://schemas.openxmlformats.org/officeDocument/2006/relationships/hyperlink" Target="https://podminky.urs.cz/item/CS_URS_2024_01/998767319" TargetMode="External" /><Relationship Id="rId147" Type="http://schemas.openxmlformats.org/officeDocument/2006/relationships/hyperlink" Target="https://podminky.urs.cz/item/CS_URS_2024_01/776111117" TargetMode="External" /><Relationship Id="rId148" Type="http://schemas.openxmlformats.org/officeDocument/2006/relationships/hyperlink" Target="https://podminky.urs.cz/item/CS_URS_2024_01/776111311" TargetMode="External" /><Relationship Id="rId149" Type="http://schemas.openxmlformats.org/officeDocument/2006/relationships/hyperlink" Target="https://podminky.urs.cz/item/CS_URS_2024_01/776121321" TargetMode="External" /><Relationship Id="rId150" Type="http://schemas.openxmlformats.org/officeDocument/2006/relationships/hyperlink" Target="https://podminky.urs.cz/item/CS_URS_2024_01/776141112" TargetMode="External" /><Relationship Id="rId151" Type="http://schemas.openxmlformats.org/officeDocument/2006/relationships/hyperlink" Target="https://podminky.urs.cz/item/CS_URS_2024_01/776201811" TargetMode="External" /><Relationship Id="rId152" Type="http://schemas.openxmlformats.org/officeDocument/2006/relationships/hyperlink" Target="https://podminky.urs.cz/item/CS_URS_2024_01/776221111" TargetMode="External" /><Relationship Id="rId153" Type="http://schemas.openxmlformats.org/officeDocument/2006/relationships/hyperlink" Target="https://podminky.urs.cz/item/CS_URS_2024_01/776223112" TargetMode="External" /><Relationship Id="rId154" Type="http://schemas.openxmlformats.org/officeDocument/2006/relationships/hyperlink" Target="https://podminky.urs.cz/item/CS_URS_2024_01/776410811" TargetMode="External" /><Relationship Id="rId155" Type="http://schemas.openxmlformats.org/officeDocument/2006/relationships/hyperlink" Target="https://podminky.urs.cz/item/CS_URS_2024_01/776411111" TargetMode="External" /><Relationship Id="rId156" Type="http://schemas.openxmlformats.org/officeDocument/2006/relationships/hyperlink" Target="https://podminky.urs.cz/item/CS_URS_2024_01/998776313" TargetMode="External" /><Relationship Id="rId157" Type="http://schemas.openxmlformats.org/officeDocument/2006/relationships/hyperlink" Target="https://podminky.urs.cz/item/CS_URS_2024_01/998776319" TargetMode="External" /><Relationship Id="rId158" Type="http://schemas.openxmlformats.org/officeDocument/2006/relationships/hyperlink" Target="https://podminky.urs.cz/item/CS_URS_2024_01/783301311" TargetMode="External" /><Relationship Id="rId159" Type="http://schemas.openxmlformats.org/officeDocument/2006/relationships/hyperlink" Target="https://podminky.urs.cz/item/CS_URS_2024_01/783314101" TargetMode="External" /><Relationship Id="rId160" Type="http://schemas.openxmlformats.org/officeDocument/2006/relationships/hyperlink" Target="https://podminky.urs.cz/item/CS_URS_2024_01/783317101" TargetMode="External" /><Relationship Id="rId161" Type="http://schemas.openxmlformats.org/officeDocument/2006/relationships/hyperlink" Target="https://podminky.urs.cz/item/CS_URS_2024_01/784181101" TargetMode="External" /><Relationship Id="rId162" Type="http://schemas.openxmlformats.org/officeDocument/2006/relationships/hyperlink" Target="https://podminky.urs.cz/item/CS_URS_2024_01/784221101" TargetMode="External" /><Relationship Id="rId16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202111" TargetMode="External" /><Relationship Id="rId2" Type="http://schemas.openxmlformats.org/officeDocument/2006/relationships/hyperlink" Target="https://podminky.urs.cz/item/CS_URS_2024_01/131251100" TargetMode="External" /><Relationship Id="rId3" Type="http://schemas.openxmlformats.org/officeDocument/2006/relationships/hyperlink" Target="https://podminky.urs.cz/item/CS_URS_2024_01/162751117" TargetMode="External" /><Relationship Id="rId4" Type="http://schemas.openxmlformats.org/officeDocument/2006/relationships/hyperlink" Target="https://podminky.urs.cz/item/CS_URS_2024_01/166111101" TargetMode="External" /><Relationship Id="rId5" Type="http://schemas.openxmlformats.org/officeDocument/2006/relationships/hyperlink" Target="https://podminky.urs.cz/item/CS_URS_2024_01/167151101" TargetMode="External" /><Relationship Id="rId6" Type="http://schemas.openxmlformats.org/officeDocument/2006/relationships/hyperlink" Target="https://podminky.urs.cz/item/CS_URS_2024_01/171201231" TargetMode="External" /><Relationship Id="rId7" Type="http://schemas.openxmlformats.org/officeDocument/2006/relationships/hyperlink" Target="https://podminky.urs.cz/item/CS_URS_2024_01/171251201" TargetMode="External" /><Relationship Id="rId8" Type="http://schemas.openxmlformats.org/officeDocument/2006/relationships/hyperlink" Target="https://podminky.urs.cz/item/CS_URS_2024_01/175111201" TargetMode="External" /><Relationship Id="rId9" Type="http://schemas.openxmlformats.org/officeDocument/2006/relationships/hyperlink" Target="https://podminky.urs.cz/item/CS_URS_2024_01/181951111" TargetMode="External" /><Relationship Id="rId10" Type="http://schemas.openxmlformats.org/officeDocument/2006/relationships/hyperlink" Target="https://podminky.urs.cz/item/CS_URS_2024_01/561121111" TargetMode="External" /><Relationship Id="rId11" Type="http://schemas.openxmlformats.org/officeDocument/2006/relationships/hyperlink" Target="https://podminky.urs.cz/item/CS_URS_2024_01/564231011" TargetMode="External" /><Relationship Id="rId12" Type="http://schemas.openxmlformats.org/officeDocument/2006/relationships/hyperlink" Target="https://podminky.urs.cz/item/CS_URS_2024_01/564710001" TargetMode="External" /><Relationship Id="rId13" Type="http://schemas.openxmlformats.org/officeDocument/2006/relationships/hyperlink" Target="https://podminky.urs.cz/item/CS_URS_2024_01/596811220" TargetMode="External" /><Relationship Id="rId14" Type="http://schemas.openxmlformats.org/officeDocument/2006/relationships/hyperlink" Target="https://podminky.urs.cz/item/CS_URS_2024_01/916231213" TargetMode="External" /><Relationship Id="rId15" Type="http://schemas.openxmlformats.org/officeDocument/2006/relationships/hyperlink" Target="https://podminky.urs.cz/item/CS_URS_2024_01/916991121" TargetMode="External" /><Relationship Id="rId16" Type="http://schemas.openxmlformats.org/officeDocument/2006/relationships/hyperlink" Target="https://podminky.urs.cz/item/CS_URS_2024_01/919726202" TargetMode="External" /><Relationship Id="rId17" Type="http://schemas.openxmlformats.org/officeDocument/2006/relationships/hyperlink" Target="https://podminky.urs.cz/item/CS_URS_2024_01/998223011" TargetMode="External" /><Relationship Id="rId1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035103001" TargetMode="External" /><Relationship Id="rId2" Type="http://schemas.openxmlformats.org/officeDocument/2006/relationships/hyperlink" Target="https://podminky.urs.cz/item/CS_URS_2023_02/071103000" TargetMode="External" /><Relationship Id="rId3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33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51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52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53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53</v>
      </c>
      <c r="AI60" s="43"/>
      <c r="AJ60" s="43"/>
      <c r="AK60" s="43"/>
      <c r="AL60" s="43"/>
      <c r="AM60" s="65" t="s">
        <v>54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55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56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53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54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53</v>
      </c>
      <c r="AI75" s="43"/>
      <c r="AJ75" s="43"/>
      <c r="AK75" s="43"/>
      <c r="AL75" s="43"/>
      <c r="AM75" s="65" t="s">
        <v>54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57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2401400A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Objekt N1 - SO 02 - Přístavba výtahu dle požadavků HZS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Olomouc-Neředín, tř.Míru 644/12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23. 5. 2024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UP Olomouc, Správa kolejí a menz, Šmeralova 1122/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SPZ Design, s.r.o.</v>
      </c>
      <c r="AN89" s="72"/>
      <c r="AO89" s="72"/>
      <c r="AP89" s="72"/>
      <c r="AQ89" s="41"/>
      <c r="AR89" s="45"/>
      <c r="AS89" s="82" t="s">
        <v>58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59</v>
      </c>
      <c r="D92" s="95"/>
      <c r="E92" s="95"/>
      <c r="F92" s="95"/>
      <c r="G92" s="95"/>
      <c r="H92" s="96"/>
      <c r="I92" s="97" t="s">
        <v>60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61</v>
      </c>
      <c r="AH92" s="95"/>
      <c r="AI92" s="95"/>
      <c r="AJ92" s="95"/>
      <c r="AK92" s="95"/>
      <c r="AL92" s="95"/>
      <c r="AM92" s="95"/>
      <c r="AN92" s="97" t="s">
        <v>62</v>
      </c>
      <c r="AO92" s="95"/>
      <c r="AP92" s="99"/>
      <c r="AQ92" s="100" t="s">
        <v>63</v>
      </c>
      <c r="AR92" s="45"/>
      <c r="AS92" s="101" t="s">
        <v>64</v>
      </c>
      <c r="AT92" s="102" t="s">
        <v>65</v>
      </c>
      <c r="AU92" s="102" t="s">
        <v>66</v>
      </c>
      <c r="AV92" s="102" t="s">
        <v>67</v>
      </c>
      <c r="AW92" s="102" t="s">
        <v>68</v>
      </c>
      <c r="AX92" s="102" t="s">
        <v>69</v>
      </c>
      <c r="AY92" s="102" t="s">
        <v>70</v>
      </c>
      <c r="AZ92" s="102" t="s">
        <v>71</v>
      </c>
      <c r="BA92" s="102" t="s">
        <v>72</v>
      </c>
      <c r="BB92" s="102" t="s">
        <v>73</v>
      </c>
      <c r="BC92" s="102" t="s">
        <v>74</v>
      </c>
      <c r="BD92" s="103" t="s">
        <v>75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76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ROUND(SUM(AS95:AS97),2)</f>
        <v>0</v>
      </c>
      <c r="AT94" s="115">
        <f>ROUND(SUM(AV94:AW94),2)</f>
        <v>0</v>
      </c>
      <c r="AU94" s="116">
        <f>ROUND(SUM(AU95:AU97),5)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ROUND(SUM(AZ95:AZ97),2)</f>
        <v>0</v>
      </c>
      <c r="BA94" s="115">
        <f>ROUND(SUM(BA95:BA97),2)</f>
        <v>0</v>
      </c>
      <c r="BB94" s="115">
        <f>ROUND(SUM(BB95:BB97),2)</f>
        <v>0</v>
      </c>
      <c r="BC94" s="115">
        <f>ROUND(SUM(BC95:BC97),2)</f>
        <v>0</v>
      </c>
      <c r="BD94" s="117">
        <f>ROUND(SUM(BD95:BD97),2)</f>
        <v>0</v>
      </c>
      <c r="BE94" s="6"/>
      <c r="BS94" s="118" t="s">
        <v>77</v>
      </c>
      <c r="BT94" s="118" t="s">
        <v>78</v>
      </c>
      <c r="BU94" s="119" t="s">
        <v>79</v>
      </c>
      <c r="BV94" s="118" t="s">
        <v>80</v>
      </c>
      <c r="BW94" s="118" t="s">
        <v>5</v>
      </c>
      <c r="BX94" s="118" t="s">
        <v>81</v>
      </c>
      <c r="CL94" s="118" t="s">
        <v>1</v>
      </c>
    </row>
    <row r="95" s="7" customFormat="1" ht="24.75" customHeight="1">
      <c r="A95" s="120" t="s">
        <v>82</v>
      </c>
      <c r="B95" s="121"/>
      <c r="C95" s="122"/>
      <c r="D95" s="123" t="s">
        <v>83</v>
      </c>
      <c r="E95" s="123"/>
      <c r="F95" s="123"/>
      <c r="G95" s="123"/>
      <c r="H95" s="123"/>
      <c r="I95" s="124"/>
      <c r="J95" s="123" t="s">
        <v>84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'2401401A - SO 02 - Přísta...'!J30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85</v>
      </c>
      <c r="AR95" s="127"/>
      <c r="AS95" s="128">
        <v>0</v>
      </c>
      <c r="AT95" s="129">
        <f>ROUND(SUM(AV95:AW95),2)</f>
        <v>0</v>
      </c>
      <c r="AU95" s="130">
        <f>'2401401A - SO 02 - Přísta...'!P145</f>
        <v>0</v>
      </c>
      <c r="AV95" s="129">
        <f>'2401401A - SO 02 - Přísta...'!J33</f>
        <v>0</v>
      </c>
      <c r="AW95" s="129">
        <f>'2401401A - SO 02 - Přísta...'!J34</f>
        <v>0</v>
      </c>
      <c r="AX95" s="129">
        <f>'2401401A - SO 02 - Přísta...'!J35</f>
        <v>0</v>
      </c>
      <c r="AY95" s="129">
        <f>'2401401A - SO 02 - Přísta...'!J36</f>
        <v>0</v>
      </c>
      <c r="AZ95" s="129">
        <f>'2401401A - SO 02 - Přísta...'!F33</f>
        <v>0</v>
      </c>
      <c r="BA95" s="129">
        <f>'2401401A - SO 02 - Přísta...'!F34</f>
        <v>0</v>
      </c>
      <c r="BB95" s="129">
        <f>'2401401A - SO 02 - Přísta...'!F35</f>
        <v>0</v>
      </c>
      <c r="BC95" s="129">
        <f>'2401401A - SO 02 - Přísta...'!F36</f>
        <v>0</v>
      </c>
      <c r="BD95" s="131">
        <f>'2401401A - SO 02 - Přísta...'!F37</f>
        <v>0</v>
      </c>
      <c r="BE95" s="7"/>
      <c r="BT95" s="132" t="s">
        <v>86</v>
      </c>
      <c r="BV95" s="132" t="s">
        <v>80</v>
      </c>
      <c r="BW95" s="132" t="s">
        <v>87</v>
      </c>
      <c r="BX95" s="132" t="s">
        <v>5</v>
      </c>
      <c r="CL95" s="132" t="s">
        <v>1</v>
      </c>
      <c r="CM95" s="132" t="s">
        <v>88</v>
      </c>
    </row>
    <row r="96" s="7" customFormat="1" ht="24.75" customHeight="1">
      <c r="A96" s="120" t="s">
        <v>82</v>
      </c>
      <c r="B96" s="121"/>
      <c r="C96" s="122"/>
      <c r="D96" s="123" t="s">
        <v>89</v>
      </c>
      <c r="E96" s="123"/>
      <c r="F96" s="123"/>
      <c r="G96" s="123"/>
      <c r="H96" s="123"/>
      <c r="I96" s="124"/>
      <c r="J96" s="123" t="s">
        <v>90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'2401402A - Zpevněné plochy'!J30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85</v>
      </c>
      <c r="AR96" s="127"/>
      <c r="AS96" s="128">
        <v>0</v>
      </c>
      <c r="AT96" s="129">
        <f>ROUND(SUM(AV96:AW96),2)</f>
        <v>0</v>
      </c>
      <c r="AU96" s="130">
        <f>'2401402A - Zpevněné plochy'!P121</f>
        <v>0</v>
      </c>
      <c r="AV96" s="129">
        <f>'2401402A - Zpevněné plochy'!J33</f>
        <v>0</v>
      </c>
      <c r="AW96" s="129">
        <f>'2401402A - Zpevněné plochy'!J34</f>
        <v>0</v>
      </c>
      <c r="AX96" s="129">
        <f>'2401402A - Zpevněné plochy'!J35</f>
        <v>0</v>
      </c>
      <c r="AY96" s="129">
        <f>'2401402A - Zpevněné plochy'!J36</f>
        <v>0</v>
      </c>
      <c r="AZ96" s="129">
        <f>'2401402A - Zpevněné plochy'!F33</f>
        <v>0</v>
      </c>
      <c r="BA96" s="129">
        <f>'2401402A - Zpevněné plochy'!F34</f>
        <v>0</v>
      </c>
      <c r="BB96" s="129">
        <f>'2401402A - Zpevněné plochy'!F35</f>
        <v>0</v>
      </c>
      <c r="BC96" s="129">
        <f>'2401402A - Zpevněné plochy'!F36</f>
        <v>0</v>
      </c>
      <c r="BD96" s="131">
        <f>'2401402A - Zpevněné plochy'!F37</f>
        <v>0</v>
      </c>
      <c r="BE96" s="7"/>
      <c r="BT96" s="132" t="s">
        <v>86</v>
      </c>
      <c r="BV96" s="132" t="s">
        <v>80</v>
      </c>
      <c r="BW96" s="132" t="s">
        <v>91</v>
      </c>
      <c r="BX96" s="132" t="s">
        <v>5</v>
      </c>
      <c r="CL96" s="132" t="s">
        <v>1</v>
      </c>
      <c r="CM96" s="132" t="s">
        <v>88</v>
      </c>
    </row>
    <row r="97" s="7" customFormat="1" ht="24.75" customHeight="1">
      <c r="A97" s="120" t="s">
        <v>82</v>
      </c>
      <c r="B97" s="121"/>
      <c r="C97" s="122"/>
      <c r="D97" s="123" t="s">
        <v>92</v>
      </c>
      <c r="E97" s="123"/>
      <c r="F97" s="123"/>
      <c r="G97" s="123"/>
      <c r="H97" s="123"/>
      <c r="I97" s="124"/>
      <c r="J97" s="123" t="s">
        <v>93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'2401403A - VRN'!J30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85</v>
      </c>
      <c r="AR97" s="127"/>
      <c r="AS97" s="133">
        <v>0</v>
      </c>
      <c r="AT97" s="134">
        <f>ROUND(SUM(AV97:AW97),2)</f>
        <v>0</v>
      </c>
      <c r="AU97" s="135">
        <f>'2401403A - VRN'!P121</f>
        <v>0</v>
      </c>
      <c r="AV97" s="134">
        <f>'2401403A - VRN'!J33</f>
        <v>0</v>
      </c>
      <c r="AW97" s="134">
        <f>'2401403A - VRN'!J34</f>
        <v>0</v>
      </c>
      <c r="AX97" s="134">
        <f>'2401403A - VRN'!J35</f>
        <v>0</v>
      </c>
      <c r="AY97" s="134">
        <f>'2401403A - VRN'!J36</f>
        <v>0</v>
      </c>
      <c r="AZ97" s="134">
        <f>'2401403A - VRN'!F33</f>
        <v>0</v>
      </c>
      <c r="BA97" s="134">
        <f>'2401403A - VRN'!F34</f>
        <v>0</v>
      </c>
      <c r="BB97" s="134">
        <f>'2401403A - VRN'!F35</f>
        <v>0</v>
      </c>
      <c r="BC97" s="134">
        <f>'2401403A - VRN'!F36</f>
        <v>0</v>
      </c>
      <c r="BD97" s="136">
        <f>'2401403A - VRN'!F37</f>
        <v>0</v>
      </c>
      <c r="BE97" s="7"/>
      <c r="BT97" s="132" t="s">
        <v>86</v>
      </c>
      <c r="BV97" s="132" t="s">
        <v>80</v>
      </c>
      <c r="BW97" s="132" t="s">
        <v>94</v>
      </c>
      <c r="BX97" s="132" t="s">
        <v>5</v>
      </c>
      <c r="CL97" s="132" t="s">
        <v>1</v>
      </c>
      <c r="CM97" s="132" t="s">
        <v>88</v>
      </c>
    </row>
    <row r="98" s="2" customFormat="1" ht="30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</sheetData>
  <sheetProtection sheet="1" formatColumns="0" formatRows="0" objects="1" scenarios="1" spinCount="100000" saltValue="3Q1RSviLfa9Z5ppjijI34Ry7tOvZ4iX3xBH1tAUf36ia4rXyuaUGMY3KyzajgHpa8W/9OvSq6zByfjIbRNQHeA==" hashValue="wUgRcc3bgCZUhFIg6Z6f0VRowo8/4qBG9LWiAbqYYneZU20xrb5lemqdvqGgcL1w3tO3soRr51elR+17jgHoAQ==" algorithmName="SHA-512" password="CC35"/>
  <mergeCells count="50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2401401A - SO 02 - Přísta...'!C2" display="/"/>
    <hyperlink ref="A96" location="'2401402A - Zpevněné plochy'!C2" display="/"/>
    <hyperlink ref="A97" location="'2401403A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95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Objekt N1 - SO 02 - Přístavba výtahu dle požadavků HZS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23. 5. 2024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32</v>
      </c>
      <c r="F21" s="39"/>
      <c r="G21" s="39"/>
      <c r="H21" s="39"/>
      <c r="I21" s="141" t="s">
        <v>27</v>
      </c>
      <c r="J21" s="144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35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ROUND(J145,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ROUND((SUM(BE145:BE1351)),  2)</f>
        <v>0</v>
      </c>
      <c r="G33" s="39"/>
      <c r="H33" s="39"/>
      <c r="I33" s="156">
        <v>0.20999999999999999</v>
      </c>
      <c r="J33" s="155">
        <f>ROUND(((SUM(BE145:BE1351))*I33),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ROUND((SUM(BF145:BF1351)),  2)</f>
        <v>0</v>
      </c>
      <c r="G34" s="39"/>
      <c r="H34" s="39"/>
      <c r="I34" s="156">
        <v>0.12</v>
      </c>
      <c r="J34" s="155">
        <f>ROUND(((SUM(BF145:BF1351))*I34),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ROUND((SUM(BG145:BG1351)),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ROUND((SUM(BH145:BH1351)),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ROUND((SUM(BI145:BI1351)),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Objekt N1 - SO 02 - Přístavba výtahu dle požadavků HZS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2401401A - SO 02 - Přístavba výtahu dle požadavků HZS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Olomouc-Neředín, tř.Míru 644/12</v>
      </c>
      <c r="G89" s="41"/>
      <c r="H89" s="41"/>
      <c r="I89" s="33" t="s">
        <v>22</v>
      </c>
      <c r="J89" s="80" t="str">
        <f>IF(J12="","",J12)</f>
        <v>23. 5. 2024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UP Olomouc, Správa kolejí a menz, Šmeralova 1122/</v>
      </c>
      <c r="G91" s="41"/>
      <c r="H91" s="41"/>
      <c r="I91" s="33" t="s">
        <v>30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99</v>
      </c>
      <c r="D94" s="177"/>
      <c r="E94" s="177"/>
      <c r="F94" s="177"/>
      <c r="G94" s="177"/>
      <c r="H94" s="177"/>
      <c r="I94" s="177"/>
      <c r="J94" s="178" t="s">
        <v>100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101</v>
      </c>
      <c r="D96" s="41"/>
      <c r="E96" s="41"/>
      <c r="F96" s="41"/>
      <c r="G96" s="41"/>
      <c r="H96" s="41"/>
      <c r="I96" s="41"/>
      <c r="J96" s="111">
        <f>J145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102</v>
      </c>
    </row>
    <row r="97" s="9" customFormat="1" ht="24.96" customHeight="1">
      <c r="A97" s="9"/>
      <c r="B97" s="180"/>
      <c r="C97" s="181"/>
      <c r="D97" s="182" t="s">
        <v>103</v>
      </c>
      <c r="E97" s="183"/>
      <c r="F97" s="183"/>
      <c r="G97" s="183"/>
      <c r="H97" s="183"/>
      <c r="I97" s="183"/>
      <c r="J97" s="184">
        <f>J146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104</v>
      </c>
      <c r="E98" s="189"/>
      <c r="F98" s="189"/>
      <c r="G98" s="189"/>
      <c r="H98" s="189"/>
      <c r="I98" s="189"/>
      <c r="J98" s="190">
        <f>J147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105</v>
      </c>
      <c r="E99" s="189"/>
      <c r="F99" s="189"/>
      <c r="G99" s="189"/>
      <c r="H99" s="189"/>
      <c r="I99" s="189"/>
      <c r="J99" s="190">
        <f>J203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106</v>
      </c>
      <c r="E100" s="189"/>
      <c r="F100" s="189"/>
      <c r="G100" s="189"/>
      <c r="H100" s="189"/>
      <c r="I100" s="189"/>
      <c r="J100" s="190">
        <f>J229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107</v>
      </c>
      <c r="E101" s="189"/>
      <c r="F101" s="189"/>
      <c r="G101" s="189"/>
      <c r="H101" s="189"/>
      <c r="I101" s="189"/>
      <c r="J101" s="190">
        <f>J291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108</v>
      </c>
      <c r="E102" s="189"/>
      <c r="F102" s="189"/>
      <c r="G102" s="189"/>
      <c r="H102" s="189"/>
      <c r="I102" s="189"/>
      <c r="J102" s="190">
        <f>J320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109</v>
      </c>
      <c r="E103" s="189"/>
      <c r="F103" s="189"/>
      <c r="G103" s="189"/>
      <c r="H103" s="189"/>
      <c r="I103" s="189"/>
      <c r="J103" s="190">
        <f>J334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110</v>
      </c>
      <c r="E104" s="189"/>
      <c r="F104" s="189"/>
      <c r="G104" s="189"/>
      <c r="H104" s="189"/>
      <c r="I104" s="189"/>
      <c r="J104" s="190">
        <f>J442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111</v>
      </c>
      <c r="E105" s="189"/>
      <c r="F105" s="189"/>
      <c r="G105" s="189"/>
      <c r="H105" s="189"/>
      <c r="I105" s="189"/>
      <c r="J105" s="190">
        <f>J556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112</v>
      </c>
      <c r="E106" s="189"/>
      <c r="F106" s="189"/>
      <c r="G106" s="189"/>
      <c r="H106" s="189"/>
      <c r="I106" s="189"/>
      <c r="J106" s="190">
        <f>J599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113</v>
      </c>
      <c r="E107" s="189"/>
      <c r="F107" s="189"/>
      <c r="G107" s="189"/>
      <c r="H107" s="189"/>
      <c r="I107" s="189"/>
      <c r="J107" s="190">
        <f>J610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0"/>
      <c r="C108" s="181"/>
      <c r="D108" s="182" t="s">
        <v>114</v>
      </c>
      <c r="E108" s="183"/>
      <c r="F108" s="183"/>
      <c r="G108" s="183"/>
      <c r="H108" s="183"/>
      <c r="I108" s="183"/>
      <c r="J108" s="184">
        <f>J613</f>
        <v>0</v>
      </c>
      <c r="K108" s="181"/>
      <c r="L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6"/>
      <c r="C109" s="187"/>
      <c r="D109" s="188" t="s">
        <v>115</v>
      </c>
      <c r="E109" s="189"/>
      <c r="F109" s="189"/>
      <c r="G109" s="189"/>
      <c r="H109" s="189"/>
      <c r="I109" s="189"/>
      <c r="J109" s="190">
        <f>J614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116</v>
      </c>
      <c r="E110" s="189"/>
      <c r="F110" s="189"/>
      <c r="G110" s="189"/>
      <c r="H110" s="189"/>
      <c r="I110" s="189"/>
      <c r="J110" s="190">
        <f>J663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117</v>
      </c>
      <c r="E111" s="189"/>
      <c r="F111" s="189"/>
      <c r="G111" s="189"/>
      <c r="H111" s="189"/>
      <c r="I111" s="189"/>
      <c r="J111" s="190">
        <f>J748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118</v>
      </c>
      <c r="E112" s="189"/>
      <c r="F112" s="189"/>
      <c r="G112" s="189"/>
      <c r="H112" s="189"/>
      <c r="I112" s="189"/>
      <c r="J112" s="190">
        <f>J778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119</v>
      </c>
      <c r="E113" s="189"/>
      <c r="F113" s="189"/>
      <c r="G113" s="189"/>
      <c r="H113" s="189"/>
      <c r="I113" s="189"/>
      <c r="J113" s="190">
        <f>J783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120</v>
      </c>
      <c r="E114" s="189"/>
      <c r="F114" s="189"/>
      <c r="G114" s="189"/>
      <c r="H114" s="189"/>
      <c r="I114" s="189"/>
      <c r="J114" s="190">
        <f>J890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121</v>
      </c>
      <c r="E115" s="189"/>
      <c r="F115" s="189"/>
      <c r="G115" s="189"/>
      <c r="H115" s="189"/>
      <c r="I115" s="189"/>
      <c r="J115" s="190">
        <f>J926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122</v>
      </c>
      <c r="E116" s="189"/>
      <c r="F116" s="189"/>
      <c r="G116" s="189"/>
      <c r="H116" s="189"/>
      <c r="I116" s="189"/>
      <c r="J116" s="190">
        <f>J934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123</v>
      </c>
      <c r="E117" s="189"/>
      <c r="F117" s="189"/>
      <c r="G117" s="189"/>
      <c r="H117" s="189"/>
      <c r="I117" s="189"/>
      <c r="J117" s="190">
        <f>J960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124</v>
      </c>
      <c r="E118" s="189"/>
      <c r="F118" s="189"/>
      <c r="G118" s="189"/>
      <c r="H118" s="189"/>
      <c r="I118" s="189"/>
      <c r="J118" s="190">
        <f>J989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125</v>
      </c>
      <c r="E119" s="189"/>
      <c r="F119" s="189"/>
      <c r="G119" s="189"/>
      <c r="H119" s="189"/>
      <c r="I119" s="189"/>
      <c r="J119" s="190">
        <f>J1062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6"/>
      <c r="C120" s="187"/>
      <c r="D120" s="188" t="s">
        <v>126</v>
      </c>
      <c r="E120" s="189"/>
      <c r="F120" s="189"/>
      <c r="G120" s="189"/>
      <c r="H120" s="189"/>
      <c r="I120" s="189"/>
      <c r="J120" s="190">
        <f>J1101</f>
        <v>0</v>
      </c>
      <c r="K120" s="187"/>
      <c r="L120" s="19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6"/>
      <c r="C121" s="187"/>
      <c r="D121" s="188" t="s">
        <v>127</v>
      </c>
      <c r="E121" s="189"/>
      <c r="F121" s="189"/>
      <c r="G121" s="189"/>
      <c r="H121" s="189"/>
      <c r="I121" s="189"/>
      <c r="J121" s="190">
        <f>J1291</f>
        <v>0</v>
      </c>
      <c r="K121" s="187"/>
      <c r="L121" s="19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6"/>
      <c r="C122" s="187"/>
      <c r="D122" s="188" t="s">
        <v>128</v>
      </c>
      <c r="E122" s="189"/>
      <c r="F122" s="189"/>
      <c r="G122" s="189"/>
      <c r="H122" s="189"/>
      <c r="I122" s="189"/>
      <c r="J122" s="190">
        <f>J1305</f>
        <v>0</v>
      </c>
      <c r="K122" s="187"/>
      <c r="L122" s="19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9" customFormat="1" ht="24.96" customHeight="1">
      <c r="A123" s="9"/>
      <c r="B123" s="180"/>
      <c r="C123" s="181"/>
      <c r="D123" s="182" t="s">
        <v>129</v>
      </c>
      <c r="E123" s="183"/>
      <c r="F123" s="183"/>
      <c r="G123" s="183"/>
      <c r="H123" s="183"/>
      <c r="I123" s="183"/>
      <c r="J123" s="184">
        <f>J1332</f>
        <v>0</v>
      </c>
      <c r="K123" s="181"/>
      <c r="L123" s="185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10" customFormat="1" ht="19.92" customHeight="1">
      <c r="A124" s="10"/>
      <c r="B124" s="186"/>
      <c r="C124" s="187"/>
      <c r="D124" s="188" t="s">
        <v>130</v>
      </c>
      <c r="E124" s="189"/>
      <c r="F124" s="189"/>
      <c r="G124" s="189"/>
      <c r="H124" s="189"/>
      <c r="I124" s="189"/>
      <c r="J124" s="190">
        <f>J1333</f>
        <v>0</v>
      </c>
      <c r="K124" s="187"/>
      <c r="L124" s="191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19.92" customHeight="1">
      <c r="A125" s="10"/>
      <c r="B125" s="186"/>
      <c r="C125" s="187"/>
      <c r="D125" s="188" t="s">
        <v>131</v>
      </c>
      <c r="E125" s="189"/>
      <c r="F125" s="189"/>
      <c r="G125" s="189"/>
      <c r="H125" s="189"/>
      <c r="I125" s="189"/>
      <c r="J125" s="190">
        <f>J1346</f>
        <v>0</v>
      </c>
      <c r="K125" s="187"/>
      <c r="L125" s="191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2" customFormat="1" ht="21.84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67"/>
      <c r="C127" s="68"/>
      <c r="D127" s="68"/>
      <c r="E127" s="68"/>
      <c r="F127" s="68"/>
      <c r="G127" s="68"/>
      <c r="H127" s="68"/>
      <c r="I127" s="68"/>
      <c r="J127" s="68"/>
      <c r="K127" s="68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31" s="2" customFormat="1" ht="6.96" customHeight="1">
      <c r="A131" s="39"/>
      <c r="B131" s="69"/>
      <c r="C131" s="70"/>
      <c r="D131" s="70"/>
      <c r="E131" s="70"/>
      <c r="F131" s="70"/>
      <c r="G131" s="70"/>
      <c r="H131" s="70"/>
      <c r="I131" s="70"/>
      <c r="J131" s="70"/>
      <c r="K131" s="70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24.96" customHeight="1">
      <c r="A132" s="39"/>
      <c r="B132" s="40"/>
      <c r="C132" s="24" t="s">
        <v>132</v>
      </c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2" customHeight="1">
      <c r="A134" s="39"/>
      <c r="B134" s="40"/>
      <c r="C134" s="33" t="s">
        <v>16</v>
      </c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6.5" customHeight="1">
      <c r="A135" s="39"/>
      <c r="B135" s="40"/>
      <c r="C135" s="41"/>
      <c r="D135" s="41"/>
      <c r="E135" s="175" t="str">
        <f>E7</f>
        <v>Objekt N1 - SO 02 - Přístavba výtahu dle požadavků HZS</v>
      </c>
      <c r="F135" s="33"/>
      <c r="G135" s="33"/>
      <c r="H135" s="33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2" customHeight="1">
      <c r="A136" s="39"/>
      <c r="B136" s="40"/>
      <c r="C136" s="33" t="s">
        <v>96</v>
      </c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6.5" customHeight="1">
      <c r="A137" s="39"/>
      <c r="B137" s="40"/>
      <c r="C137" s="41"/>
      <c r="D137" s="41"/>
      <c r="E137" s="77" t="str">
        <f>E9</f>
        <v>2401401A - SO 02 - Přístavba výtahu dle požadavků HZS</v>
      </c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6.96" customHeight="1">
      <c r="A138" s="39"/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2" customHeight="1">
      <c r="A139" s="39"/>
      <c r="B139" s="40"/>
      <c r="C139" s="33" t="s">
        <v>20</v>
      </c>
      <c r="D139" s="41"/>
      <c r="E139" s="41"/>
      <c r="F139" s="28" t="str">
        <f>F12</f>
        <v>Olomouc-Neředín, tř.Míru 644/12</v>
      </c>
      <c r="G139" s="41"/>
      <c r="H139" s="41"/>
      <c r="I139" s="33" t="s">
        <v>22</v>
      </c>
      <c r="J139" s="80" t="str">
        <f>IF(J12="","",J12)</f>
        <v>23. 5. 2024</v>
      </c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2" customFormat="1" ht="6.96" customHeight="1">
      <c r="A140" s="39"/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64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  <row r="141" s="2" customFormat="1" ht="15.15" customHeight="1">
      <c r="A141" s="39"/>
      <c r="B141" s="40"/>
      <c r="C141" s="33" t="s">
        <v>24</v>
      </c>
      <c r="D141" s="41"/>
      <c r="E141" s="41"/>
      <c r="F141" s="28" t="str">
        <f>E15</f>
        <v>UP Olomouc, Správa kolejí a menz, Šmeralova 1122/</v>
      </c>
      <c r="G141" s="41"/>
      <c r="H141" s="41"/>
      <c r="I141" s="33" t="s">
        <v>30</v>
      </c>
      <c r="J141" s="37" t="str">
        <f>E21</f>
        <v>SPZ Design, s.r.o.</v>
      </c>
      <c r="K141" s="41"/>
      <c r="L141" s="64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</row>
    <row r="142" s="2" customFormat="1" ht="15.15" customHeight="1">
      <c r="A142" s="39"/>
      <c r="B142" s="40"/>
      <c r="C142" s="33" t="s">
        <v>28</v>
      </c>
      <c r="D142" s="41"/>
      <c r="E142" s="41"/>
      <c r="F142" s="28" t="str">
        <f>IF(E18="","",E18)</f>
        <v>Vyplň údaj</v>
      </c>
      <c r="G142" s="41"/>
      <c r="H142" s="41"/>
      <c r="I142" s="33" t="s">
        <v>35</v>
      </c>
      <c r="J142" s="37" t="str">
        <f>E24</f>
        <v xml:space="preserve"> </v>
      </c>
      <c r="K142" s="41"/>
      <c r="L142" s="64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  <row r="143" s="2" customFormat="1" ht="10.32" customHeight="1">
      <c r="A143" s="39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64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</row>
    <row r="144" s="11" customFormat="1" ht="29.28" customHeight="1">
      <c r="A144" s="192"/>
      <c r="B144" s="193"/>
      <c r="C144" s="194" t="s">
        <v>133</v>
      </c>
      <c r="D144" s="195" t="s">
        <v>63</v>
      </c>
      <c r="E144" s="195" t="s">
        <v>59</v>
      </c>
      <c r="F144" s="195" t="s">
        <v>60</v>
      </c>
      <c r="G144" s="195" t="s">
        <v>134</v>
      </c>
      <c r="H144" s="195" t="s">
        <v>135</v>
      </c>
      <c r="I144" s="195" t="s">
        <v>136</v>
      </c>
      <c r="J144" s="196" t="s">
        <v>100</v>
      </c>
      <c r="K144" s="197" t="s">
        <v>137</v>
      </c>
      <c r="L144" s="198"/>
      <c r="M144" s="101" t="s">
        <v>1</v>
      </c>
      <c r="N144" s="102" t="s">
        <v>42</v>
      </c>
      <c r="O144" s="102" t="s">
        <v>138</v>
      </c>
      <c r="P144" s="102" t="s">
        <v>139</v>
      </c>
      <c r="Q144" s="102" t="s">
        <v>140</v>
      </c>
      <c r="R144" s="102" t="s">
        <v>141</v>
      </c>
      <c r="S144" s="102" t="s">
        <v>142</v>
      </c>
      <c r="T144" s="103" t="s">
        <v>143</v>
      </c>
      <c r="U144" s="192"/>
      <c r="V144" s="192"/>
      <c r="W144" s="192"/>
      <c r="X144" s="192"/>
      <c r="Y144" s="192"/>
      <c r="Z144" s="192"/>
      <c r="AA144" s="192"/>
      <c r="AB144" s="192"/>
      <c r="AC144" s="192"/>
      <c r="AD144" s="192"/>
      <c r="AE144" s="192"/>
    </row>
    <row r="145" s="2" customFormat="1" ht="22.8" customHeight="1">
      <c r="A145" s="39"/>
      <c r="B145" s="40"/>
      <c r="C145" s="108" t="s">
        <v>144</v>
      </c>
      <c r="D145" s="41"/>
      <c r="E145" s="41"/>
      <c r="F145" s="41"/>
      <c r="G145" s="41"/>
      <c r="H145" s="41"/>
      <c r="I145" s="41"/>
      <c r="J145" s="199">
        <f>BK145</f>
        <v>0</v>
      </c>
      <c r="K145" s="41"/>
      <c r="L145" s="45"/>
      <c r="M145" s="104"/>
      <c r="N145" s="200"/>
      <c r="O145" s="105"/>
      <c r="P145" s="201">
        <f>P146+P613+P1332</f>
        <v>0</v>
      </c>
      <c r="Q145" s="105"/>
      <c r="R145" s="201">
        <f>R146+R613+R1332</f>
        <v>124.50323281999999</v>
      </c>
      <c r="S145" s="105"/>
      <c r="T145" s="202">
        <f>T146+T613+T1332</f>
        <v>14.6894318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77</v>
      </c>
      <c r="AU145" s="18" t="s">
        <v>102</v>
      </c>
      <c r="BK145" s="203">
        <f>BK146+BK613+BK1332</f>
        <v>0</v>
      </c>
    </row>
    <row r="146" s="12" customFormat="1" ht="25.92" customHeight="1">
      <c r="A146" s="12"/>
      <c r="B146" s="204"/>
      <c r="C146" s="205"/>
      <c r="D146" s="206" t="s">
        <v>77</v>
      </c>
      <c r="E146" s="207" t="s">
        <v>145</v>
      </c>
      <c r="F146" s="207" t="s">
        <v>146</v>
      </c>
      <c r="G146" s="205"/>
      <c r="H146" s="205"/>
      <c r="I146" s="208"/>
      <c r="J146" s="209">
        <f>BK146</f>
        <v>0</v>
      </c>
      <c r="K146" s="205"/>
      <c r="L146" s="210"/>
      <c r="M146" s="211"/>
      <c r="N146" s="212"/>
      <c r="O146" s="212"/>
      <c r="P146" s="213">
        <f>P147+P203+P229+P291+P320+P334+P442+P556+P599+P610</f>
        <v>0</v>
      </c>
      <c r="Q146" s="212"/>
      <c r="R146" s="213">
        <f>R147+R203+R229+R291+R320+R334+R442+R556+R599+R610</f>
        <v>120.55059358</v>
      </c>
      <c r="S146" s="212"/>
      <c r="T146" s="214">
        <f>T147+T203+T229+T291+T320+T334+T442+T556+T599+T610</f>
        <v>13.515946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5" t="s">
        <v>86</v>
      </c>
      <c r="AT146" s="216" t="s">
        <v>77</v>
      </c>
      <c r="AU146" s="216" t="s">
        <v>78</v>
      </c>
      <c r="AY146" s="215" t="s">
        <v>147</v>
      </c>
      <c r="BK146" s="217">
        <f>BK147+BK203+BK229+BK291+BK320+BK334+BK442+BK556+BK599+BK610</f>
        <v>0</v>
      </c>
    </row>
    <row r="147" s="12" customFormat="1" ht="22.8" customHeight="1">
      <c r="A147" s="12"/>
      <c r="B147" s="204"/>
      <c r="C147" s="205"/>
      <c r="D147" s="206" t="s">
        <v>77</v>
      </c>
      <c r="E147" s="218" t="s">
        <v>86</v>
      </c>
      <c r="F147" s="218" t="s">
        <v>148</v>
      </c>
      <c r="G147" s="205"/>
      <c r="H147" s="205"/>
      <c r="I147" s="208"/>
      <c r="J147" s="219">
        <f>BK147</f>
        <v>0</v>
      </c>
      <c r="K147" s="205"/>
      <c r="L147" s="210"/>
      <c r="M147" s="211"/>
      <c r="N147" s="212"/>
      <c r="O147" s="212"/>
      <c r="P147" s="213">
        <f>SUM(P148:P202)</f>
        <v>0</v>
      </c>
      <c r="Q147" s="212"/>
      <c r="R147" s="213">
        <f>SUM(R148:R202)</f>
        <v>0</v>
      </c>
      <c r="S147" s="212"/>
      <c r="T147" s="214">
        <f>SUM(T148:T202)</f>
        <v>2.4117499999999996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5" t="s">
        <v>86</v>
      </c>
      <c r="AT147" s="216" t="s">
        <v>77</v>
      </c>
      <c r="AU147" s="216" t="s">
        <v>86</v>
      </c>
      <c r="AY147" s="215" t="s">
        <v>147</v>
      </c>
      <c r="BK147" s="217">
        <f>SUM(BK148:BK202)</f>
        <v>0</v>
      </c>
    </row>
    <row r="148" s="2" customFormat="1" ht="24.15" customHeight="1">
      <c r="A148" s="39"/>
      <c r="B148" s="40"/>
      <c r="C148" s="220" t="s">
        <v>86</v>
      </c>
      <c r="D148" s="220" t="s">
        <v>149</v>
      </c>
      <c r="E148" s="221" t="s">
        <v>150</v>
      </c>
      <c r="F148" s="222" t="s">
        <v>151</v>
      </c>
      <c r="G148" s="223" t="s">
        <v>152</v>
      </c>
      <c r="H148" s="224">
        <v>3.6269999999999998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43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0.255</v>
      </c>
      <c r="T148" s="231">
        <f>S148*H148</f>
        <v>0.92488499999999996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153</v>
      </c>
      <c r="AT148" s="232" t="s">
        <v>149</v>
      </c>
      <c r="AU148" s="232" t="s">
        <v>88</v>
      </c>
      <c r="AY148" s="18" t="s">
        <v>147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86</v>
      </c>
      <c r="BK148" s="233">
        <f>ROUND(I148*H148,2)</f>
        <v>0</v>
      </c>
      <c r="BL148" s="18" t="s">
        <v>153</v>
      </c>
      <c r="BM148" s="232" t="s">
        <v>154</v>
      </c>
    </row>
    <row r="149" s="2" customFormat="1">
      <c r="A149" s="39"/>
      <c r="B149" s="40"/>
      <c r="C149" s="41"/>
      <c r="D149" s="234" t="s">
        <v>155</v>
      </c>
      <c r="E149" s="41"/>
      <c r="F149" s="235" t="s">
        <v>156</v>
      </c>
      <c r="G149" s="41"/>
      <c r="H149" s="41"/>
      <c r="I149" s="236"/>
      <c r="J149" s="41"/>
      <c r="K149" s="41"/>
      <c r="L149" s="45"/>
      <c r="M149" s="237"/>
      <c r="N149" s="238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155</v>
      </c>
      <c r="AU149" s="18" t="s">
        <v>88</v>
      </c>
    </row>
    <row r="150" s="13" customFormat="1">
      <c r="A150" s="13"/>
      <c r="B150" s="239"/>
      <c r="C150" s="240"/>
      <c r="D150" s="241" t="s">
        <v>157</v>
      </c>
      <c r="E150" s="242" t="s">
        <v>1</v>
      </c>
      <c r="F150" s="243" t="s">
        <v>158</v>
      </c>
      <c r="G150" s="240"/>
      <c r="H150" s="242" t="s">
        <v>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157</v>
      </c>
      <c r="AU150" s="249" t="s">
        <v>88</v>
      </c>
      <c r="AV150" s="13" t="s">
        <v>86</v>
      </c>
      <c r="AW150" s="13" t="s">
        <v>34</v>
      </c>
      <c r="AX150" s="13" t="s">
        <v>78</v>
      </c>
      <c r="AY150" s="249" t="s">
        <v>147</v>
      </c>
    </row>
    <row r="151" s="14" customFormat="1">
      <c r="A151" s="14"/>
      <c r="B151" s="250"/>
      <c r="C151" s="251"/>
      <c r="D151" s="241" t="s">
        <v>157</v>
      </c>
      <c r="E151" s="252" t="s">
        <v>1</v>
      </c>
      <c r="F151" s="253" t="s">
        <v>159</v>
      </c>
      <c r="G151" s="251"/>
      <c r="H151" s="254">
        <v>3.6269999999999998</v>
      </c>
      <c r="I151" s="255"/>
      <c r="J151" s="251"/>
      <c r="K151" s="251"/>
      <c r="L151" s="256"/>
      <c r="M151" s="257"/>
      <c r="N151" s="258"/>
      <c r="O151" s="258"/>
      <c r="P151" s="258"/>
      <c r="Q151" s="258"/>
      <c r="R151" s="258"/>
      <c r="S151" s="258"/>
      <c r="T151" s="25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157</v>
      </c>
      <c r="AU151" s="260" t="s">
        <v>88</v>
      </c>
      <c r="AV151" s="14" t="s">
        <v>88</v>
      </c>
      <c r="AW151" s="14" t="s">
        <v>34</v>
      </c>
      <c r="AX151" s="14" t="s">
        <v>78</v>
      </c>
      <c r="AY151" s="260" t="s">
        <v>147</v>
      </c>
    </row>
    <row r="152" s="15" customFormat="1">
      <c r="A152" s="15"/>
      <c r="B152" s="261"/>
      <c r="C152" s="262"/>
      <c r="D152" s="241" t="s">
        <v>157</v>
      </c>
      <c r="E152" s="263" t="s">
        <v>1</v>
      </c>
      <c r="F152" s="264" t="s">
        <v>160</v>
      </c>
      <c r="G152" s="262"/>
      <c r="H152" s="265">
        <v>3.6269999999999998</v>
      </c>
      <c r="I152" s="266"/>
      <c r="J152" s="262"/>
      <c r="K152" s="262"/>
      <c r="L152" s="267"/>
      <c r="M152" s="268"/>
      <c r="N152" s="269"/>
      <c r="O152" s="269"/>
      <c r="P152" s="269"/>
      <c r="Q152" s="269"/>
      <c r="R152" s="269"/>
      <c r="S152" s="269"/>
      <c r="T152" s="270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1" t="s">
        <v>157</v>
      </c>
      <c r="AU152" s="271" t="s">
        <v>88</v>
      </c>
      <c r="AV152" s="15" t="s">
        <v>153</v>
      </c>
      <c r="AW152" s="15" t="s">
        <v>34</v>
      </c>
      <c r="AX152" s="15" t="s">
        <v>86</v>
      </c>
      <c r="AY152" s="271" t="s">
        <v>147</v>
      </c>
    </row>
    <row r="153" s="2" customFormat="1" ht="16.5" customHeight="1">
      <c r="A153" s="39"/>
      <c r="B153" s="40"/>
      <c r="C153" s="220" t="s">
        <v>88</v>
      </c>
      <c r="D153" s="220" t="s">
        <v>149</v>
      </c>
      <c r="E153" s="221" t="s">
        <v>161</v>
      </c>
      <c r="F153" s="222" t="s">
        <v>162</v>
      </c>
      <c r="G153" s="223" t="s">
        <v>163</v>
      </c>
      <c r="H153" s="224">
        <v>7.2530000000000001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43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0.20499999999999999</v>
      </c>
      <c r="T153" s="231">
        <f>S153*H153</f>
        <v>1.4868649999999999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153</v>
      </c>
      <c r="AT153" s="232" t="s">
        <v>149</v>
      </c>
      <c r="AU153" s="232" t="s">
        <v>88</v>
      </c>
      <c r="AY153" s="18" t="s">
        <v>147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86</v>
      </c>
      <c r="BK153" s="233">
        <f>ROUND(I153*H153,2)</f>
        <v>0</v>
      </c>
      <c r="BL153" s="18" t="s">
        <v>153</v>
      </c>
      <c r="BM153" s="232" t="s">
        <v>164</v>
      </c>
    </row>
    <row r="154" s="2" customFormat="1">
      <c r="A154" s="39"/>
      <c r="B154" s="40"/>
      <c r="C154" s="41"/>
      <c r="D154" s="234" t="s">
        <v>155</v>
      </c>
      <c r="E154" s="41"/>
      <c r="F154" s="235" t="s">
        <v>165</v>
      </c>
      <c r="G154" s="41"/>
      <c r="H154" s="41"/>
      <c r="I154" s="236"/>
      <c r="J154" s="41"/>
      <c r="K154" s="41"/>
      <c r="L154" s="45"/>
      <c r="M154" s="237"/>
      <c r="N154" s="238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155</v>
      </c>
      <c r="AU154" s="18" t="s">
        <v>88</v>
      </c>
    </row>
    <row r="155" s="13" customFormat="1">
      <c r="A155" s="13"/>
      <c r="B155" s="239"/>
      <c r="C155" s="240"/>
      <c r="D155" s="241" t="s">
        <v>157</v>
      </c>
      <c r="E155" s="242" t="s">
        <v>1</v>
      </c>
      <c r="F155" s="243" t="s">
        <v>158</v>
      </c>
      <c r="G155" s="240"/>
      <c r="H155" s="242" t="s">
        <v>1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157</v>
      </c>
      <c r="AU155" s="249" t="s">
        <v>88</v>
      </c>
      <c r="AV155" s="13" t="s">
        <v>86</v>
      </c>
      <c r="AW155" s="13" t="s">
        <v>34</v>
      </c>
      <c r="AX155" s="13" t="s">
        <v>78</v>
      </c>
      <c r="AY155" s="249" t="s">
        <v>147</v>
      </c>
    </row>
    <row r="156" s="14" customFormat="1">
      <c r="A156" s="14"/>
      <c r="B156" s="250"/>
      <c r="C156" s="251"/>
      <c r="D156" s="241" t="s">
        <v>157</v>
      </c>
      <c r="E156" s="252" t="s">
        <v>1</v>
      </c>
      <c r="F156" s="253" t="s">
        <v>166</v>
      </c>
      <c r="G156" s="251"/>
      <c r="H156" s="254">
        <v>7.2530000000000001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157</v>
      </c>
      <c r="AU156" s="260" t="s">
        <v>88</v>
      </c>
      <c r="AV156" s="14" t="s">
        <v>88</v>
      </c>
      <c r="AW156" s="14" t="s">
        <v>34</v>
      </c>
      <c r="AX156" s="14" t="s">
        <v>78</v>
      </c>
      <c r="AY156" s="260" t="s">
        <v>147</v>
      </c>
    </row>
    <row r="157" s="15" customFormat="1">
      <c r="A157" s="15"/>
      <c r="B157" s="261"/>
      <c r="C157" s="262"/>
      <c r="D157" s="241" t="s">
        <v>157</v>
      </c>
      <c r="E157" s="263" t="s">
        <v>1</v>
      </c>
      <c r="F157" s="264" t="s">
        <v>160</v>
      </c>
      <c r="G157" s="262"/>
      <c r="H157" s="265">
        <v>7.2530000000000001</v>
      </c>
      <c r="I157" s="266"/>
      <c r="J157" s="262"/>
      <c r="K157" s="262"/>
      <c r="L157" s="267"/>
      <c r="M157" s="268"/>
      <c r="N157" s="269"/>
      <c r="O157" s="269"/>
      <c r="P157" s="269"/>
      <c r="Q157" s="269"/>
      <c r="R157" s="269"/>
      <c r="S157" s="269"/>
      <c r="T157" s="27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1" t="s">
        <v>157</v>
      </c>
      <c r="AU157" s="271" t="s">
        <v>88</v>
      </c>
      <c r="AV157" s="15" t="s">
        <v>153</v>
      </c>
      <c r="AW157" s="15" t="s">
        <v>34</v>
      </c>
      <c r="AX157" s="15" t="s">
        <v>86</v>
      </c>
      <c r="AY157" s="271" t="s">
        <v>147</v>
      </c>
    </row>
    <row r="158" s="2" customFormat="1" ht="24.15" customHeight="1">
      <c r="A158" s="39"/>
      <c r="B158" s="40"/>
      <c r="C158" s="220" t="s">
        <v>167</v>
      </c>
      <c r="D158" s="220" t="s">
        <v>149</v>
      </c>
      <c r="E158" s="221" t="s">
        <v>168</v>
      </c>
      <c r="F158" s="222" t="s">
        <v>169</v>
      </c>
      <c r="G158" s="223" t="s">
        <v>170</v>
      </c>
      <c r="H158" s="224">
        <v>45.628</v>
      </c>
      <c r="I158" s="225"/>
      <c r="J158" s="226">
        <f>ROUND(I158*H158,2)</f>
        <v>0</v>
      </c>
      <c r="K158" s="227"/>
      <c r="L158" s="45"/>
      <c r="M158" s="228" t="s">
        <v>1</v>
      </c>
      <c r="N158" s="229" t="s">
        <v>43</v>
      </c>
      <c r="O158" s="92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2" t="s">
        <v>153</v>
      </c>
      <c r="AT158" s="232" t="s">
        <v>149</v>
      </c>
      <c r="AU158" s="232" t="s">
        <v>88</v>
      </c>
      <c r="AY158" s="18" t="s">
        <v>147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8" t="s">
        <v>86</v>
      </c>
      <c r="BK158" s="233">
        <f>ROUND(I158*H158,2)</f>
        <v>0</v>
      </c>
      <c r="BL158" s="18" t="s">
        <v>153</v>
      </c>
      <c r="BM158" s="232" t="s">
        <v>171</v>
      </c>
    </row>
    <row r="159" s="2" customFormat="1">
      <c r="A159" s="39"/>
      <c r="B159" s="40"/>
      <c r="C159" s="41"/>
      <c r="D159" s="234" t="s">
        <v>155</v>
      </c>
      <c r="E159" s="41"/>
      <c r="F159" s="235" t="s">
        <v>172</v>
      </c>
      <c r="G159" s="41"/>
      <c r="H159" s="41"/>
      <c r="I159" s="236"/>
      <c r="J159" s="41"/>
      <c r="K159" s="41"/>
      <c r="L159" s="45"/>
      <c r="M159" s="237"/>
      <c r="N159" s="238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155</v>
      </c>
      <c r="AU159" s="18" t="s">
        <v>88</v>
      </c>
    </row>
    <row r="160" s="14" customFormat="1">
      <c r="A160" s="14"/>
      <c r="B160" s="250"/>
      <c r="C160" s="251"/>
      <c r="D160" s="241" t="s">
        <v>157</v>
      </c>
      <c r="E160" s="252" t="s">
        <v>1</v>
      </c>
      <c r="F160" s="253" t="s">
        <v>173</v>
      </c>
      <c r="G160" s="251"/>
      <c r="H160" s="254">
        <v>29.663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157</v>
      </c>
      <c r="AU160" s="260" t="s">
        <v>88</v>
      </c>
      <c r="AV160" s="14" t="s">
        <v>88</v>
      </c>
      <c r="AW160" s="14" t="s">
        <v>34</v>
      </c>
      <c r="AX160" s="14" t="s">
        <v>78</v>
      </c>
      <c r="AY160" s="260" t="s">
        <v>147</v>
      </c>
    </row>
    <row r="161" s="14" customFormat="1">
      <c r="A161" s="14"/>
      <c r="B161" s="250"/>
      <c r="C161" s="251"/>
      <c r="D161" s="241" t="s">
        <v>157</v>
      </c>
      <c r="E161" s="252" t="s">
        <v>1</v>
      </c>
      <c r="F161" s="253" t="s">
        <v>174</v>
      </c>
      <c r="G161" s="251"/>
      <c r="H161" s="254">
        <v>1.1539999999999999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157</v>
      </c>
      <c r="AU161" s="260" t="s">
        <v>88</v>
      </c>
      <c r="AV161" s="14" t="s">
        <v>88</v>
      </c>
      <c r="AW161" s="14" t="s">
        <v>34</v>
      </c>
      <c r="AX161" s="14" t="s">
        <v>78</v>
      </c>
      <c r="AY161" s="260" t="s">
        <v>147</v>
      </c>
    </row>
    <row r="162" s="14" customFormat="1">
      <c r="A162" s="14"/>
      <c r="B162" s="250"/>
      <c r="C162" s="251"/>
      <c r="D162" s="241" t="s">
        <v>157</v>
      </c>
      <c r="E162" s="252" t="s">
        <v>1</v>
      </c>
      <c r="F162" s="253" t="s">
        <v>175</v>
      </c>
      <c r="G162" s="251"/>
      <c r="H162" s="254">
        <v>6.141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0" t="s">
        <v>157</v>
      </c>
      <c r="AU162" s="260" t="s">
        <v>88</v>
      </c>
      <c r="AV162" s="14" t="s">
        <v>88</v>
      </c>
      <c r="AW162" s="14" t="s">
        <v>34</v>
      </c>
      <c r="AX162" s="14" t="s">
        <v>78</v>
      </c>
      <c r="AY162" s="260" t="s">
        <v>147</v>
      </c>
    </row>
    <row r="163" s="14" customFormat="1">
      <c r="A163" s="14"/>
      <c r="B163" s="250"/>
      <c r="C163" s="251"/>
      <c r="D163" s="241" t="s">
        <v>157</v>
      </c>
      <c r="E163" s="252" t="s">
        <v>1</v>
      </c>
      <c r="F163" s="253" t="s">
        <v>176</v>
      </c>
      <c r="G163" s="251"/>
      <c r="H163" s="254">
        <v>8.6699999999999999</v>
      </c>
      <c r="I163" s="255"/>
      <c r="J163" s="251"/>
      <c r="K163" s="251"/>
      <c r="L163" s="256"/>
      <c r="M163" s="257"/>
      <c r="N163" s="258"/>
      <c r="O163" s="258"/>
      <c r="P163" s="258"/>
      <c r="Q163" s="258"/>
      <c r="R163" s="258"/>
      <c r="S163" s="258"/>
      <c r="T163" s="25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0" t="s">
        <v>157</v>
      </c>
      <c r="AU163" s="260" t="s">
        <v>88</v>
      </c>
      <c r="AV163" s="14" t="s">
        <v>88</v>
      </c>
      <c r="AW163" s="14" t="s">
        <v>34</v>
      </c>
      <c r="AX163" s="14" t="s">
        <v>78</v>
      </c>
      <c r="AY163" s="260" t="s">
        <v>147</v>
      </c>
    </row>
    <row r="164" s="15" customFormat="1">
      <c r="A164" s="15"/>
      <c r="B164" s="261"/>
      <c r="C164" s="262"/>
      <c r="D164" s="241" t="s">
        <v>157</v>
      </c>
      <c r="E164" s="263" t="s">
        <v>1</v>
      </c>
      <c r="F164" s="264" t="s">
        <v>160</v>
      </c>
      <c r="G164" s="262"/>
      <c r="H164" s="265">
        <v>45.628</v>
      </c>
      <c r="I164" s="266"/>
      <c r="J164" s="262"/>
      <c r="K164" s="262"/>
      <c r="L164" s="267"/>
      <c r="M164" s="268"/>
      <c r="N164" s="269"/>
      <c r="O164" s="269"/>
      <c r="P164" s="269"/>
      <c r="Q164" s="269"/>
      <c r="R164" s="269"/>
      <c r="S164" s="269"/>
      <c r="T164" s="270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1" t="s">
        <v>157</v>
      </c>
      <c r="AU164" s="271" t="s">
        <v>88</v>
      </c>
      <c r="AV164" s="15" t="s">
        <v>153</v>
      </c>
      <c r="AW164" s="15" t="s">
        <v>34</v>
      </c>
      <c r="AX164" s="15" t="s">
        <v>86</v>
      </c>
      <c r="AY164" s="271" t="s">
        <v>147</v>
      </c>
    </row>
    <row r="165" s="2" customFormat="1" ht="24.15" customHeight="1">
      <c r="A165" s="39"/>
      <c r="B165" s="40"/>
      <c r="C165" s="220" t="s">
        <v>153</v>
      </c>
      <c r="D165" s="220" t="s">
        <v>149</v>
      </c>
      <c r="E165" s="221" t="s">
        <v>177</v>
      </c>
      <c r="F165" s="222" t="s">
        <v>178</v>
      </c>
      <c r="G165" s="223" t="s">
        <v>170</v>
      </c>
      <c r="H165" s="224">
        <v>1.5229999999999999</v>
      </c>
      <c r="I165" s="225"/>
      <c r="J165" s="226">
        <f>ROUND(I165*H165,2)</f>
        <v>0</v>
      </c>
      <c r="K165" s="227"/>
      <c r="L165" s="45"/>
      <c r="M165" s="228" t="s">
        <v>1</v>
      </c>
      <c r="N165" s="229" t="s">
        <v>43</v>
      </c>
      <c r="O165" s="92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2" t="s">
        <v>153</v>
      </c>
      <c r="AT165" s="232" t="s">
        <v>149</v>
      </c>
      <c r="AU165" s="232" t="s">
        <v>88</v>
      </c>
      <c r="AY165" s="18" t="s">
        <v>147</v>
      </c>
      <c r="BE165" s="233">
        <f>IF(N165="základní",J165,0)</f>
        <v>0</v>
      </c>
      <c r="BF165" s="233">
        <f>IF(N165="snížená",J165,0)</f>
        <v>0</v>
      </c>
      <c r="BG165" s="233">
        <f>IF(N165="zákl. přenesená",J165,0)</f>
        <v>0</v>
      </c>
      <c r="BH165" s="233">
        <f>IF(N165="sníž. přenesená",J165,0)</f>
        <v>0</v>
      </c>
      <c r="BI165" s="233">
        <f>IF(N165="nulová",J165,0)</f>
        <v>0</v>
      </c>
      <c r="BJ165" s="18" t="s">
        <v>86</v>
      </c>
      <c r="BK165" s="233">
        <f>ROUND(I165*H165,2)</f>
        <v>0</v>
      </c>
      <c r="BL165" s="18" t="s">
        <v>153</v>
      </c>
      <c r="BM165" s="232" t="s">
        <v>179</v>
      </c>
    </row>
    <row r="166" s="2" customFormat="1">
      <c r="A166" s="39"/>
      <c r="B166" s="40"/>
      <c r="C166" s="41"/>
      <c r="D166" s="234" t="s">
        <v>155</v>
      </c>
      <c r="E166" s="41"/>
      <c r="F166" s="235" t="s">
        <v>180</v>
      </c>
      <c r="G166" s="41"/>
      <c r="H166" s="41"/>
      <c r="I166" s="236"/>
      <c r="J166" s="41"/>
      <c r="K166" s="41"/>
      <c r="L166" s="45"/>
      <c r="M166" s="237"/>
      <c r="N166" s="238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155</v>
      </c>
      <c r="AU166" s="18" t="s">
        <v>88</v>
      </c>
    </row>
    <row r="167" s="14" customFormat="1">
      <c r="A167" s="14"/>
      <c r="B167" s="250"/>
      <c r="C167" s="251"/>
      <c r="D167" s="241" t="s">
        <v>157</v>
      </c>
      <c r="E167" s="252" t="s">
        <v>1</v>
      </c>
      <c r="F167" s="253" t="s">
        <v>181</v>
      </c>
      <c r="G167" s="251"/>
      <c r="H167" s="254">
        <v>1.5229999999999999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157</v>
      </c>
      <c r="AU167" s="260" t="s">
        <v>88</v>
      </c>
      <c r="AV167" s="14" t="s">
        <v>88</v>
      </c>
      <c r="AW167" s="14" t="s">
        <v>34</v>
      </c>
      <c r="AX167" s="14" t="s">
        <v>78</v>
      </c>
      <c r="AY167" s="260" t="s">
        <v>147</v>
      </c>
    </row>
    <row r="168" s="15" customFormat="1">
      <c r="A168" s="15"/>
      <c r="B168" s="261"/>
      <c r="C168" s="262"/>
      <c r="D168" s="241" t="s">
        <v>157</v>
      </c>
      <c r="E168" s="263" t="s">
        <v>1</v>
      </c>
      <c r="F168" s="264" t="s">
        <v>160</v>
      </c>
      <c r="G168" s="262"/>
      <c r="H168" s="265">
        <v>1.5229999999999999</v>
      </c>
      <c r="I168" s="266"/>
      <c r="J168" s="262"/>
      <c r="K168" s="262"/>
      <c r="L168" s="267"/>
      <c r="M168" s="268"/>
      <c r="N168" s="269"/>
      <c r="O168" s="269"/>
      <c r="P168" s="269"/>
      <c r="Q168" s="269"/>
      <c r="R168" s="269"/>
      <c r="S168" s="269"/>
      <c r="T168" s="270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1" t="s">
        <v>157</v>
      </c>
      <c r="AU168" s="271" t="s">
        <v>88</v>
      </c>
      <c r="AV168" s="15" t="s">
        <v>153</v>
      </c>
      <c r="AW168" s="15" t="s">
        <v>34</v>
      </c>
      <c r="AX168" s="15" t="s">
        <v>86</v>
      </c>
      <c r="AY168" s="271" t="s">
        <v>147</v>
      </c>
    </row>
    <row r="169" s="2" customFormat="1" ht="37.8" customHeight="1">
      <c r="A169" s="39"/>
      <c r="B169" s="40"/>
      <c r="C169" s="220" t="s">
        <v>182</v>
      </c>
      <c r="D169" s="220" t="s">
        <v>149</v>
      </c>
      <c r="E169" s="221" t="s">
        <v>183</v>
      </c>
      <c r="F169" s="222" t="s">
        <v>184</v>
      </c>
      <c r="G169" s="223" t="s">
        <v>170</v>
      </c>
      <c r="H169" s="224">
        <v>19.829999999999998</v>
      </c>
      <c r="I169" s="225"/>
      <c r="J169" s="226">
        <f>ROUND(I169*H169,2)</f>
        <v>0</v>
      </c>
      <c r="K169" s="227"/>
      <c r="L169" s="45"/>
      <c r="M169" s="228" t="s">
        <v>1</v>
      </c>
      <c r="N169" s="229" t="s">
        <v>43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153</v>
      </c>
      <c r="AT169" s="232" t="s">
        <v>149</v>
      </c>
      <c r="AU169" s="232" t="s">
        <v>88</v>
      </c>
      <c r="AY169" s="18" t="s">
        <v>147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86</v>
      </c>
      <c r="BK169" s="233">
        <f>ROUND(I169*H169,2)</f>
        <v>0</v>
      </c>
      <c r="BL169" s="18" t="s">
        <v>153</v>
      </c>
      <c r="BM169" s="232" t="s">
        <v>185</v>
      </c>
    </row>
    <row r="170" s="2" customFormat="1">
      <c r="A170" s="39"/>
      <c r="B170" s="40"/>
      <c r="C170" s="41"/>
      <c r="D170" s="234" t="s">
        <v>155</v>
      </c>
      <c r="E170" s="41"/>
      <c r="F170" s="235" t="s">
        <v>186</v>
      </c>
      <c r="G170" s="41"/>
      <c r="H170" s="41"/>
      <c r="I170" s="236"/>
      <c r="J170" s="41"/>
      <c r="K170" s="41"/>
      <c r="L170" s="45"/>
      <c r="M170" s="237"/>
      <c r="N170" s="238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155</v>
      </c>
      <c r="AU170" s="18" t="s">
        <v>88</v>
      </c>
    </row>
    <row r="171" s="2" customFormat="1" ht="24.15" customHeight="1">
      <c r="A171" s="39"/>
      <c r="B171" s="40"/>
      <c r="C171" s="220" t="s">
        <v>187</v>
      </c>
      <c r="D171" s="220" t="s">
        <v>149</v>
      </c>
      <c r="E171" s="221" t="s">
        <v>188</v>
      </c>
      <c r="F171" s="222" t="s">
        <v>189</v>
      </c>
      <c r="G171" s="223" t="s">
        <v>170</v>
      </c>
      <c r="H171" s="224">
        <v>0.14999999999999999</v>
      </c>
      <c r="I171" s="225"/>
      <c r="J171" s="226">
        <f>ROUND(I171*H171,2)</f>
        <v>0</v>
      </c>
      <c r="K171" s="227"/>
      <c r="L171" s="45"/>
      <c r="M171" s="228" t="s">
        <v>1</v>
      </c>
      <c r="N171" s="229" t="s">
        <v>43</v>
      </c>
      <c r="O171" s="92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2" t="s">
        <v>153</v>
      </c>
      <c r="AT171" s="232" t="s">
        <v>149</v>
      </c>
      <c r="AU171" s="232" t="s">
        <v>88</v>
      </c>
      <c r="AY171" s="18" t="s">
        <v>147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8" t="s">
        <v>86</v>
      </c>
      <c r="BK171" s="233">
        <f>ROUND(I171*H171,2)</f>
        <v>0</v>
      </c>
      <c r="BL171" s="18" t="s">
        <v>153</v>
      </c>
      <c r="BM171" s="232" t="s">
        <v>190</v>
      </c>
    </row>
    <row r="172" s="2" customFormat="1">
      <c r="A172" s="39"/>
      <c r="B172" s="40"/>
      <c r="C172" s="41"/>
      <c r="D172" s="234" t="s">
        <v>155</v>
      </c>
      <c r="E172" s="41"/>
      <c r="F172" s="235" t="s">
        <v>191</v>
      </c>
      <c r="G172" s="41"/>
      <c r="H172" s="41"/>
      <c r="I172" s="236"/>
      <c r="J172" s="41"/>
      <c r="K172" s="41"/>
      <c r="L172" s="45"/>
      <c r="M172" s="237"/>
      <c r="N172" s="238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155</v>
      </c>
      <c r="AU172" s="18" t="s">
        <v>88</v>
      </c>
    </row>
    <row r="173" s="13" customFormat="1">
      <c r="A173" s="13"/>
      <c r="B173" s="239"/>
      <c r="C173" s="240"/>
      <c r="D173" s="241" t="s">
        <v>157</v>
      </c>
      <c r="E173" s="242" t="s">
        <v>1</v>
      </c>
      <c r="F173" s="243" t="s">
        <v>192</v>
      </c>
      <c r="G173" s="240"/>
      <c r="H173" s="242" t="s">
        <v>1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9" t="s">
        <v>157</v>
      </c>
      <c r="AU173" s="249" t="s">
        <v>88</v>
      </c>
      <c r="AV173" s="13" t="s">
        <v>86</v>
      </c>
      <c r="AW173" s="13" t="s">
        <v>34</v>
      </c>
      <c r="AX173" s="13" t="s">
        <v>78</v>
      </c>
      <c r="AY173" s="249" t="s">
        <v>147</v>
      </c>
    </row>
    <row r="174" s="14" customFormat="1">
      <c r="A174" s="14"/>
      <c r="B174" s="250"/>
      <c r="C174" s="251"/>
      <c r="D174" s="241" t="s">
        <v>157</v>
      </c>
      <c r="E174" s="252" t="s">
        <v>1</v>
      </c>
      <c r="F174" s="253" t="s">
        <v>193</v>
      </c>
      <c r="G174" s="251"/>
      <c r="H174" s="254">
        <v>0.14999999999999999</v>
      </c>
      <c r="I174" s="255"/>
      <c r="J174" s="251"/>
      <c r="K174" s="251"/>
      <c r="L174" s="256"/>
      <c r="M174" s="257"/>
      <c r="N174" s="258"/>
      <c r="O174" s="258"/>
      <c r="P174" s="258"/>
      <c r="Q174" s="258"/>
      <c r="R174" s="258"/>
      <c r="S174" s="258"/>
      <c r="T174" s="25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0" t="s">
        <v>157</v>
      </c>
      <c r="AU174" s="260" t="s">
        <v>88</v>
      </c>
      <c r="AV174" s="14" t="s">
        <v>88</v>
      </c>
      <c r="AW174" s="14" t="s">
        <v>34</v>
      </c>
      <c r="AX174" s="14" t="s">
        <v>78</v>
      </c>
      <c r="AY174" s="260" t="s">
        <v>147</v>
      </c>
    </row>
    <row r="175" s="15" customFormat="1">
      <c r="A175" s="15"/>
      <c r="B175" s="261"/>
      <c r="C175" s="262"/>
      <c r="D175" s="241" t="s">
        <v>157</v>
      </c>
      <c r="E175" s="263" t="s">
        <v>1</v>
      </c>
      <c r="F175" s="264" t="s">
        <v>160</v>
      </c>
      <c r="G175" s="262"/>
      <c r="H175" s="265">
        <v>0.14999999999999999</v>
      </c>
      <c r="I175" s="266"/>
      <c r="J175" s="262"/>
      <c r="K175" s="262"/>
      <c r="L175" s="267"/>
      <c r="M175" s="268"/>
      <c r="N175" s="269"/>
      <c r="O175" s="269"/>
      <c r="P175" s="269"/>
      <c r="Q175" s="269"/>
      <c r="R175" s="269"/>
      <c r="S175" s="269"/>
      <c r="T175" s="270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1" t="s">
        <v>157</v>
      </c>
      <c r="AU175" s="271" t="s">
        <v>88</v>
      </c>
      <c r="AV175" s="15" t="s">
        <v>153</v>
      </c>
      <c r="AW175" s="15" t="s">
        <v>34</v>
      </c>
      <c r="AX175" s="15" t="s">
        <v>86</v>
      </c>
      <c r="AY175" s="271" t="s">
        <v>147</v>
      </c>
    </row>
    <row r="176" s="2" customFormat="1" ht="24.15" customHeight="1">
      <c r="A176" s="39"/>
      <c r="B176" s="40"/>
      <c r="C176" s="220" t="s">
        <v>194</v>
      </c>
      <c r="D176" s="220" t="s">
        <v>149</v>
      </c>
      <c r="E176" s="221" t="s">
        <v>195</v>
      </c>
      <c r="F176" s="222" t="s">
        <v>196</v>
      </c>
      <c r="G176" s="223" t="s">
        <v>170</v>
      </c>
      <c r="H176" s="224">
        <v>19.829999999999998</v>
      </c>
      <c r="I176" s="225"/>
      <c r="J176" s="226">
        <f>ROUND(I176*H176,2)</f>
        <v>0</v>
      </c>
      <c r="K176" s="227"/>
      <c r="L176" s="45"/>
      <c r="M176" s="228" t="s">
        <v>1</v>
      </c>
      <c r="N176" s="229" t="s">
        <v>43</v>
      </c>
      <c r="O176" s="92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153</v>
      </c>
      <c r="AT176" s="232" t="s">
        <v>149</v>
      </c>
      <c r="AU176" s="232" t="s">
        <v>88</v>
      </c>
      <c r="AY176" s="18" t="s">
        <v>147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8" t="s">
        <v>86</v>
      </c>
      <c r="BK176" s="233">
        <f>ROUND(I176*H176,2)</f>
        <v>0</v>
      </c>
      <c r="BL176" s="18" t="s">
        <v>153</v>
      </c>
      <c r="BM176" s="232" t="s">
        <v>197</v>
      </c>
    </row>
    <row r="177" s="2" customFormat="1">
      <c r="A177" s="39"/>
      <c r="B177" s="40"/>
      <c r="C177" s="41"/>
      <c r="D177" s="234" t="s">
        <v>155</v>
      </c>
      <c r="E177" s="41"/>
      <c r="F177" s="235" t="s">
        <v>198</v>
      </c>
      <c r="G177" s="41"/>
      <c r="H177" s="41"/>
      <c r="I177" s="236"/>
      <c r="J177" s="41"/>
      <c r="K177" s="41"/>
      <c r="L177" s="45"/>
      <c r="M177" s="237"/>
      <c r="N177" s="238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155</v>
      </c>
      <c r="AU177" s="18" t="s">
        <v>88</v>
      </c>
    </row>
    <row r="178" s="14" customFormat="1">
      <c r="A178" s="14"/>
      <c r="B178" s="250"/>
      <c r="C178" s="251"/>
      <c r="D178" s="241" t="s">
        <v>157</v>
      </c>
      <c r="E178" s="252" t="s">
        <v>1</v>
      </c>
      <c r="F178" s="253" t="s">
        <v>199</v>
      </c>
      <c r="G178" s="251"/>
      <c r="H178" s="254">
        <v>45.628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0" t="s">
        <v>157</v>
      </c>
      <c r="AU178" s="260" t="s">
        <v>88</v>
      </c>
      <c r="AV178" s="14" t="s">
        <v>88</v>
      </c>
      <c r="AW178" s="14" t="s">
        <v>34</v>
      </c>
      <c r="AX178" s="14" t="s">
        <v>78</v>
      </c>
      <c r="AY178" s="260" t="s">
        <v>147</v>
      </c>
    </row>
    <row r="179" s="14" customFormat="1">
      <c r="A179" s="14"/>
      <c r="B179" s="250"/>
      <c r="C179" s="251"/>
      <c r="D179" s="241" t="s">
        <v>157</v>
      </c>
      <c r="E179" s="252" t="s">
        <v>1</v>
      </c>
      <c r="F179" s="253" t="s">
        <v>200</v>
      </c>
      <c r="G179" s="251"/>
      <c r="H179" s="254">
        <v>1.5229999999999999</v>
      </c>
      <c r="I179" s="255"/>
      <c r="J179" s="251"/>
      <c r="K179" s="251"/>
      <c r="L179" s="256"/>
      <c r="M179" s="257"/>
      <c r="N179" s="258"/>
      <c r="O179" s="258"/>
      <c r="P179" s="258"/>
      <c r="Q179" s="258"/>
      <c r="R179" s="258"/>
      <c r="S179" s="258"/>
      <c r="T179" s="25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0" t="s">
        <v>157</v>
      </c>
      <c r="AU179" s="260" t="s">
        <v>88</v>
      </c>
      <c r="AV179" s="14" t="s">
        <v>88</v>
      </c>
      <c r="AW179" s="14" t="s">
        <v>34</v>
      </c>
      <c r="AX179" s="14" t="s">
        <v>78</v>
      </c>
      <c r="AY179" s="260" t="s">
        <v>147</v>
      </c>
    </row>
    <row r="180" s="14" customFormat="1">
      <c r="A180" s="14"/>
      <c r="B180" s="250"/>
      <c r="C180" s="251"/>
      <c r="D180" s="241" t="s">
        <v>157</v>
      </c>
      <c r="E180" s="252" t="s">
        <v>1</v>
      </c>
      <c r="F180" s="253" t="s">
        <v>201</v>
      </c>
      <c r="G180" s="251"/>
      <c r="H180" s="254">
        <v>-27.321000000000002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157</v>
      </c>
      <c r="AU180" s="260" t="s">
        <v>88</v>
      </c>
      <c r="AV180" s="14" t="s">
        <v>88</v>
      </c>
      <c r="AW180" s="14" t="s">
        <v>34</v>
      </c>
      <c r="AX180" s="14" t="s">
        <v>78</v>
      </c>
      <c r="AY180" s="260" t="s">
        <v>147</v>
      </c>
    </row>
    <row r="181" s="15" customFormat="1">
      <c r="A181" s="15"/>
      <c r="B181" s="261"/>
      <c r="C181" s="262"/>
      <c r="D181" s="241" t="s">
        <v>157</v>
      </c>
      <c r="E181" s="263" t="s">
        <v>1</v>
      </c>
      <c r="F181" s="264" t="s">
        <v>160</v>
      </c>
      <c r="G181" s="262"/>
      <c r="H181" s="265">
        <v>19.830000000000002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1" t="s">
        <v>157</v>
      </c>
      <c r="AU181" s="271" t="s">
        <v>88</v>
      </c>
      <c r="AV181" s="15" t="s">
        <v>153</v>
      </c>
      <c r="AW181" s="15" t="s">
        <v>34</v>
      </c>
      <c r="AX181" s="15" t="s">
        <v>86</v>
      </c>
      <c r="AY181" s="271" t="s">
        <v>147</v>
      </c>
    </row>
    <row r="182" s="2" customFormat="1" ht="33" customHeight="1">
      <c r="A182" s="39"/>
      <c r="B182" s="40"/>
      <c r="C182" s="220" t="s">
        <v>202</v>
      </c>
      <c r="D182" s="220" t="s">
        <v>149</v>
      </c>
      <c r="E182" s="221" t="s">
        <v>203</v>
      </c>
      <c r="F182" s="222" t="s">
        <v>204</v>
      </c>
      <c r="G182" s="223" t="s">
        <v>205</v>
      </c>
      <c r="H182" s="224">
        <v>36.686</v>
      </c>
      <c r="I182" s="225"/>
      <c r="J182" s="226">
        <f>ROUND(I182*H182,2)</f>
        <v>0</v>
      </c>
      <c r="K182" s="227"/>
      <c r="L182" s="45"/>
      <c r="M182" s="228" t="s">
        <v>1</v>
      </c>
      <c r="N182" s="229" t="s">
        <v>43</v>
      </c>
      <c r="O182" s="92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2" t="s">
        <v>153</v>
      </c>
      <c r="AT182" s="232" t="s">
        <v>149</v>
      </c>
      <c r="AU182" s="232" t="s">
        <v>88</v>
      </c>
      <c r="AY182" s="18" t="s">
        <v>147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8" t="s">
        <v>86</v>
      </c>
      <c r="BK182" s="233">
        <f>ROUND(I182*H182,2)</f>
        <v>0</v>
      </c>
      <c r="BL182" s="18" t="s">
        <v>153</v>
      </c>
      <c r="BM182" s="232" t="s">
        <v>206</v>
      </c>
    </row>
    <row r="183" s="2" customFormat="1">
      <c r="A183" s="39"/>
      <c r="B183" s="40"/>
      <c r="C183" s="41"/>
      <c r="D183" s="234" t="s">
        <v>155</v>
      </c>
      <c r="E183" s="41"/>
      <c r="F183" s="235" t="s">
        <v>207</v>
      </c>
      <c r="G183" s="41"/>
      <c r="H183" s="41"/>
      <c r="I183" s="236"/>
      <c r="J183" s="41"/>
      <c r="K183" s="41"/>
      <c r="L183" s="45"/>
      <c r="M183" s="237"/>
      <c r="N183" s="238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155</v>
      </c>
      <c r="AU183" s="18" t="s">
        <v>88</v>
      </c>
    </row>
    <row r="184" s="14" customFormat="1">
      <c r="A184" s="14"/>
      <c r="B184" s="250"/>
      <c r="C184" s="251"/>
      <c r="D184" s="241" t="s">
        <v>157</v>
      </c>
      <c r="E184" s="252" t="s">
        <v>1</v>
      </c>
      <c r="F184" s="253" t="s">
        <v>208</v>
      </c>
      <c r="G184" s="251"/>
      <c r="H184" s="254">
        <v>36.686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157</v>
      </c>
      <c r="AU184" s="260" t="s">
        <v>88</v>
      </c>
      <c r="AV184" s="14" t="s">
        <v>88</v>
      </c>
      <c r="AW184" s="14" t="s">
        <v>34</v>
      </c>
      <c r="AX184" s="14" t="s">
        <v>78</v>
      </c>
      <c r="AY184" s="260" t="s">
        <v>147</v>
      </c>
    </row>
    <row r="185" s="15" customFormat="1">
      <c r="A185" s="15"/>
      <c r="B185" s="261"/>
      <c r="C185" s="262"/>
      <c r="D185" s="241" t="s">
        <v>157</v>
      </c>
      <c r="E185" s="263" t="s">
        <v>1</v>
      </c>
      <c r="F185" s="264" t="s">
        <v>160</v>
      </c>
      <c r="G185" s="262"/>
      <c r="H185" s="265">
        <v>36.686</v>
      </c>
      <c r="I185" s="266"/>
      <c r="J185" s="262"/>
      <c r="K185" s="262"/>
      <c r="L185" s="267"/>
      <c r="M185" s="268"/>
      <c r="N185" s="269"/>
      <c r="O185" s="269"/>
      <c r="P185" s="269"/>
      <c r="Q185" s="269"/>
      <c r="R185" s="269"/>
      <c r="S185" s="269"/>
      <c r="T185" s="27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1" t="s">
        <v>157</v>
      </c>
      <c r="AU185" s="271" t="s">
        <v>88</v>
      </c>
      <c r="AV185" s="15" t="s">
        <v>153</v>
      </c>
      <c r="AW185" s="15" t="s">
        <v>34</v>
      </c>
      <c r="AX185" s="15" t="s">
        <v>86</v>
      </c>
      <c r="AY185" s="271" t="s">
        <v>147</v>
      </c>
    </row>
    <row r="186" s="2" customFormat="1" ht="16.5" customHeight="1">
      <c r="A186" s="39"/>
      <c r="B186" s="40"/>
      <c r="C186" s="220" t="s">
        <v>209</v>
      </c>
      <c r="D186" s="220" t="s">
        <v>149</v>
      </c>
      <c r="E186" s="221" t="s">
        <v>210</v>
      </c>
      <c r="F186" s="222" t="s">
        <v>211</v>
      </c>
      <c r="G186" s="223" t="s">
        <v>170</v>
      </c>
      <c r="H186" s="224">
        <v>19.829999999999998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43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153</v>
      </c>
      <c r="AT186" s="232" t="s">
        <v>149</v>
      </c>
      <c r="AU186" s="232" t="s">
        <v>88</v>
      </c>
      <c r="AY186" s="18" t="s">
        <v>147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86</v>
      </c>
      <c r="BK186" s="233">
        <f>ROUND(I186*H186,2)</f>
        <v>0</v>
      </c>
      <c r="BL186" s="18" t="s">
        <v>153</v>
      </c>
      <c r="BM186" s="232" t="s">
        <v>212</v>
      </c>
    </row>
    <row r="187" s="2" customFormat="1">
      <c r="A187" s="39"/>
      <c r="B187" s="40"/>
      <c r="C187" s="41"/>
      <c r="D187" s="234" t="s">
        <v>155</v>
      </c>
      <c r="E187" s="41"/>
      <c r="F187" s="235" t="s">
        <v>213</v>
      </c>
      <c r="G187" s="41"/>
      <c r="H187" s="41"/>
      <c r="I187" s="236"/>
      <c r="J187" s="41"/>
      <c r="K187" s="41"/>
      <c r="L187" s="45"/>
      <c r="M187" s="237"/>
      <c r="N187" s="238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155</v>
      </c>
      <c r="AU187" s="18" t="s">
        <v>88</v>
      </c>
    </row>
    <row r="188" s="2" customFormat="1" ht="24.15" customHeight="1">
      <c r="A188" s="39"/>
      <c r="B188" s="40"/>
      <c r="C188" s="220" t="s">
        <v>214</v>
      </c>
      <c r="D188" s="220" t="s">
        <v>149</v>
      </c>
      <c r="E188" s="221" t="s">
        <v>215</v>
      </c>
      <c r="F188" s="222" t="s">
        <v>216</v>
      </c>
      <c r="G188" s="223" t="s">
        <v>170</v>
      </c>
      <c r="H188" s="224">
        <v>27.321000000000002</v>
      </c>
      <c r="I188" s="225"/>
      <c r="J188" s="226">
        <f>ROUND(I188*H188,2)</f>
        <v>0</v>
      </c>
      <c r="K188" s="227"/>
      <c r="L188" s="45"/>
      <c r="M188" s="228" t="s">
        <v>1</v>
      </c>
      <c r="N188" s="229" t="s">
        <v>43</v>
      </c>
      <c r="O188" s="92"/>
      <c r="P188" s="230">
        <f>O188*H188</f>
        <v>0</v>
      </c>
      <c r="Q188" s="230">
        <v>0</v>
      </c>
      <c r="R188" s="230">
        <f>Q188*H188</f>
        <v>0</v>
      </c>
      <c r="S188" s="230">
        <v>0</v>
      </c>
      <c r="T188" s="23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2" t="s">
        <v>153</v>
      </c>
      <c r="AT188" s="232" t="s">
        <v>149</v>
      </c>
      <c r="AU188" s="232" t="s">
        <v>88</v>
      </c>
      <c r="AY188" s="18" t="s">
        <v>147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8" t="s">
        <v>86</v>
      </c>
      <c r="BK188" s="233">
        <f>ROUND(I188*H188,2)</f>
        <v>0</v>
      </c>
      <c r="BL188" s="18" t="s">
        <v>153</v>
      </c>
      <c r="BM188" s="232" t="s">
        <v>217</v>
      </c>
    </row>
    <row r="189" s="2" customFormat="1">
      <c r="A189" s="39"/>
      <c r="B189" s="40"/>
      <c r="C189" s="41"/>
      <c r="D189" s="234" t="s">
        <v>155</v>
      </c>
      <c r="E189" s="41"/>
      <c r="F189" s="235" t="s">
        <v>218</v>
      </c>
      <c r="G189" s="41"/>
      <c r="H189" s="41"/>
      <c r="I189" s="236"/>
      <c r="J189" s="41"/>
      <c r="K189" s="41"/>
      <c r="L189" s="45"/>
      <c r="M189" s="237"/>
      <c r="N189" s="238"/>
      <c r="O189" s="92"/>
      <c r="P189" s="92"/>
      <c r="Q189" s="92"/>
      <c r="R189" s="92"/>
      <c r="S189" s="92"/>
      <c r="T189" s="93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18" t="s">
        <v>155</v>
      </c>
      <c r="AU189" s="18" t="s">
        <v>88</v>
      </c>
    </row>
    <row r="190" s="14" customFormat="1">
      <c r="A190" s="14"/>
      <c r="B190" s="250"/>
      <c r="C190" s="251"/>
      <c r="D190" s="241" t="s">
        <v>157</v>
      </c>
      <c r="E190" s="252" t="s">
        <v>1</v>
      </c>
      <c r="F190" s="253" t="s">
        <v>199</v>
      </c>
      <c r="G190" s="251"/>
      <c r="H190" s="254">
        <v>45.628</v>
      </c>
      <c r="I190" s="255"/>
      <c r="J190" s="251"/>
      <c r="K190" s="251"/>
      <c r="L190" s="256"/>
      <c r="M190" s="257"/>
      <c r="N190" s="258"/>
      <c r="O190" s="258"/>
      <c r="P190" s="258"/>
      <c r="Q190" s="258"/>
      <c r="R190" s="258"/>
      <c r="S190" s="258"/>
      <c r="T190" s="25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0" t="s">
        <v>157</v>
      </c>
      <c r="AU190" s="260" t="s">
        <v>88</v>
      </c>
      <c r="AV190" s="14" t="s">
        <v>88</v>
      </c>
      <c r="AW190" s="14" t="s">
        <v>34</v>
      </c>
      <c r="AX190" s="14" t="s">
        <v>78</v>
      </c>
      <c r="AY190" s="260" t="s">
        <v>147</v>
      </c>
    </row>
    <row r="191" s="14" customFormat="1">
      <c r="A191" s="14"/>
      <c r="B191" s="250"/>
      <c r="C191" s="251"/>
      <c r="D191" s="241" t="s">
        <v>157</v>
      </c>
      <c r="E191" s="252" t="s">
        <v>1</v>
      </c>
      <c r="F191" s="253" t="s">
        <v>200</v>
      </c>
      <c r="G191" s="251"/>
      <c r="H191" s="254">
        <v>1.5229999999999999</v>
      </c>
      <c r="I191" s="255"/>
      <c r="J191" s="251"/>
      <c r="K191" s="251"/>
      <c r="L191" s="256"/>
      <c r="M191" s="257"/>
      <c r="N191" s="258"/>
      <c r="O191" s="258"/>
      <c r="P191" s="258"/>
      <c r="Q191" s="258"/>
      <c r="R191" s="258"/>
      <c r="S191" s="258"/>
      <c r="T191" s="25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0" t="s">
        <v>157</v>
      </c>
      <c r="AU191" s="260" t="s">
        <v>88</v>
      </c>
      <c r="AV191" s="14" t="s">
        <v>88</v>
      </c>
      <c r="AW191" s="14" t="s">
        <v>34</v>
      </c>
      <c r="AX191" s="14" t="s">
        <v>78</v>
      </c>
      <c r="AY191" s="260" t="s">
        <v>147</v>
      </c>
    </row>
    <row r="192" s="14" customFormat="1">
      <c r="A192" s="14"/>
      <c r="B192" s="250"/>
      <c r="C192" s="251"/>
      <c r="D192" s="241" t="s">
        <v>157</v>
      </c>
      <c r="E192" s="252" t="s">
        <v>1</v>
      </c>
      <c r="F192" s="253" t="s">
        <v>219</v>
      </c>
      <c r="G192" s="251"/>
      <c r="H192" s="254">
        <v>-0.14999999999999999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157</v>
      </c>
      <c r="AU192" s="260" t="s">
        <v>88</v>
      </c>
      <c r="AV192" s="14" t="s">
        <v>88</v>
      </c>
      <c r="AW192" s="14" t="s">
        <v>34</v>
      </c>
      <c r="AX192" s="14" t="s">
        <v>78</v>
      </c>
      <c r="AY192" s="260" t="s">
        <v>147</v>
      </c>
    </row>
    <row r="193" s="14" customFormat="1">
      <c r="A193" s="14"/>
      <c r="B193" s="250"/>
      <c r="C193" s="251"/>
      <c r="D193" s="241" t="s">
        <v>157</v>
      </c>
      <c r="E193" s="252" t="s">
        <v>1</v>
      </c>
      <c r="F193" s="253" t="s">
        <v>220</v>
      </c>
      <c r="G193" s="251"/>
      <c r="H193" s="254">
        <v>-1.5229999999999999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0" t="s">
        <v>157</v>
      </c>
      <c r="AU193" s="260" t="s">
        <v>88</v>
      </c>
      <c r="AV193" s="14" t="s">
        <v>88</v>
      </c>
      <c r="AW193" s="14" t="s">
        <v>34</v>
      </c>
      <c r="AX193" s="14" t="s">
        <v>78</v>
      </c>
      <c r="AY193" s="260" t="s">
        <v>147</v>
      </c>
    </row>
    <row r="194" s="14" customFormat="1">
      <c r="A194" s="14"/>
      <c r="B194" s="250"/>
      <c r="C194" s="251"/>
      <c r="D194" s="241" t="s">
        <v>157</v>
      </c>
      <c r="E194" s="252" t="s">
        <v>1</v>
      </c>
      <c r="F194" s="253" t="s">
        <v>221</v>
      </c>
      <c r="G194" s="251"/>
      <c r="H194" s="254">
        <v>-1.1539999999999999</v>
      </c>
      <c r="I194" s="255"/>
      <c r="J194" s="251"/>
      <c r="K194" s="251"/>
      <c r="L194" s="256"/>
      <c r="M194" s="257"/>
      <c r="N194" s="258"/>
      <c r="O194" s="258"/>
      <c r="P194" s="258"/>
      <c r="Q194" s="258"/>
      <c r="R194" s="258"/>
      <c r="S194" s="258"/>
      <c r="T194" s="25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0" t="s">
        <v>157</v>
      </c>
      <c r="AU194" s="260" t="s">
        <v>88</v>
      </c>
      <c r="AV194" s="14" t="s">
        <v>88</v>
      </c>
      <c r="AW194" s="14" t="s">
        <v>34</v>
      </c>
      <c r="AX194" s="14" t="s">
        <v>78</v>
      </c>
      <c r="AY194" s="260" t="s">
        <v>147</v>
      </c>
    </row>
    <row r="195" s="14" customFormat="1">
      <c r="A195" s="14"/>
      <c r="B195" s="250"/>
      <c r="C195" s="251"/>
      <c r="D195" s="241" t="s">
        <v>157</v>
      </c>
      <c r="E195" s="252" t="s">
        <v>1</v>
      </c>
      <c r="F195" s="253" t="s">
        <v>222</v>
      </c>
      <c r="G195" s="251"/>
      <c r="H195" s="254">
        <v>-0.81100000000000005</v>
      </c>
      <c r="I195" s="255"/>
      <c r="J195" s="251"/>
      <c r="K195" s="251"/>
      <c r="L195" s="256"/>
      <c r="M195" s="257"/>
      <c r="N195" s="258"/>
      <c r="O195" s="258"/>
      <c r="P195" s="258"/>
      <c r="Q195" s="258"/>
      <c r="R195" s="258"/>
      <c r="S195" s="258"/>
      <c r="T195" s="25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0" t="s">
        <v>157</v>
      </c>
      <c r="AU195" s="260" t="s">
        <v>88</v>
      </c>
      <c r="AV195" s="14" t="s">
        <v>88</v>
      </c>
      <c r="AW195" s="14" t="s">
        <v>34</v>
      </c>
      <c r="AX195" s="14" t="s">
        <v>78</v>
      </c>
      <c r="AY195" s="260" t="s">
        <v>147</v>
      </c>
    </row>
    <row r="196" s="14" customFormat="1">
      <c r="A196" s="14"/>
      <c r="B196" s="250"/>
      <c r="C196" s="251"/>
      <c r="D196" s="241" t="s">
        <v>157</v>
      </c>
      <c r="E196" s="252" t="s">
        <v>1</v>
      </c>
      <c r="F196" s="253" t="s">
        <v>223</v>
      </c>
      <c r="G196" s="251"/>
      <c r="H196" s="254">
        <v>-16.192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157</v>
      </c>
      <c r="AU196" s="260" t="s">
        <v>88</v>
      </c>
      <c r="AV196" s="14" t="s">
        <v>88</v>
      </c>
      <c r="AW196" s="14" t="s">
        <v>34</v>
      </c>
      <c r="AX196" s="14" t="s">
        <v>78</v>
      </c>
      <c r="AY196" s="260" t="s">
        <v>147</v>
      </c>
    </row>
    <row r="197" s="15" customFormat="1">
      <c r="A197" s="15"/>
      <c r="B197" s="261"/>
      <c r="C197" s="262"/>
      <c r="D197" s="241" t="s">
        <v>157</v>
      </c>
      <c r="E197" s="263" t="s">
        <v>1</v>
      </c>
      <c r="F197" s="264" t="s">
        <v>160</v>
      </c>
      <c r="G197" s="262"/>
      <c r="H197" s="265">
        <v>27.320999999999998</v>
      </c>
      <c r="I197" s="266"/>
      <c r="J197" s="262"/>
      <c r="K197" s="262"/>
      <c r="L197" s="267"/>
      <c r="M197" s="268"/>
      <c r="N197" s="269"/>
      <c r="O197" s="269"/>
      <c r="P197" s="269"/>
      <c r="Q197" s="269"/>
      <c r="R197" s="269"/>
      <c r="S197" s="269"/>
      <c r="T197" s="27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1" t="s">
        <v>157</v>
      </c>
      <c r="AU197" s="271" t="s">
        <v>88</v>
      </c>
      <c r="AV197" s="15" t="s">
        <v>153</v>
      </c>
      <c r="AW197" s="15" t="s">
        <v>34</v>
      </c>
      <c r="AX197" s="15" t="s">
        <v>86</v>
      </c>
      <c r="AY197" s="271" t="s">
        <v>147</v>
      </c>
    </row>
    <row r="198" s="2" customFormat="1" ht="33" customHeight="1">
      <c r="A198" s="39"/>
      <c r="B198" s="40"/>
      <c r="C198" s="220" t="s">
        <v>224</v>
      </c>
      <c r="D198" s="220" t="s">
        <v>149</v>
      </c>
      <c r="E198" s="221" t="s">
        <v>225</v>
      </c>
      <c r="F198" s="222" t="s">
        <v>226</v>
      </c>
      <c r="G198" s="223" t="s">
        <v>170</v>
      </c>
      <c r="H198" s="224">
        <v>0.14999999999999999</v>
      </c>
      <c r="I198" s="225"/>
      <c r="J198" s="226">
        <f>ROUND(I198*H198,2)</f>
        <v>0</v>
      </c>
      <c r="K198" s="227"/>
      <c r="L198" s="45"/>
      <c r="M198" s="228" t="s">
        <v>1</v>
      </c>
      <c r="N198" s="229" t="s">
        <v>43</v>
      </c>
      <c r="O198" s="92"/>
      <c r="P198" s="230">
        <f>O198*H198</f>
        <v>0</v>
      </c>
      <c r="Q198" s="230">
        <v>0</v>
      </c>
      <c r="R198" s="230">
        <f>Q198*H198</f>
        <v>0</v>
      </c>
      <c r="S198" s="230">
        <v>0</v>
      </c>
      <c r="T198" s="23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2" t="s">
        <v>153</v>
      </c>
      <c r="AT198" s="232" t="s">
        <v>149</v>
      </c>
      <c r="AU198" s="232" t="s">
        <v>88</v>
      </c>
      <c r="AY198" s="18" t="s">
        <v>147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8" t="s">
        <v>86</v>
      </c>
      <c r="BK198" s="233">
        <f>ROUND(I198*H198,2)</f>
        <v>0</v>
      </c>
      <c r="BL198" s="18" t="s">
        <v>153</v>
      </c>
      <c r="BM198" s="232" t="s">
        <v>227</v>
      </c>
    </row>
    <row r="199" s="2" customFormat="1">
      <c r="A199" s="39"/>
      <c r="B199" s="40"/>
      <c r="C199" s="41"/>
      <c r="D199" s="234" t="s">
        <v>155</v>
      </c>
      <c r="E199" s="41"/>
      <c r="F199" s="235" t="s">
        <v>228</v>
      </c>
      <c r="G199" s="41"/>
      <c r="H199" s="41"/>
      <c r="I199" s="236"/>
      <c r="J199" s="41"/>
      <c r="K199" s="41"/>
      <c r="L199" s="45"/>
      <c r="M199" s="237"/>
      <c r="N199" s="238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155</v>
      </c>
      <c r="AU199" s="18" t="s">
        <v>88</v>
      </c>
    </row>
    <row r="200" s="13" customFormat="1">
      <c r="A200" s="13"/>
      <c r="B200" s="239"/>
      <c r="C200" s="240"/>
      <c r="D200" s="241" t="s">
        <v>157</v>
      </c>
      <c r="E200" s="242" t="s">
        <v>1</v>
      </c>
      <c r="F200" s="243" t="s">
        <v>192</v>
      </c>
      <c r="G200" s="240"/>
      <c r="H200" s="242" t="s">
        <v>1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9" t="s">
        <v>157</v>
      </c>
      <c r="AU200" s="249" t="s">
        <v>88</v>
      </c>
      <c r="AV200" s="13" t="s">
        <v>86</v>
      </c>
      <c r="AW200" s="13" t="s">
        <v>34</v>
      </c>
      <c r="AX200" s="13" t="s">
        <v>78</v>
      </c>
      <c r="AY200" s="249" t="s">
        <v>147</v>
      </c>
    </row>
    <row r="201" s="14" customFormat="1">
      <c r="A201" s="14"/>
      <c r="B201" s="250"/>
      <c r="C201" s="251"/>
      <c r="D201" s="241" t="s">
        <v>157</v>
      </c>
      <c r="E201" s="252" t="s">
        <v>1</v>
      </c>
      <c r="F201" s="253" t="s">
        <v>193</v>
      </c>
      <c r="G201" s="251"/>
      <c r="H201" s="254">
        <v>0.14999999999999999</v>
      </c>
      <c r="I201" s="255"/>
      <c r="J201" s="251"/>
      <c r="K201" s="251"/>
      <c r="L201" s="256"/>
      <c r="M201" s="257"/>
      <c r="N201" s="258"/>
      <c r="O201" s="258"/>
      <c r="P201" s="258"/>
      <c r="Q201" s="258"/>
      <c r="R201" s="258"/>
      <c r="S201" s="258"/>
      <c r="T201" s="25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0" t="s">
        <v>157</v>
      </c>
      <c r="AU201" s="260" t="s">
        <v>88</v>
      </c>
      <c r="AV201" s="14" t="s">
        <v>88</v>
      </c>
      <c r="AW201" s="14" t="s">
        <v>34</v>
      </c>
      <c r="AX201" s="14" t="s">
        <v>78</v>
      </c>
      <c r="AY201" s="260" t="s">
        <v>147</v>
      </c>
    </row>
    <row r="202" s="15" customFormat="1">
      <c r="A202" s="15"/>
      <c r="B202" s="261"/>
      <c r="C202" s="262"/>
      <c r="D202" s="241" t="s">
        <v>157</v>
      </c>
      <c r="E202" s="263" t="s">
        <v>1</v>
      </c>
      <c r="F202" s="264" t="s">
        <v>160</v>
      </c>
      <c r="G202" s="262"/>
      <c r="H202" s="265">
        <v>0.14999999999999999</v>
      </c>
      <c r="I202" s="266"/>
      <c r="J202" s="262"/>
      <c r="K202" s="262"/>
      <c r="L202" s="267"/>
      <c r="M202" s="268"/>
      <c r="N202" s="269"/>
      <c r="O202" s="269"/>
      <c r="P202" s="269"/>
      <c r="Q202" s="269"/>
      <c r="R202" s="269"/>
      <c r="S202" s="269"/>
      <c r="T202" s="270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1" t="s">
        <v>157</v>
      </c>
      <c r="AU202" s="271" t="s">
        <v>88</v>
      </c>
      <c r="AV202" s="15" t="s">
        <v>153</v>
      </c>
      <c r="AW202" s="15" t="s">
        <v>34</v>
      </c>
      <c r="AX202" s="15" t="s">
        <v>86</v>
      </c>
      <c r="AY202" s="271" t="s">
        <v>147</v>
      </c>
    </row>
    <row r="203" s="12" customFormat="1" ht="22.8" customHeight="1">
      <c r="A203" s="12"/>
      <c r="B203" s="204"/>
      <c r="C203" s="205"/>
      <c r="D203" s="206" t="s">
        <v>77</v>
      </c>
      <c r="E203" s="218" t="s">
        <v>88</v>
      </c>
      <c r="F203" s="218" t="s">
        <v>229</v>
      </c>
      <c r="G203" s="205"/>
      <c r="H203" s="205"/>
      <c r="I203" s="208"/>
      <c r="J203" s="219">
        <f>BK203</f>
        <v>0</v>
      </c>
      <c r="K203" s="205"/>
      <c r="L203" s="210"/>
      <c r="M203" s="211"/>
      <c r="N203" s="212"/>
      <c r="O203" s="212"/>
      <c r="P203" s="213">
        <f>SUM(P204:P228)</f>
        <v>0</v>
      </c>
      <c r="Q203" s="212"/>
      <c r="R203" s="213">
        <f>SUM(R204:R228)</f>
        <v>13.56311067</v>
      </c>
      <c r="S203" s="212"/>
      <c r="T203" s="214">
        <f>SUM(T204:T228)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5" t="s">
        <v>86</v>
      </c>
      <c r="AT203" s="216" t="s">
        <v>77</v>
      </c>
      <c r="AU203" s="216" t="s">
        <v>86</v>
      </c>
      <c r="AY203" s="215" t="s">
        <v>147</v>
      </c>
      <c r="BK203" s="217">
        <f>SUM(BK204:BK228)</f>
        <v>0</v>
      </c>
    </row>
    <row r="204" s="2" customFormat="1" ht="37.8" customHeight="1">
      <c r="A204" s="39"/>
      <c r="B204" s="40"/>
      <c r="C204" s="220" t="s">
        <v>8</v>
      </c>
      <c r="D204" s="220" t="s">
        <v>149</v>
      </c>
      <c r="E204" s="221" t="s">
        <v>230</v>
      </c>
      <c r="F204" s="222" t="s">
        <v>231</v>
      </c>
      <c r="G204" s="223" t="s">
        <v>170</v>
      </c>
      <c r="H204" s="224">
        <v>1.1539999999999999</v>
      </c>
      <c r="I204" s="225"/>
      <c r="J204" s="226">
        <f>ROUND(I204*H204,2)</f>
        <v>0</v>
      </c>
      <c r="K204" s="227"/>
      <c r="L204" s="45"/>
      <c r="M204" s="228" t="s">
        <v>1</v>
      </c>
      <c r="N204" s="229" t="s">
        <v>43</v>
      </c>
      <c r="O204" s="92"/>
      <c r="P204" s="230">
        <f>O204*H204</f>
        <v>0</v>
      </c>
      <c r="Q204" s="230">
        <v>2.1600000000000001</v>
      </c>
      <c r="R204" s="230">
        <f>Q204*H204</f>
        <v>2.4926400000000002</v>
      </c>
      <c r="S204" s="230">
        <v>0</v>
      </c>
      <c r="T204" s="23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2" t="s">
        <v>153</v>
      </c>
      <c r="AT204" s="232" t="s">
        <v>149</v>
      </c>
      <c r="AU204" s="232" t="s">
        <v>88</v>
      </c>
      <c r="AY204" s="18" t="s">
        <v>147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8" t="s">
        <v>86</v>
      </c>
      <c r="BK204" s="233">
        <f>ROUND(I204*H204,2)</f>
        <v>0</v>
      </c>
      <c r="BL204" s="18" t="s">
        <v>153</v>
      </c>
      <c r="BM204" s="232" t="s">
        <v>232</v>
      </c>
    </row>
    <row r="205" s="2" customFormat="1">
      <c r="A205" s="39"/>
      <c r="B205" s="40"/>
      <c r="C205" s="41"/>
      <c r="D205" s="234" t="s">
        <v>155</v>
      </c>
      <c r="E205" s="41"/>
      <c r="F205" s="235" t="s">
        <v>233</v>
      </c>
      <c r="G205" s="41"/>
      <c r="H205" s="41"/>
      <c r="I205" s="236"/>
      <c r="J205" s="41"/>
      <c r="K205" s="41"/>
      <c r="L205" s="45"/>
      <c r="M205" s="237"/>
      <c r="N205" s="238"/>
      <c r="O205" s="92"/>
      <c r="P205" s="92"/>
      <c r="Q205" s="92"/>
      <c r="R205" s="92"/>
      <c r="S205" s="92"/>
      <c r="T205" s="93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155</v>
      </c>
      <c r="AU205" s="18" t="s">
        <v>88</v>
      </c>
    </row>
    <row r="206" s="14" customFormat="1">
      <c r="A206" s="14"/>
      <c r="B206" s="250"/>
      <c r="C206" s="251"/>
      <c r="D206" s="241" t="s">
        <v>157</v>
      </c>
      <c r="E206" s="252" t="s">
        <v>1</v>
      </c>
      <c r="F206" s="253" t="s">
        <v>174</v>
      </c>
      <c r="G206" s="251"/>
      <c r="H206" s="254">
        <v>1.1539999999999999</v>
      </c>
      <c r="I206" s="255"/>
      <c r="J206" s="251"/>
      <c r="K206" s="251"/>
      <c r="L206" s="256"/>
      <c r="M206" s="257"/>
      <c r="N206" s="258"/>
      <c r="O206" s="258"/>
      <c r="P206" s="258"/>
      <c r="Q206" s="258"/>
      <c r="R206" s="258"/>
      <c r="S206" s="258"/>
      <c r="T206" s="25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0" t="s">
        <v>157</v>
      </c>
      <c r="AU206" s="260" t="s">
        <v>88</v>
      </c>
      <c r="AV206" s="14" t="s">
        <v>88</v>
      </c>
      <c r="AW206" s="14" t="s">
        <v>34</v>
      </c>
      <c r="AX206" s="14" t="s">
        <v>78</v>
      </c>
      <c r="AY206" s="260" t="s">
        <v>147</v>
      </c>
    </row>
    <row r="207" s="15" customFormat="1">
      <c r="A207" s="15"/>
      <c r="B207" s="261"/>
      <c r="C207" s="262"/>
      <c r="D207" s="241" t="s">
        <v>157</v>
      </c>
      <c r="E207" s="263" t="s">
        <v>1</v>
      </c>
      <c r="F207" s="264" t="s">
        <v>160</v>
      </c>
      <c r="G207" s="262"/>
      <c r="H207" s="265">
        <v>1.1539999999999999</v>
      </c>
      <c r="I207" s="266"/>
      <c r="J207" s="262"/>
      <c r="K207" s="262"/>
      <c r="L207" s="267"/>
      <c r="M207" s="268"/>
      <c r="N207" s="269"/>
      <c r="O207" s="269"/>
      <c r="P207" s="269"/>
      <c r="Q207" s="269"/>
      <c r="R207" s="269"/>
      <c r="S207" s="269"/>
      <c r="T207" s="270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1" t="s">
        <v>157</v>
      </c>
      <c r="AU207" s="271" t="s">
        <v>88</v>
      </c>
      <c r="AV207" s="15" t="s">
        <v>153</v>
      </c>
      <c r="AW207" s="15" t="s">
        <v>34</v>
      </c>
      <c r="AX207" s="15" t="s">
        <v>86</v>
      </c>
      <c r="AY207" s="271" t="s">
        <v>147</v>
      </c>
    </row>
    <row r="208" s="2" customFormat="1" ht="24.15" customHeight="1">
      <c r="A208" s="39"/>
      <c r="B208" s="40"/>
      <c r="C208" s="220" t="s">
        <v>234</v>
      </c>
      <c r="D208" s="220" t="s">
        <v>149</v>
      </c>
      <c r="E208" s="221" t="s">
        <v>235</v>
      </c>
      <c r="F208" s="222" t="s">
        <v>236</v>
      </c>
      <c r="G208" s="223" t="s">
        <v>170</v>
      </c>
      <c r="H208" s="224">
        <v>2.8679999999999999</v>
      </c>
      <c r="I208" s="225"/>
      <c r="J208" s="226">
        <f>ROUND(I208*H208,2)</f>
        <v>0</v>
      </c>
      <c r="K208" s="227"/>
      <c r="L208" s="45"/>
      <c r="M208" s="228" t="s">
        <v>1</v>
      </c>
      <c r="N208" s="229" t="s">
        <v>43</v>
      </c>
      <c r="O208" s="92"/>
      <c r="P208" s="230">
        <f>O208*H208</f>
        <v>0</v>
      </c>
      <c r="Q208" s="230">
        <v>2.5018699999999998</v>
      </c>
      <c r="R208" s="230">
        <f>Q208*H208</f>
        <v>7.175363159999999</v>
      </c>
      <c r="S208" s="230">
        <v>0</v>
      </c>
      <c r="T208" s="23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2" t="s">
        <v>153</v>
      </c>
      <c r="AT208" s="232" t="s">
        <v>149</v>
      </c>
      <c r="AU208" s="232" t="s">
        <v>88</v>
      </c>
      <c r="AY208" s="18" t="s">
        <v>147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8" t="s">
        <v>86</v>
      </c>
      <c r="BK208" s="233">
        <f>ROUND(I208*H208,2)</f>
        <v>0</v>
      </c>
      <c r="BL208" s="18" t="s">
        <v>153</v>
      </c>
      <c r="BM208" s="232" t="s">
        <v>237</v>
      </c>
    </row>
    <row r="209" s="2" customFormat="1">
      <c r="A209" s="39"/>
      <c r="B209" s="40"/>
      <c r="C209" s="41"/>
      <c r="D209" s="234" t="s">
        <v>155</v>
      </c>
      <c r="E209" s="41"/>
      <c r="F209" s="235" t="s">
        <v>238</v>
      </c>
      <c r="G209" s="41"/>
      <c r="H209" s="41"/>
      <c r="I209" s="236"/>
      <c r="J209" s="41"/>
      <c r="K209" s="41"/>
      <c r="L209" s="45"/>
      <c r="M209" s="237"/>
      <c r="N209" s="238"/>
      <c r="O209" s="92"/>
      <c r="P209" s="92"/>
      <c r="Q209" s="92"/>
      <c r="R209" s="92"/>
      <c r="S209" s="92"/>
      <c r="T209" s="93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155</v>
      </c>
      <c r="AU209" s="18" t="s">
        <v>88</v>
      </c>
    </row>
    <row r="210" s="14" customFormat="1">
      <c r="A210" s="14"/>
      <c r="B210" s="250"/>
      <c r="C210" s="251"/>
      <c r="D210" s="241" t="s">
        <v>157</v>
      </c>
      <c r="E210" s="252" t="s">
        <v>1</v>
      </c>
      <c r="F210" s="253" t="s">
        <v>239</v>
      </c>
      <c r="G210" s="251"/>
      <c r="H210" s="254">
        <v>2.8679999999999999</v>
      </c>
      <c r="I210" s="255"/>
      <c r="J210" s="251"/>
      <c r="K210" s="251"/>
      <c r="L210" s="256"/>
      <c r="M210" s="257"/>
      <c r="N210" s="258"/>
      <c r="O210" s="258"/>
      <c r="P210" s="258"/>
      <c r="Q210" s="258"/>
      <c r="R210" s="258"/>
      <c r="S210" s="258"/>
      <c r="T210" s="25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0" t="s">
        <v>157</v>
      </c>
      <c r="AU210" s="260" t="s">
        <v>88</v>
      </c>
      <c r="AV210" s="14" t="s">
        <v>88</v>
      </c>
      <c r="AW210" s="14" t="s">
        <v>34</v>
      </c>
      <c r="AX210" s="14" t="s">
        <v>78</v>
      </c>
      <c r="AY210" s="260" t="s">
        <v>147</v>
      </c>
    </row>
    <row r="211" s="15" customFormat="1">
      <c r="A211" s="15"/>
      <c r="B211" s="261"/>
      <c r="C211" s="262"/>
      <c r="D211" s="241" t="s">
        <v>157</v>
      </c>
      <c r="E211" s="263" t="s">
        <v>1</v>
      </c>
      <c r="F211" s="264" t="s">
        <v>160</v>
      </c>
      <c r="G211" s="262"/>
      <c r="H211" s="265">
        <v>2.8679999999999999</v>
      </c>
      <c r="I211" s="266"/>
      <c r="J211" s="262"/>
      <c r="K211" s="262"/>
      <c r="L211" s="267"/>
      <c r="M211" s="268"/>
      <c r="N211" s="269"/>
      <c r="O211" s="269"/>
      <c r="P211" s="269"/>
      <c r="Q211" s="269"/>
      <c r="R211" s="269"/>
      <c r="S211" s="269"/>
      <c r="T211" s="270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1" t="s">
        <v>157</v>
      </c>
      <c r="AU211" s="271" t="s">
        <v>88</v>
      </c>
      <c r="AV211" s="15" t="s">
        <v>153</v>
      </c>
      <c r="AW211" s="15" t="s">
        <v>34</v>
      </c>
      <c r="AX211" s="15" t="s">
        <v>86</v>
      </c>
      <c r="AY211" s="271" t="s">
        <v>147</v>
      </c>
    </row>
    <row r="212" s="2" customFormat="1" ht="16.5" customHeight="1">
      <c r="A212" s="39"/>
      <c r="B212" s="40"/>
      <c r="C212" s="220" t="s">
        <v>240</v>
      </c>
      <c r="D212" s="220" t="s">
        <v>149</v>
      </c>
      <c r="E212" s="221" t="s">
        <v>241</v>
      </c>
      <c r="F212" s="222" t="s">
        <v>242</v>
      </c>
      <c r="G212" s="223" t="s">
        <v>152</v>
      </c>
      <c r="H212" s="224">
        <v>3.6640000000000001</v>
      </c>
      <c r="I212" s="225"/>
      <c r="J212" s="226">
        <f>ROUND(I212*H212,2)</f>
        <v>0</v>
      </c>
      <c r="K212" s="227"/>
      <c r="L212" s="45"/>
      <c r="M212" s="228" t="s">
        <v>1</v>
      </c>
      <c r="N212" s="229" t="s">
        <v>43</v>
      </c>
      <c r="O212" s="92"/>
      <c r="P212" s="230">
        <f>O212*H212</f>
        <v>0</v>
      </c>
      <c r="Q212" s="230">
        <v>0.0029399999999999999</v>
      </c>
      <c r="R212" s="230">
        <f>Q212*H212</f>
        <v>0.010772159999999999</v>
      </c>
      <c r="S212" s="230">
        <v>0</v>
      </c>
      <c r="T212" s="23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2" t="s">
        <v>153</v>
      </c>
      <c r="AT212" s="232" t="s">
        <v>149</v>
      </c>
      <c r="AU212" s="232" t="s">
        <v>88</v>
      </c>
      <c r="AY212" s="18" t="s">
        <v>147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8" t="s">
        <v>86</v>
      </c>
      <c r="BK212" s="233">
        <f>ROUND(I212*H212,2)</f>
        <v>0</v>
      </c>
      <c r="BL212" s="18" t="s">
        <v>153</v>
      </c>
      <c r="BM212" s="232" t="s">
        <v>243</v>
      </c>
    </row>
    <row r="213" s="2" customFormat="1">
      <c r="A213" s="39"/>
      <c r="B213" s="40"/>
      <c r="C213" s="41"/>
      <c r="D213" s="234" t="s">
        <v>155</v>
      </c>
      <c r="E213" s="41"/>
      <c r="F213" s="235" t="s">
        <v>244</v>
      </c>
      <c r="G213" s="41"/>
      <c r="H213" s="41"/>
      <c r="I213" s="236"/>
      <c r="J213" s="41"/>
      <c r="K213" s="41"/>
      <c r="L213" s="45"/>
      <c r="M213" s="237"/>
      <c r="N213" s="238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155</v>
      </c>
      <c r="AU213" s="18" t="s">
        <v>88</v>
      </c>
    </row>
    <row r="214" s="14" customFormat="1">
      <c r="A214" s="14"/>
      <c r="B214" s="250"/>
      <c r="C214" s="251"/>
      <c r="D214" s="241" t="s">
        <v>157</v>
      </c>
      <c r="E214" s="252" t="s">
        <v>1</v>
      </c>
      <c r="F214" s="253" t="s">
        <v>245</v>
      </c>
      <c r="G214" s="251"/>
      <c r="H214" s="254">
        <v>3.6640000000000001</v>
      </c>
      <c r="I214" s="255"/>
      <c r="J214" s="251"/>
      <c r="K214" s="251"/>
      <c r="L214" s="256"/>
      <c r="M214" s="257"/>
      <c r="N214" s="258"/>
      <c r="O214" s="258"/>
      <c r="P214" s="258"/>
      <c r="Q214" s="258"/>
      <c r="R214" s="258"/>
      <c r="S214" s="258"/>
      <c r="T214" s="25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0" t="s">
        <v>157</v>
      </c>
      <c r="AU214" s="260" t="s">
        <v>88</v>
      </c>
      <c r="AV214" s="14" t="s">
        <v>88</v>
      </c>
      <c r="AW214" s="14" t="s">
        <v>34</v>
      </c>
      <c r="AX214" s="14" t="s">
        <v>78</v>
      </c>
      <c r="AY214" s="260" t="s">
        <v>147</v>
      </c>
    </row>
    <row r="215" s="15" customFormat="1">
      <c r="A215" s="15"/>
      <c r="B215" s="261"/>
      <c r="C215" s="262"/>
      <c r="D215" s="241" t="s">
        <v>157</v>
      </c>
      <c r="E215" s="263" t="s">
        <v>1</v>
      </c>
      <c r="F215" s="264" t="s">
        <v>160</v>
      </c>
      <c r="G215" s="262"/>
      <c r="H215" s="265">
        <v>3.6640000000000001</v>
      </c>
      <c r="I215" s="266"/>
      <c r="J215" s="262"/>
      <c r="K215" s="262"/>
      <c r="L215" s="267"/>
      <c r="M215" s="268"/>
      <c r="N215" s="269"/>
      <c r="O215" s="269"/>
      <c r="P215" s="269"/>
      <c r="Q215" s="269"/>
      <c r="R215" s="269"/>
      <c r="S215" s="269"/>
      <c r="T215" s="270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1" t="s">
        <v>157</v>
      </c>
      <c r="AU215" s="271" t="s">
        <v>88</v>
      </c>
      <c r="AV215" s="15" t="s">
        <v>153</v>
      </c>
      <c r="AW215" s="15" t="s">
        <v>34</v>
      </c>
      <c r="AX215" s="15" t="s">
        <v>86</v>
      </c>
      <c r="AY215" s="271" t="s">
        <v>147</v>
      </c>
    </row>
    <row r="216" s="2" customFormat="1" ht="16.5" customHeight="1">
      <c r="A216" s="39"/>
      <c r="B216" s="40"/>
      <c r="C216" s="220" t="s">
        <v>246</v>
      </c>
      <c r="D216" s="220" t="s">
        <v>149</v>
      </c>
      <c r="E216" s="221" t="s">
        <v>247</v>
      </c>
      <c r="F216" s="222" t="s">
        <v>248</v>
      </c>
      <c r="G216" s="223" t="s">
        <v>152</v>
      </c>
      <c r="H216" s="224">
        <v>3.6640000000000001</v>
      </c>
      <c r="I216" s="225"/>
      <c r="J216" s="226">
        <f>ROUND(I216*H216,2)</f>
        <v>0</v>
      </c>
      <c r="K216" s="227"/>
      <c r="L216" s="45"/>
      <c r="M216" s="228" t="s">
        <v>1</v>
      </c>
      <c r="N216" s="229" t="s">
        <v>43</v>
      </c>
      <c r="O216" s="92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2" t="s">
        <v>153</v>
      </c>
      <c r="AT216" s="232" t="s">
        <v>149</v>
      </c>
      <c r="AU216" s="232" t="s">
        <v>88</v>
      </c>
      <c r="AY216" s="18" t="s">
        <v>147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8" t="s">
        <v>86</v>
      </c>
      <c r="BK216" s="233">
        <f>ROUND(I216*H216,2)</f>
        <v>0</v>
      </c>
      <c r="BL216" s="18" t="s">
        <v>153</v>
      </c>
      <c r="BM216" s="232" t="s">
        <v>249</v>
      </c>
    </row>
    <row r="217" s="2" customFormat="1">
      <c r="A217" s="39"/>
      <c r="B217" s="40"/>
      <c r="C217" s="41"/>
      <c r="D217" s="234" t="s">
        <v>155</v>
      </c>
      <c r="E217" s="41"/>
      <c r="F217" s="235" t="s">
        <v>250</v>
      </c>
      <c r="G217" s="41"/>
      <c r="H217" s="41"/>
      <c r="I217" s="236"/>
      <c r="J217" s="41"/>
      <c r="K217" s="41"/>
      <c r="L217" s="45"/>
      <c r="M217" s="237"/>
      <c r="N217" s="238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155</v>
      </c>
      <c r="AU217" s="18" t="s">
        <v>88</v>
      </c>
    </row>
    <row r="218" s="2" customFormat="1" ht="24.15" customHeight="1">
      <c r="A218" s="39"/>
      <c r="B218" s="40"/>
      <c r="C218" s="220" t="s">
        <v>251</v>
      </c>
      <c r="D218" s="220" t="s">
        <v>149</v>
      </c>
      <c r="E218" s="221" t="s">
        <v>252</v>
      </c>
      <c r="F218" s="222" t="s">
        <v>253</v>
      </c>
      <c r="G218" s="223" t="s">
        <v>170</v>
      </c>
      <c r="H218" s="224">
        <v>1.5229999999999999</v>
      </c>
      <c r="I218" s="225"/>
      <c r="J218" s="226">
        <f>ROUND(I218*H218,2)</f>
        <v>0</v>
      </c>
      <c r="K218" s="227"/>
      <c r="L218" s="45"/>
      <c r="M218" s="228" t="s">
        <v>1</v>
      </c>
      <c r="N218" s="229" t="s">
        <v>43</v>
      </c>
      <c r="O218" s="92"/>
      <c r="P218" s="230">
        <f>O218*H218</f>
        <v>0</v>
      </c>
      <c r="Q218" s="230">
        <v>2.5504500000000001</v>
      </c>
      <c r="R218" s="230">
        <f>Q218*H218</f>
        <v>3.8843353499999997</v>
      </c>
      <c r="S218" s="230">
        <v>0</v>
      </c>
      <c r="T218" s="23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2" t="s">
        <v>153</v>
      </c>
      <c r="AT218" s="232" t="s">
        <v>149</v>
      </c>
      <c r="AU218" s="232" t="s">
        <v>88</v>
      </c>
      <c r="AY218" s="18" t="s">
        <v>147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8" t="s">
        <v>86</v>
      </c>
      <c r="BK218" s="233">
        <f>ROUND(I218*H218,2)</f>
        <v>0</v>
      </c>
      <c r="BL218" s="18" t="s">
        <v>153</v>
      </c>
      <c r="BM218" s="232" t="s">
        <v>254</v>
      </c>
    </row>
    <row r="219" s="2" customFormat="1">
      <c r="A219" s="39"/>
      <c r="B219" s="40"/>
      <c r="C219" s="41"/>
      <c r="D219" s="234" t="s">
        <v>155</v>
      </c>
      <c r="E219" s="41"/>
      <c r="F219" s="235" t="s">
        <v>255</v>
      </c>
      <c r="G219" s="41"/>
      <c r="H219" s="41"/>
      <c r="I219" s="236"/>
      <c r="J219" s="41"/>
      <c r="K219" s="41"/>
      <c r="L219" s="45"/>
      <c r="M219" s="237"/>
      <c r="N219" s="238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155</v>
      </c>
      <c r="AU219" s="18" t="s">
        <v>88</v>
      </c>
    </row>
    <row r="220" s="14" customFormat="1">
      <c r="A220" s="14"/>
      <c r="B220" s="250"/>
      <c r="C220" s="251"/>
      <c r="D220" s="241" t="s">
        <v>157</v>
      </c>
      <c r="E220" s="252" t="s">
        <v>1</v>
      </c>
      <c r="F220" s="253" t="s">
        <v>181</v>
      </c>
      <c r="G220" s="251"/>
      <c r="H220" s="254">
        <v>1.5229999999999999</v>
      </c>
      <c r="I220" s="255"/>
      <c r="J220" s="251"/>
      <c r="K220" s="251"/>
      <c r="L220" s="256"/>
      <c r="M220" s="257"/>
      <c r="N220" s="258"/>
      <c r="O220" s="258"/>
      <c r="P220" s="258"/>
      <c r="Q220" s="258"/>
      <c r="R220" s="258"/>
      <c r="S220" s="258"/>
      <c r="T220" s="25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0" t="s">
        <v>157</v>
      </c>
      <c r="AU220" s="260" t="s">
        <v>88</v>
      </c>
      <c r="AV220" s="14" t="s">
        <v>88</v>
      </c>
      <c r="AW220" s="14" t="s">
        <v>34</v>
      </c>
      <c r="AX220" s="14" t="s">
        <v>78</v>
      </c>
      <c r="AY220" s="260" t="s">
        <v>147</v>
      </c>
    </row>
    <row r="221" s="15" customFormat="1">
      <c r="A221" s="15"/>
      <c r="B221" s="261"/>
      <c r="C221" s="262"/>
      <c r="D221" s="241" t="s">
        <v>157</v>
      </c>
      <c r="E221" s="263" t="s">
        <v>1</v>
      </c>
      <c r="F221" s="264" t="s">
        <v>160</v>
      </c>
      <c r="G221" s="262"/>
      <c r="H221" s="265">
        <v>1.5229999999999999</v>
      </c>
      <c r="I221" s="266"/>
      <c r="J221" s="262"/>
      <c r="K221" s="262"/>
      <c r="L221" s="267"/>
      <c r="M221" s="268"/>
      <c r="N221" s="269"/>
      <c r="O221" s="269"/>
      <c r="P221" s="269"/>
      <c r="Q221" s="269"/>
      <c r="R221" s="269"/>
      <c r="S221" s="269"/>
      <c r="T221" s="27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1" t="s">
        <v>157</v>
      </c>
      <c r="AU221" s="271" t="s">
        <v>88</v>
      </c>
      <c r="AV221" s="15" t="s">
        <v>153</v>
      </c>
      <c r="AW221" s="15" t="s">
        <v>34</v>
      </c>
      <c r="AX221" s="15" t="s">
        <v>86</v>
      </c>
      <c r="AY221" s="271" t="s">
        <v>147</v>
      </c>
    </row>
    <row r="222" s="2" customFormat="1" ht="37.8" customHeight="1">
      <c r="A222" s="39"/>
      <c r="B222" s="40"/>
      <c r="C222" s="220" t="s">
        <v>256</v>
      </c>
      <c r="D222" s="220" t="s">
        <v>149</v>
      </c>
      <c r="E222" s="221" t="s">
        <v>257</v>
      </c>
      <c r="F222" s="222" t="s">
        <v>258</v>
      </c>
      <c r="G222" s="223" t="s">
        <v>259</v>
      </c>
      <c r="H222" s="224">
        <v>32</v>
      </c>
      <c r="I222" s="225"/>
      <c r="J222" s="226">
        <f>ROUND(I222*H222,2)</f>
        <v>0</v>
      </c>
      <c r="K222" s="227"/>
      <c r="L222" s="45"/>
      <c r="M222" s="228" t="s">
        <v>1</v>
      </c>
      <c r="N222" s="229" t="s">
        <v>43</v>
      </c>
      <c r="O222" s="92"/>
      <c r="P222" s="230">
        <f>O222*H222</f>
        <v>0</v>
      </c>
      <c r="Q222" s="230">
        <v>0</v>
      </c>
      <c r="R222" s="230">
        <f>Q222*H222</f>
        <v>0</v>
      </c>
      <c r="S222" s="230">
        <v>0</v>
      </c>
      <c r="T222" s="23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2" t="s">
        <v>153</v>
      </c>
      <c r="AT222" s="232" t="s">
        <v>149</v>
      </c>
      <c r="AU222" s="232" t="s">
        <v>88</v>
      </c>
      <c r="AY222" s="18" t="s">
        <v>147</v>
      </c>
      <c r="BE222" s="233">
        <f>IF(N222="základní",J222,0)</f>
        <v>0</v>
      </c>
      <c r="BF222" s="233">
        <f>IF(N222="snížená",J222,0)</f>
        <v>0</v>
      </c>
      <c r="BG222" s="233">
        <f>IF(N222="zákl. přenesená",J222,0)</f>
        <v>0</v>
      </c>
      <c r="BH222" s="233">
        <f>IF(N222="sníž. přenesená",J222,0)</f>
        <v>0</v>
      </c>
      <c r="BI222" s="233">
        <f>IF(N222="nulová",J222,0)</f>
        <v>0</v>
      </c>
      <c r="BJ222" s="18" t="s">
        <v>86</v>
      </c>
      <c r="BK222" s="233">
        <f>ROUND(I222*H222,2)</f>
        <v>0</v>
      </c>
      <c r="BL222" s="18" t="s">
        <v>153</v>
      </c>
      <c r="BM222" s="232" t="s">
        <v>260</v>
      </c>
    </row>
    <row r="223" s="14" customFormat="1">
      <c r="A223" s="14"/>
      <c r="B223" s="250"/>
      <c r="C223" s="251"/>
      <c r="D223" s="241" t="s">
        <v>157</v>
      </c>
      <c r="E223" s="252" t="s">
        <v>1</v>
      </c>
      <c r="F223" s="253" t="s">
        <v>261</v>
      </c>
      <c r="G223" s="251"/>
      <c r="H223" s="254">
        <v>32</v>
      </c>
      <c r="I223" s="255"/>
      <c r="J223" s="251"/>
      <c r="K223" s="251"/>
      <c r="L223" s="256"/>
      <c r="M223" s="257"/>
      <c r="N223" s="258"/>
      <c r="O223" s="258"/>
      <c r="P223" s="258"/>
      <c r="Q223" s="258"/>
      <c r="R223" s="258"/>
      <c r="S223" s="258"/>
      <c r="T223" s="25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0" t="s">
        <v>157</v>
      </c>
      <c r="AU223" s="260" t="s">
        <v>88</v>
      </c>
      <c r="AV223" s="14" t="s">
        <v>88</v>
      </c>
      <c r="AW223" s="14" t="s">
        <v>34</v>
      </c>
      <c r="AX223" s="14" t="s">
        <v>78</v>
      </c>
      <c r="AY223" s="260" t="s">
        <v>147</v>
      </c>
    </row>
    <row r="224" s="15" customFormat="1">
      <c r="A224" s="15"/>
      <c r="B224" s="261"/>
      <c r="C224" s="262"/>
      <c r="D224" s="241" t="s">
        <v>157</v>
      </c>
      <c r="E224" s="263" t="s">
        <v>1</v>
      </c>
      <c r="F224" s="264" t="s">
        <v>160</v>
      </c>
      <c r="G224" s="262"/>
      <c r="H224" s="265">
        <v>32</v>
      </c>
      <c r="I224" s="266"/>
      <c r="J224" s="262"/>
      <c r="K224" s="262"/>
      <c r="L224" s="267"/>
      <c r="M224" s="268"/>
      <c r="N224" s="269"/>
      <c r="O224" s="269"/>
      <c r="P224" s="269"/>
      <c r="Q224" s="269"/>
      <c r="R224" s="269"/>
      <c r="S224" s="269"/>
      <c r="T224" s="270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1" t="s">
        <v>157</v>
      </c>
      <c r="AU224" s="271" t="s">
        <v>88</v>
      </c>
      <c r="AV224" s="15" t="s">
        <v>153</v>
      </c>
      <c r="AW224" s="15" t="s">
        <v>34</v>
      </c>
      <c r="AX224" s="15" t="s">
        <v>86</v>
      </c>
      <c r="AY224" s="271" t="s">
        <v>147</v>
      </c>
    </row>
    <row r="225" s="2" customFormat="1" ht="33" customHeight="1">
      <c r="A225" s="39"/>
      <c r="B225" s="40"/>
      <c r="C225" s="220" t="s">
        <v>262</v>
      </c>
      <c r="D225" s="220" t="s">
        <v>149</v>
      </c>
      <c r="E225" s="221" t="s">
        <v>263</v>
      </c>
      <c r="F225" s="222" t="s">
        <v>264</v>
      </c>
      <c r="G225" s="223" t="s">
        <v>205</v>
      </c>
      <c r="H225" s="224">
        <v>0.039</v>
      </c>
      <c r="I225" s="225"/>
      <c r="J225" s="226">
        <f>ROUND(I225*H225,2)</f>
        <v>0</v>
      </c>
      <c r="K225" s="227"/>
      <c r="L225" s="45"/>
      <c r="M225" s="228" t="s">
        <v>1</v>
      </c>
      <c r="N225" s="229" t="s">
        <v>43</v>
      </c>
      <c r="O225" s="92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2" t="s">
        <v>153</v>
      </c>
      <c r="AT225" s="232" t="s">
        <v>149</v>
      </c>
      <c r="AU225" s="232" t="s">
        <v>88</v>
      </c>
      <c r="AY225" s="18" t="s">
        <v>147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8" t="s">
        <v>86</v>
      </c>
      <c r="BK225" s="233">
        <f>ROUND(I225*H225,2)</f>
        <v>0</v>
      </c>
      <c r="BL225" s="18" t="s">
        <v>153</v>
      </c>
      <c r="BM225" s="232" t="s">
        <v>265</v>
      </c>
    </row>
    <row r="226" s="13" customFormat="1">
      <c r="A226" s="13"/>
      <c r="B226" s="239"/>
      <c r="C226" s="240"/>
      <c r="D226" s="241" t="s">
        <v>157</v>
      </c>
      <c r="E226" s="242" t="s">
        <v>1</v>
      </c>
      <c r="F226" s="243" t="s">
        <v>266</v>
      </c>
      <c r="G226" s="240"/>
      <c r="H226" s="242" t="s">
        <v>1</v>
      </c>
      <c r="I226" s="244"/>
      <c r="J226" s="240"/>
      <c r="K226" s="240"/>
      <c r="L226" s="245"/>
      <c r="M226" s="246"/>
      <c r="N226" s="247"/>
      <c r="O226" s="247"/>
      <c r="P226" s="247"/>
      <c r="Q226" s="247"/>
      <c r="R226" s="247"/>
      <c r="S226" s="247"/>
      <c r="T226" s="24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9" t="s">
        <v>157</v>
      </c>
      <c r="AU226" s="249" t="s">
        <v>88</v>
      </c>
      <c r="AV226" s="13" t="s">
        <v>86</v>
      </c>
      <c r="AW226" s="13" t="s">
        <v>34</v>
      </c>
      <c r="AX226" s="13" t="s">
        <v>78</v>
      </c>
      <c r="AY226" s="249" t="s">
        <v>147</v>
      </c>
    </row>
    <row r="227" s="14" customFormat="1">
      <c r="A227" s="14"/>
      <c r="B227" s="250"/>
      <c r="C227" s="251"/>
      <c r="D227" s="241" t="s">
        <v>157</v>
      </c>
      <c r="E227" s="252" t="s">
        <v>1</v>
      </c>
      <c r="F227" s="253" t="s">
        <v>267</v>
      </c>
      <c r="G227" s="251"/>
      <c r="H227" s="254">
        <v>0.039</v>
      </c>
      <c r="I227" s="255"/>
      <c r="J227" s="251"/>
      <c r="K227" s="251"/>
      <c r="L227" s="256"/>
      <c r="M227" s="257"/>
      <c r="N227" s="258"/>
      <c r="O227" s="258"/>
      <c r="P227" s="258"/>
      <c r="Q227" s="258"/>
      <c r="R227" s="258"/>
      <c r="S227" s="258"/>
      <c r="T227" s="25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0" t="s">
        <v>157</v>
      </c>
      <c r="AU227" s="260" t="s">
        <v>88</v>
      </c>
      <c r="AV227" s="14" t="s">
        <v>88</v>
      </c>
      <c r="AW227" s="14" t="s">
        <v>34</v>
      </c>
      <c r="AX227" s="14" t="s">
        <v>78</v>
      </c>
      <c r="AY227" s="260" t="s">
        <v>147</v>
      </c>
    </row>
    <row r="228" s="15" customFormat="1">
      <c r="A228" s="15"/>
      <c r="B228" s="261"/>
      <c r="C228" s="262"/>
      <c r="D228" s="241" t="s">
        <v>157</v>
      </c>
      <c r="E228" s="263" t="s">
        <v>1</v>
      </c>
      <c r="F228" s="264" t="s">
        <v>160</v>
      </c>
      <c r="G228" s="262"/>
      <c r="H228" s="265">
        <v>0.039</v>
      </c>
      <c r="I228" s="266"/>
      <c r="J228" s="262"/>
      <c r="K228" s="262"/>
      <c r="L228" s="267"/>
      <c r="M228" s="268"/>
      <c r="N228" s="269"/>
      <c r="O228" s="269"/>
      <c r="P228" s="269"/>
      <c r="Q228" s="269"/>
      <c r="R228" s="269"/>
      <c r="S228" s="269"/>
      <c r="T228" s="270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1" t="s">
        <v>157</v>
      </c>
      <c r="AU228" s="271" t="s">
        <v>88</v>
      </c>
      <c r="AV228" s="15" t="s">
        <v>153</v>
      </c>
      <c r="AW228" s="15" t="s">
        <v>34</v>
      </c>
      <c r="AX228" s="15" t="s">
        <v>86</v>
      </c>
      <c r="AY228" s="271" t="s">
        <v>147</v>
      </c>
    </row>
    <row r="229" s="12" customFormat="1" ht="22.8" customHeight="1">
      <c r="A229" s="12"/>
      <c r="B229" s="204"/>
      <c r="C229" s="205"/>
      <c r="D229" s="206" t="s">
        <v>77</v>
      </c>
      <c r="E229" s="218" t="s">
        <v>167</v>
      </c>
      <c r="F229" s="218" t="s">
        <v>268</v>
      </c>
      <c r="G229" s="205"/>
      <c r="H229" s="205"/>
      <c r="I229" s="208"/>
      <c r="J229" s="219">
        <f>BK229</f>
        <v>0</v>
      </c>
      <c r="K229" s="205"/>
      <c r="L229" s="210"/>
      <c r="M229" s="211"/>
      <c r="N229" s="212"/>
      <c r="O229" s="212"/>
      <c r="P229" s="213">
        <f>SUM(P230:P290)</f>
        <v>0</v>
      </c>
      <c r="Q229" s="212"/>
      <c r="R229" s="213">
        <f>SUM(R230:R290)</f>
        <v>93.319066449999994</v>
      </c>
      <c r="S229" s="212"/>
      <c r="T229" s="214">
        <f>SUM(T230:T290)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5" t="s">
        <v>86</v>
      </c>
      <c r="AT229" s="216" t="s">
        <v>77</v>
      </c>
      <c r="AU229" s="216" t="s">
        <v>86</v>
      </c>
      <c r="AY229" s="215" t="s">
        <v>147</v>
      </c>
      <c r="BK229" s="217">
        <f>SUM(BK230:BK290)</f>
        <v>0</v>
      </c>
    </row>
    <row r="230" s="2" customFormat="1" ht="33" customHeight="1">
      <c r="A230" s="39"/>
      <c r="B230" s="40"/>
      <c r="C230" s="220" t="s">
        <v>269</v>
      </c>
      <c r="D230" s="220" t="s">
        <v>149</v>
      </c>
      <c r="E230" s="221" t="s">
        <v>270</v>
      </c>
      <c r="F230" s="222" t="s">
        <v>271</v>
      </c>
      <c r="G230" s="223" t="s">
        <v>170</v>
      </c>
      <c r="H230" s="224">
        <v>1.1419999999999999</v>
      </c>
      <c r="I230" s="225"/>
      <c r="J230" s="226">
        <f>ROUND(I230*H230,2)</f>
        <v>0</v>
      </c>
      <c r="K230" s="227"/>
      <c r="L230" s="45"/>
      <c r="M230" s="228" t="s">
        <v>1</v>
      </c>
      <c r="N230" s="229" t="s">
        <v>43</v>
      </c>
      <c r="O230" s="92"/>
      <c r="P230" s="230">
        <f>O230*H230</f>
        <v>0</v>
      </c>
      <c r="Q230" s="230">
        <v>1.3271500000000001</v>
      </c>
      <c r="R230" s="230">
        <f>Q230*H230</f>
        <v>1.5156052999999998</v>
      </c>
      <c r="S230" s="230">
        <v>0</v>
      </c>
      <c r="T230" s="23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2" t="s">
        <v>153</v>
      </c>
      <c r="AT230" s="232" t="s">
        <v>149</v>
      </c>
      <c r="AU230" s="232" t="s">
        <v>88</v>
      </c>
      <c r="AY230" s="18" t="s">
        <v>147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8" t="s">
        <v>86</v>
      </c>
      <c r="BK230" s="233">
        <f>ROUND(I230*H230,2)</f>
        <v>0</v>
      </c>
      <c r="BL230" s="18" t="s">
        <v>153</v>
      </c>
      <c r="BM230" s="232" t="s">
        <v>272</v>
      </c>
    </row>
    <row r="231" s="2" customFormat="1">
      <c r="A231" s="39"/>
      <c r="B231" s="40"/>
      <c r="C231" s="41"/>
      <c r="D231" s="234" t="s">
        <v>155</v>
      </c>
      <c r="E231" s="41"/>
      <c r="F231" s="235" t="s">
        <v>273</v>
      </c>
      <c r="G231" s="41"/>
      <c r="H231" s="41"/>
      <c r="I231" s="236"/>
      <c r="J231" s="41"/>
      <c r="K231" s="41"/>
      <c r="L231" s="45"/>
      <c r="M231" s="237"/>
      <c r="N231" s="238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155</v>
      </c>
      <c r="AU231" s="18" t="s">
        <v>88</v>
      </c>
    </row>
    <row r="232" s="13" customFormat="1">
      <c r="A232" s="13"/>
      <c r="B232" s="239"/>
      <c r="C232" s="240"/>
      <c r="D232" s="241" t="s">
        <v>157</v>
      </c>
      <c r="E232" s="242" t="s">
        <v>1</v>
      </c>
      <c r="F232" s="243" t="s">
        <v>274</v>
      </c>
      <c r="G232" s="240"/>
      <c r="H232" s="242" t="s">
        <v>1</v>
      </c>
      <c r="I232" s="244"/>
      <c r="J232" s="240"/>
      <c r="K232" s="240"/>
      <c r="L232" s="245"/>
      <c r="M232" s="246"/>
      <c r="N232" s="247"/>
      <c r="O232" s="247"/>
      <c r="P232" s="247"/>
      <c r="Q232" s="247"/>
      <c r="R232" s="247"/>
      <c r="S232" s="247"/>
      <c r="T232" s="24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9" t="s">
        <v>157</v>
      </c>
      <c r="AU232" s="249" t="s">
        <v>88</v>
      </c>
      <c r="AV232" s="13" t="s">
        <v>86</v>
      </c>
      <c r="AW232" s="13" t="s">
        <v>34</v>
      </c>
      <c r="AX232" s="13" t="s">
        <v>78</v>
      </c>
      <c r="AY232" s="249" t="s">
        <v>147</v>
      </c>
    </row>
    <row r="233" s="14" customFormat="1">
      <c r="A233" s="14"/>
      <c r="B233" s="250"/>
      <c r="C233" s="251"/>
      <c r="D233" s="241" t="s">
        <v>157</v>
      </c>
      <c r="E233" s="252" t="s">
        <v>1</v>
      </c>
      <c r="F233" s="253" t="s">
        <v>275</v>
      </c>
      <c r="G233" s="251"/>
      <c r="H233" s="254">
        <v>0.22800000000000001</v>
      </c>
      <c r="I233" s="255"/>
      <c r="J233" s="251"/>
      <c r="K233" s="251"/>
      <c r="L233" s="256"/>
      <c r="M233" s="257"/>
      <c r="N233" s="258"/>
      <c r="O233" s="258"/>
      <c r="P233" s="258"/>
      <c r="Q233" s="258"/>
      <c r="R233" s="258"/>
      <c r="S233" s="258"/>
      <c r="T233" s="25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0" t="s">
        <v>157</v>
      </c>
      <c r="AU233" s="260" t="s">
        <v>88</v>
      </c>
      <c r="AV233" s="14" t="s">
        <v>88</v>
      </c>
      <c r="AW233" s="14" t="s">
        <v>34</v>
      </c>
      <c r="AX233" s="14" t="s">
        <v>78</v>
      </c>
      <c r="AY233" s="260" t="s">
        <v>147</v>
      </c>
    </row>
    <row r="234" s="14" customFormat="1">
      <c r="A234" s="14"/>
      <c r="B234" s="250"/>
      <c r="C234" s="251"/>
      <c r="D234" s="241" t="s">
        <v>157</v>
      </c>
      <c r="E234" s="252" t="s">
        <v>1</v>
      </c>
      <c r="F234" s="253" t="s">
        <v>276</v>
      </c>
      <c r="G234" s="251"/>
      <c r="H234" s="254">
        <v>0.91400000000000003</v>
      </c>
      <c r="I234" s="255"/>
      <c r="J234" s="251"/>
      <c r="K234" s="251"/>
      <c r="L234" s="256"/>
      <c r="M234" s="257"/>
      <c r="N234" s="258"/>
      <c r="O234" s="258"/>
      <c r="P234" s="258"/>
      <c r="Q234" s="258"/>
      <c r="R234" s="258"/>
      <c r="S234" s="258"/>
      <c r="T234" s="25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0" t="s">
        <v>157</v>
      </c>
      <c r="AU234" s="260" t="s">
        <v>88</v>
      </c>
      <c r="AV234" s="14" t="s">
        <v>88</v>
      </c>
      <c r="AW234" s="14" t="s">
        <v>34</v>
      </c>
      <c r="AX234" s="14" t="s">
        <v>78</v>
      </c>
      <c r="AY234" s="260" t="s">
        <v>147</v>
      </c>
    </row>
    <row r="235" s="15" customFormat="1">
      <c r="A235" s="15"/>
      <c r="B235" s="261"/>
      <c r="C235" s="262"/>
      <c r="D235" s="241" t="s">
        <v>157</v>
      </c>
      <c r="E235" s="263" t="s">
        <v>1</v>
      </c>
      <c r="F235" s="264" t="s">
        <v>160</v>
      </c>
      <c r="G235" s="262"/>
      <c r="H235" s="265">
        <v>1.1420000000000001</v>
      </c>
      <c r="I235" s="266"/>
      <c r="J235" s="262"/>
      <c r="K235" s="262"/>
      <c r="L235" s="267"/>
      <c r="M235" s="268"/>
      <c r="N235" s="269"/>
      <c r="O235" s="269"/>
      <c r="P235" s="269"/>
      <c r="Q235" s="269"/>
      <c r="R235" s="269"/>
      <c r="S235" s="269"/>
      <c r="T235" s="270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1" t="s">
        <v>157</v>
      </c>
      <c r="AU235" s="271" t="s">
        <v>88</v>
      </c>
      <c r="AV235" s="15" t="s">
        <v>153</v>
      </c>
      <c r="AW235" s="15" t="s">
        <v>34</v>
      </c>
      <c r="AX235" s="15" t="s">
        <v>86</v>
      </c>
      <c r="AY235" s="271" t="s">
        <v>147</v>
      </c>
    </row>
    <row r="236" s="2" customFormat="1" ht="24.15" customHeight="1">
      <c r="A236" s="39"/>
      <c r="B236" s="40"/>
      <c r="C236" s="220" t="s">
        <v>277</v>
      </c>
      <c r="D236" s="220" t="s">
        <v>149</v>
      </c>
      <c r="E236" s="221" t="s">
        <v>278</v>
      </c>
      <c r="F236" s="222" t="s">
        <v>279</v>
      </c>
      <c r="G236" s="223" t="s">
        <v>170</v>
      </c>
      <c r="H236" s="224">
        <v>34.521000000000001</v>
      </c>
      <c r="I236" s="225"/>
      <c r="J236" s="226">
        <f>ROUND(I236*H236,2)</f>
        <v>0</v>
      </c>
      <c r="K236" s="227"/>
      <c r="L236" s="45"/>
      <c r="M236" s="228" t="s">
        <v>1</v>
      </c>
      <c r="N236" s="229" t="s">
        <v>43</v>
      </c>
      <c r="O236" s="92"/>
      <c r="P236" s="230">
        <f>O236*H236</f>
        <v>0</v>
      </c>
      <c r="Q236" s="230">
        <v>2.5018699999999998</v>
      </c>
      <c r="R236" s="230">
        <f>Q236*H236</f>
        <v>86.367054269999997</v>
      </c>
      <c r="S236" s="230">
        <v>0</v>
      </c>
      <c r="T236" s="23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2" t="s">
        <v>153</v>
      </c>
      <c r="AT236" s="232" t="s">
        <v>149</v>
      </c>
      <c r="AU236" s="232" t="s">
        <v>88</v>
      </c>
      <c r="AY236" s="18" t="s">
        <v>147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8" t="s">
        <v>86</v>
      </c>
      <c r="BK236" s="233">
        <f>ROUND(I236*H236,2)</f>
        <v>0</v>
      </c>
      <c r="BL236" s="18" t="s">
        <v>153</v>
      </c>
      <c r="BM236" s="232" t="s">
        <v>280</v>
      </c>
    </row>
    <row r="237" s="2" customFormat="1">
      <c r="A237" s="39"/>
      <c r="B237" s="40"/>
      <c r="C237" s="41"/>
      <c r="D237" s="234" t="s">
        <v>155</v>
      </c>
      <c r="E237" s="41"/>
      <c r="F237" s="235" t="s">
        <v>281</v>
      </c>
      <c r="G237" s="41"/>
      <c r="H237" s="41"/>
      <c r="I237" s="236"/>
      <c r="J237" s="41"/>
      <c r="K237" s="41"/>
      <c r="L237" s="45"/>
      <c r="M237" s="237"/>
      <c r="N237" s="238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155</v>
      </c>
      <c r="AU237" s="18" t="s">
        <v>88</v>
      </c>
    </row>
    <row r="238" s="14" customFormat="1">
      <c r="A238" s="14"/>
      <c r="B238" s="250"/>
      <c r="C238" s="251"/>
      <c r="D238" s="241" t="s">
        <v>157</v>
      </c>
      <c r="E238" s="252" t="s">
        <v>1</v>
      </c>
      <c r="F238" s="253" t="s">
        <v>282</v>
      </c>
      <c r="G238" s="251"/>
      <c r="H238" s="254">
        <v>24.760999999999999</v>
      </c>
      <c r="I238" s="255"/>
      <c r="J238" s="251"/>
      <c r="K238" s="251"/>
      <c r="L238" s="256"/>
      <c r="M238" s="257"/>
      <c r="N238" s="258"/>
      <c r="O238" s="258"/>
      <c r="P238" s="258"/>
      <c r="Q238" s="258"/>
      <c r="R238" s="258"/>
      <c r="S238" s="258"/>
      <c r="T238" s="25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0" t="s">
        <v>157</v>
      </c>
      <c r="AU238" s="260" t="s">
        <v>88</v>
      </c>
      <c r="AV238" s="14" t="s">
        <v>88</v>
      </c>
      <c r="AW238" s="14" t="s">
        <v>34</v>
      </c>
      <c r="AX238" s="14" t="s">
        <v>78</v>
      </c>
      <c r="AY238" s="260" t="s">
        <v>147</v>
      </c>
    </row>
    <row r="239" s="14" customFormat="1">
      <c r="A239" s="14"/>
      <c r="B239" s="250"/>
      <c r="C239" s="251"/>
      <c r="D239" s="241" t="s">
        <v>157</v>
      </c>
      <c r="E239" s="252" t="s">
        <v>1</v>
      </c>
      <c r="F239" s="253" t="s">
        <v>283</v>
      </c>
      <c r="G239" s="251"/>
      <c r="H239" s="254">
        <v>14.817</v>
      </c>
      <c r="I239" s="255"/>
      <c r="J239" s="251"/>
      <c r="K239" s="251"/>
      <c r="L239" s="256"/>
      <c r="M239" s="257"/>
      <c r="N239" s="258"/>
      <c r="O239" s="258"/>
      <c r="P239" s="258"/>
      <c r="Q239" s="258"/>
      <c r="R239" s="258"/>
      <c r="S239" s="258"/>
      <c r="T239" s="25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0" t="s">
        <v>157</v>
      </c>
      <c r="AU239" s="260" t="s">
        <v>88</v>
      </c>
      <c r="AV239" s="14" t="s">
        <v>88</v>
      </c>
      <c r="AW239" s="14" t="s">
        <v>34</v>
      </c>
      <c r="AX239" s="14" t="s">
        <v>78</v>
      </c>
      <c r="AY239" s="260" t="s">
        <v>147</v>
      </c>
    </row>
    <row r="240" s="14" customFormat="1">
      <c r="A240" s="14"/>
      <c r="B240" s="250"/>
      <c r="C240" s="251"/>
      <c r="D240" s="241" t="s">
        <v>157</v>
      </c>
      <c r="E240" s="252" t="s">
        <v>1</v>
      </c>
      <c r="F240" s="253" t="s">
        <v>284</v>
      </c>
      <c r="G240" s="251"/>
      <c r="H240" s="254">
        <v>-4.7370000000000001</v>
      </c>
      <c r="I240" s="255"/>
      <c r="J240" s="251"/>
      <c r="K240" s="251"/>
      <c r="L240" s="256"/>
      <c r="M240" s="257"/>
      <c r="N240" s="258"/>
      <c r="O240" s="258"/>
      <c r="P240" s="258"/>
      <c r="Q240" s="258"/>
      <c r="R240" s="258"/>
      <c r="S240" s="258"/>
      <c r="T240" s="25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0" t="s">
        <v>157</v>
      </c>
      <c r="AU240" s="260" t="s">
        <v>88</v>
      </c>
      <c r="AV240" s="14" t="s">
        <v>88</v>
      </c>
      <c r="AW240" s="14" t="s">
        <v>34</v>
      </c>
      <c r="AX240" s="14" t="s">
        <v>78</v>
      </c>
      <c r="AY240" s="260" t="s">
        <v>147</v>
      </c>
    </row>
    <row r="241" s="14" customFormat="1">
      <c r="A241" s="14"/>
      <c r="B241" s="250"/>
      <c r="C241" s="251"/>
      <c r="D241" s="241" t="s">
        <v>157</v>
      </c>
      <c r="E241" s="252" t="s">
        <v>1</v>
      </c>
      <c r="F241" s="253" t="s">
        <v>285</v>
      </c>
      <c r="G241" s="251"/>
      <c r="H241" s="254">
        <v>-0.32000000000000001</v>
      </c>
      <c r="I241" s="255"/>
      <c r="J241" s="251"/>
      <c r="K241" s="251"/>
      <c r="L241" s="256"/>
      <c r="M241" s="257"/>
      <c r="N241" s="258"/>
      <c r="O241" s="258"/>
      <c r="P241" s="258"/>
      <c r="Q241" s="258"/>
      <c r="R241" s="258"/>
      <c r="S241" s="258"/>
      <c r="T241" s="25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0" t="s">
        <v>157</v>
      </c>
      <c r="AU241" s="260" t="s">
        <v>88</v>
      </c>
      <c r="AV241" s="14" t="s">
        <v>88</v>
      </c>
      <c r="AW241" s="14" t="s">
        <v>34</v>
      </c>
      <c r="AX241" s="14" t="s">
        <v>78</v>
      </c>
      <c r="AY241" s="260" t="s">
        <v>147</v>
      </c>
    </row>
    <row r="242" s="15" customFormat="1">
      <c r="A242" s="15"/>
      <c r="B242" s="261"/>
      <c r="C242" s="262"/>
      <c r="D242" s="241" t="s">
        <v>157</v>
      </c>
      <c r="E242" s="263" t="s">
        <v>1</v>
      </c>
      <c r="F242" s="264" t="s">
        <v>160</v>
      </c>
      <c r="G242" s="262"/>
      <c r="H242" s="265">
        <v>34.521000000000001</v>
      </c>
      <c r="I242" s="266"/>
      <c r="J242" s="262"/>
      <c r="K242" s="262"/>
      <c r="L242" s="267"/>
      <c r="M242" s="268"/>
      <c r="N242" s="269"/>
      <c r="O242" s="269"/>
      <c r="P242" s="269"/>
      <c r="Q242" s="269"/>
      <c r="R242" s="269"/>
      <c r="S242" s="269"/>
      <c r="T242" s="270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1" t="s">
        <v>157</v>
      </c>
      <c r="AU242" s="271" t="s">
        <v>88</v>
      </c>
      <c r="AV242" s="15" t="s">
        <v>153</v>
      </c>
      <c r="AW242" s="15" t="s">
        <v>34</v>
      </c>
      <c r="AX242" s="15" t="s">
        <v>86</v>
      </c>
      <c r="AY242" s="271" t="s">
        <v>147</v>
      </c>
    </row>
    <row r="243" s="2" customFormat="1" ht="24.15" customHeight="1">
      <c r="A243" s="39"/>
      <c r="B243" s="40"/>
      <c r="C243" s="220" t="s">
        <v>7</v>
      </c>
      <c r="D243" s="220" t="s">
        <v>149</v>
      </c>
      <c r="E243" s="221" t="s">
        <v>286</v>
      </c>
      <c r="F243" s="222" t="s">
        <v>287</v>
      </c>
      <c r="G243" s="223" t="s">
        <v>152</v>
      </c>
      <c r="H243" s="224">
        <v>195.74799999999999</v>
      </c>
      <c r="I243" s="225"/>
      <c r="J243" s="226">
        <f>ROUND(I243*H243,2)</f>
        <v>0</v>
      </c>
      <c r="K243" s="227"/>
      <c r="L243" s="45"/>
      <c r="M243" s="228" t="s">
        <v>1</v>
      </c>
      <c r="N243" s="229" t="s">
        <v>43</v>
      </c>
      <c r="O243" s="92"/>
      <c r="P243" s="230">
        <f>O243*H243</f>
        <v>0</v>
      </c>
      <c r="Q243" s="230">
        <v>0.0027499999999999998</v>
      </c>
      <c r="R243" s="230">
        <f>Q243*H243</f>
        <v>0.53830699999999998</v>
      </c>
      <c r="S243" s="230">
        <v>0</v>
      </c>
      <c r="T243" s="23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2" t="s">
        <v>153</v>
      </c>
      <c r="AT243" s="232" t="s">
        <v>149</v>
      </c>
      <c r="AU243" s="232" t="s">
        <v>88</v>
      </c>
      <c r="AY243" s="18" t="s">
        <v>147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8" t="s">
        <v>86</v>
      </c>
      <c r="BK243" s="233">
        <f>ROUND(I243*H243,2)</f>
        <v>0</v>
      </c>
      <c r="BL243" s="18" t="s">
        <v>153</v>
      </c>
      <c r="BM243" s="232" t="s">
        <v>288</v>
      </c>
    </row>
    <row r="244" s="2" customFormat="1">
      <c r="A244" s="39"/>
      <c r="B244" s="40"/>
      <c r="C244" s="41"/>
      <c r="D244" s="234" t="s">
        <v>155</v>
      </c>
      <c r="E244" s="41"/>
      <c r="F244" s="235" t="s">
        <v>289</v>
      </c>
      <c r="G244" s="41"/>
      <c r="H244" s="41"/>
      <c r="I244" s="236"/>
      <c r="J244" s="41"/>
      <c r="K244" s="41"/>
      <c r="L244" s="45"/>
      <c r="M244" s="237"/>
      <c r="N244" s="238"/>
      <c r="O244" s="92"/>
      <c r="P244" s="92"/>
      <c r="Q244" s="92"/>
      <c r="R244" s="92"/>
      <c r="S244" s="92"/>
      <c r="T244" s="93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155</v>
      </c>
      <c r="AU244" s="18" t="s">
        <v>88</v>
      </c>
    </row>
    <row r="245" s="13" customFormat="1">
      <c r="A245" s="13"/>
      <c r="B245" s="239"/>
      <c r="C245" s="240"/>
      <c r="D245" s="241" t="s">
        <v>157</v>
      </c>
      <c r="E245" s="242" t="s">
        <v>1</v>
      </c>
      <c r="F245" s="243" t="s">
        <v>290</v>
      </c>
      <c r="G245" s="240"/>
      <c r="H245" s="242" t="s">
        <v>1</v>
      </c>
      <c r="I245" s="244"/>
      <c r="J245" s="240"/>
      <c r="K245" s="240"/>
      <c r="L245" s="245"/>
      <c r="M245" s="246"/>
      <c r="N245" s="247"/>
      <c r="O245" s="247"/>
      <c r="P245" s="247"/>
      <c r="Q245" s="247"/>
      <c r="R245" s="247"/>
      <c r="S245" s="247"/>
      <c r="T245" s="24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9" t="s">
        <v>157</v>
      </c>
      <c r="AU245" s="249" t="s">
        <v>88</v>
      </c>
      <c r="AV245" s="13" t="s">
        <v>86</v>
      </c>
      <c r="AW245" s="13" t="s">
        <v>34</v>
      </c>
      <c r="AX245" s="13" t="s">
        <v>78</v>
      </c>
      <c r="AY245" s="249" t="s">
        <v>147</v>
      </c>
    </row>
    <row r="246" s="14" customFormat="1">
      <c r="A246" s="14"/>
      <c r="B246" s="250"/>
      <c r="C246" s="251"/>
      <c r="D246" s="241" t="s">
        <v>157</v>
      </c>
      <c r="E246" s="252" t="s">
        <v>1</v>
      </c>
      <c r="F246" s="253" t="s">
        <v>291</v>
      </c>
      <c r="G246" s="251"/>
      <c r="H246" s="254">
        <v>84.688999999999993</v>
      </c>
      <c r="I246" s="255"/>
      <c r="J246" s="251"/>
      <c r="K246" s="251"/>
      <c r="L246" s="256"/>
      <c r="M246" s="257"/>
      <c r="N246" s="258"/>
      <c r="O246" s="258"/>
      <c r="P246" s="258"/>
      <c r="Q246" s="258"/>
      <c r="R246" s="258"/>
      <c r="S246" s="258"/>
      <c r="T246" s="25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0" t="s">
        <v>157</v>
      </c>
      <c r="AU246" s="260" t="s">
        <v>88</v>
      </c>
      <c r="AV246" s="14" t="s">
        <v>88</v>
      </c>
      <c r="AW246" s="14" t="s">
        <v>34</v>
      </c>
      <c r="AX246" s="14" t="s">
        <v>78</v>
      </c>
      <c r="AY246" s="260" t="s">
        <v>147</v>
      </c>
    </row>
    <row r="247" s="13" customFormat="1">
      <c r="A247" s="13"/>
      <c r="B247" s="239"/>
      <c r="C247" s="240"/>
      <c r="D247" s="241" t="s">
        <v>157</v>
      </c>
      <c r="E247" s="242" t="s">
        <v>1</v>
      </c>
      <c r="F247" s="243" t="s">
        <v>292</v>
      </c>
      <c r="G247" s="240"/>
      <c r="H247" s="242" t="s">
        <v>1</v>
      </c>
      <c r="I247" s="244"/>
      <c r="J247" s="240"/>
      <c r="K247" s="240"/>
      <c r="L247" s="245"/>
      <c r="M247" s="246"/>
      <c r="N247" s="247"/>
      <c r="O247" s="247"/>
      <c r="P247" s="247"/>
      <c r="Q247" s="247"/>
      <c r="R247" s="247"/>
      <c r="S247" s="247"/>
      <c r="T247" s="24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9" t="s">
        <v>157</v>
      </c>
      <c r="AU247" s="249" t="s">
        <v>88</v>
      </c>
      <c r="AV247" s="13" t="s">
        <v>86</v>
      </c>
      <c r="AW247" s="13" t="s">
        <v>34</v>
      </c>
      <c r="AX247" s="13" t="s">
        <v>78</v>
      </c>
      <c r="AY247" s="249" t="s">
        <v>147</v>
      </c>
    </row>
    <row r="248" s="14" customFormat="1">
      <c r="A248" s="14"/>
      <c r="B248" s="250"/>
      <c r="C248" s="251"/>
      <c r="D248" s="241" t="s">
        <v>157</v>
      </c>
      <c r="E248" s="252" t="s">
        <v>1</v>
      </c>
      <c r="F248" s="253" t="s">
        <v>293</v>
      </c>
      <c r="G248" s="251"/>
      <c r="H248" s="254">
        <v>111.00400000000001</v>
      </c>
      <c r="I248" s="255"/>
      <c r="J248" s="251"/>
      <c r="K248" s="251"/>
      <c r="L248" s="256"/>
      <c r="M248" s="257"/>
      <c r="N248" s="258"/>
      <c r="O248" s="258"/>
      <c r="P248" s="258"/>
      <c r="Q248" s="258"/>
      <c r="R248" s="258"/>
      <c r="S248" s="258"/>
      <c r="T248" s="25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0" t="s">
        <v>157</v>
      </c>
      <c r="AU248" s="260" t="s">
        <v>88</v>
      </c>
      <c r="AV248" s="14" t="s">
        <v>88</v>
      </c>
      <c r="AW248" s="14" t="s">
        <v>34</v>
      </c>
      <c r="AX248" s="14" t="s">
        <v>78</v>
      </c>
      <c r="AY248" s="260" t="s">
        <v>147</v>
      </c>
    </row>
    <row r="249" s="14" customFormat="1">
      <c r="A249" s="14"/>
      <c r="B249" s="250"/>
      <c r="C249" s="251"/>
      <c r="D249" s="241" t="s">
        <v>157</v>
      </c>
      <c r="E249" s="252" t="s">
        <v>1</v>
      </c>
      <c r="F249" s="253" t="s">
        <v>294</v>
      </c>
      <c r="G249" s="251"/>
      <c r="H249" s="254">
        <v>-0.58499999999999996</v>
      </c>
      <c r="I249" s="255"/>
      <c r="J249" s="251"/>
      <c r="K249" s="251"/>
      <c r="L249" s="256"/>
      <c r="M249" s="257"/>
      <c r="N249" s="258"/>
      <c r="O249" s="258"/>
      <c r="P249" s="258"/>
      <c r="Q249" s="258"/>
      <c r="R249" s="258"/>
      <c r="S249" s="258"/>
      <c r="T249" s="25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0" t="s">
        <v>157</v>
      </c>
      <c r="AU249" s="260" t="s">
        <v>88</v>
      </c>
      <c r="AV249" s="14" t="s">
        <v>88</v>
      </c>
      <c r="AW249" s="14" t="s">
        <v>34</v>
      </c>
      <c r="AX249" s="14" t="s">
        <v>78</v>
      </c>
      <c r="AY249" s="260" t="s">
        <v>147</v>
      </c>
    </row>
    <row r="250" s="14" customFormat="1">
      <c r="A250" s="14"/>
      <c r="B250" s="250"/>
      <c r="C250" s="251"/>
      <c r="D250" s="241" t="s">
        <v>157</v>
      </c>
      <c r="E250" s="252" t="s">
        <v>1</v>
      </c>
      <c r="F250" s="253" t="s">
        <v>295</v>
      </c>
      <c r="G250" s="251"/>
      <c r="H250" s="254">
        <v>0.64000000000000001</v>
      </c>
      <c r="I250" s="255"/>
      <c r="J250" s="251"/>
      <c r="K250" s="251"/>
      <c r="L250" s="256"/>
      <c r="M250" s="257"/>
      <c r="N250" s="258"/>
      <c r="O250" s="258"/>
      <c r="P250" s="258"/>
      <c r="Q250" s="258"/>
      <c r="R250" s="258"/>
      <c r="S250" s="258"/>
      <c r="T250" s="25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0" t="s">
        <v>157</v>
      </c>
      <c r="AU250" s="260" t="s">
        <v>88</v>
      </c>
      <c r="AV250" s="14" t="s">
        <v>88</v>
      </c>
      <c r="AW250" s="14" t="s">
        <v>34</v>
      </c>
      <c r="AX250" s="14" t="s">
        <v>78</v>
      </c>
      <c r="AY250" s="260" t="s">
        <v>147</v>
      </c>
    </row>
    <row r="251" s="15" customFormat="1">
      <c r="A251" s="15"/>
      <c r="B251" s="261"/>
      <c r="C251" s="262"/>
      <c r="D251" s="241" t="s">
        <v>157</v>
      </c>
      <c r="E251" s="263" t="s">
        <v>1</v>
      </c>
      <c r="F251" s="264" t="s">
        <v>160</v>
      </c>
      <c r="G251" s="262"/>
      <c r="H251" s="265">
        <v>195.74799999999996</v>
      </c>
      <c r="I251" s="266"/>
      <c r="J251" s="262"/>
      <c r="K251" s="262"/>
      <c r="L251" s="267"/>
      <c r="M251" s="268"/>
      <c r="N251" s="269"/>
      <c r="O251" s="269"/>
      <c r="P251" s="269"/>
      <c r="Q251" s="269"/>
      <c r="R251" s="269"/>
      <c r="S251" s="269"/>
      <c r="T251" s="270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1" t="s">
        <v>157</v>
      </c>
      <c r="AU251" s="271" t="s">
        <v>88</v>
      </c>
      <c r="AV251" s="15" t="s">
        <v>153</v>
      </c>
      <c r="AW251" s="15" t="s">
        <v>34</v>
      </c>
      <c r="AX251" s="15" t="s">
        <v>86</v>
      </c>
      <c r="AY251" s="271" t="s">
        <v>147</v>
      </c>
    </row>
    <row r="252" s="2" customFormat="1" ht="24.15" customHeight="1">
      <c r="A252" s="39"/>
      <c r="B252" s="40"/>
      <c r="C252" s="220" t="s">
        <v>296</v>
      </c>
      <c r="D252" s="220" t="s">
        <v>149</v>
      </c>
      <c r="E252" s="221" t="s">
        <v>297</v>
      </c>
      <c r="F252" s="222" t="s">
        <v>298</v>
      </c>
      <c r="G252" s="223" t="s">
        <v>152</v>
      </c>
      <c r="H252" s="224">
        <v>195.74799999999999</v>
      </c>
      <c r="I252" s="225"/>
      <c r="J252" s="226">
        <f>ROUND(I252*H252,2)</f>
        <v>0</v>
      </c>
      <c r="K252" s="227"/>
      <c r="L252" s="45"/>
      <c r="M252" s="228" t="s">
        <v>1</v>
      </c>
      <c r="N252" s="229" t="s">
        <v>43</v>
      </c>
      <c r="O252" s="92"/>
      <c r="P252" s="230">
        <f>O252*H252</f>
        <v>0</v>
      </c>
      <c r="Q252" s="230">
        <v>0</v>
      </c>
      <c r="R252" s="230">
        <f>Q252*H252</f>
        <v>0</v>
      </c>
      <c r="S252" s="230">
        <v>0</v>
      </c>
      <c r="T252" s="23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2" t="s">
        <v>153</v>
      </c>
      <c r="AT252" s="232" t="s">
        <v>149</v>
      </c>
      <c r="AU252" s="232" t="s">
        <v>88</v>
      </c>
      <c r="AY252" s="18" t="s">
        <v>147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8" t="s">
        <v>86</v>
      </c>
      <c r="BK252" s="233">
        <f>ROUND(I252*H252,2)</f>
        <v>0</v>
      </c>
      <c r="BL252" s="18" t="s">
        <v>153</v>
      </c>
      <c r="BM252" s="232" t="s">
        <v>299</v>
      </c>
    </row>
    <row r="253" s="2" customFormat="1">
      <c r="A253" s="39"/>
      <c r="B253" s="40"/>
      <c r="C253" s="41"/>
      <c r="D253" s="234" t="s">
        <v>155</v>
      </c>
      <c r="E253" s="41"/>
      <c r="F253" s="235" t="s">
        <v>300</v>
      </c>
      <c r="G253" s="41"/>
      <c r="H253" s="41"/>
      <c r="I253" s="236"/>
      <c r="J253" s="41"/>
      <c r="K253" s="41"/>
      <c r="L253" s="45"/>
      <c r="M253" s="237"/>
      <c r="N253" s="238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155</v>
      </c>
      <c r="AU253" s="18" t="s">
        <v>88</v>
      </c>
    </row>
    <row r="254" s="2" customFormat="1" ht="24.15" customHeight="1">
      <c r="A254" s="39"/>
      <c r="B254" s="40"/>
      <c r="C254" s="220" t="s">
        <v>301</v>
      </c>
      <c r="D254" s="220" t="s">
        <v>149</v>
      </c>
      <c r="E254" s="221" t="s">
        <v>302</v>
      </c>
      <c r="F254" s="222" t="s">
        <v>303</v>
      </c>
      <c r="G254" s="223" t="s">
        <v>152</v>
      </c>
      <c r="H254" s="224">
        <v>21.768000000000001</v>
      </c>
      <c r="I254" s="225"/>
      <c r="J254" s="226">
        <f>ROUND(I254*H254,2)</f>
        <v>0</v>
      </c>
      <c r="K254" s="227"/>
      <c r="L254" s="45"/>
      <c r="M254" s="228" t="s">
        <v>1</v>
      </c>
      <c r="N254" s="229" t="s">
        <v>43</v>
      </c>
      <c r="O254" s="92"/>
      <c r="P254" s="230">
        <f>O254*H254</f>
        <v>0</v>
      </c>
      <c r="Q254" s="230">
        <v>0.00346</v>
      </c>
      <c r="R254" s="230">
        <f>Q254*H254</f>
        <v>0.07531728</v>
      </c>
      <c r="S254" s="230">
        <v>0</v>
      </c>
      <c r="T254" s="23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2" t="s">
        <v>153</v>
      </c>
      <c r="AT254" s="232" t="s">
        <v>149</v>
      </c>
      <c r="AU254" s="232" t="s">
        <v>88</v>
      </c>
      <c r="AY254" s="18" t="s">
        <v>147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8" t="s">
        <v>86</v>
      </c>
      <c r="BK254" s="233">
        <f>ROUND(I254*H254,2)</f>
        <v>0</v>
      </c>
      <c r="BL254" s="18" t="s">
        <v>153</v>
      </c>
      <c r="BM254" s="232" t="s">
        <v>304</v>
      </c>
    </row>
    <row r="255" s="2" customFormat="1">
      <c r="A255" s="39"/>
      <c r="B255" s="40"/>
      <c r="C255" s="41"/>
      <c r="D255" s="234" t="s">
        <v>155</v>
      </c>
      <c r="E255" s="41"/>
      <c r="F255" s="235" t="s">
        <v>305</v>
      </c>
      <c r="G255" s="41"/>
      <c r="H255" s="41"/>
      <c r="I255" s="236"/>
      <c r="J255" s="41"/>
      <c r="K255" s="41"/>
      <c r="L255" s="45"/>
      <c r="M255" s="237"/>
      <c r="N255" s="238"/>
      <c r="O255" s="92"/>
      <c r="P255" s="92"/>
      <c r="Q255" s="92"/>
      <c r="R255" s="92"/>
      <c r="S255" s="92"/>
      <c r="T255" s="93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155</v>
      </c>
      <c r="AU255" s="18" t="s">
        <v>88</v>
      </c>
    </row>
    <row r="256" s="14" customFormat="1">
      <c r="A256" s="14"/>
      <c r="B256" s="250"/>
      <c r="C256" s="251"/>
      <c r="D256" s="241" t="s">
        <v>157</v>
      </c>
      <c r="E256" s="252" t="s">
        <v>1</v>
      </c>
      <c r="F256" s="253" t="s">
        <v>306</v>
      </c>
      <c r="G256" s="251"/>
      <c r="H256" s="254">
        <v>24.695</v>
      </c>
      <c r="I256" s="255"/>
      <c r="J256" s="251"/>
      <c r="K256" s="251"/>
      <c r="L256" s="256"/>
      <c r="M256" s="257"/>
      <c r="N256" s="258"/>
      <c r="O256" s="258"/>
      <c r="P256" s="258"/>
      <c r="Q256" s="258"/>
      <c r="R256" s="258"/>
      <c r="S256" s="258"/>
      <c r="T256" s="259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0" t="s">
        <v>157</v>
      </c>
      <c r="AU256" s="260" t="s">
        <v>88</v>
      </c>
      <c r="AV256" s="14" t="s">
        <v>88</v>
      </c>
      <c r="AW256" s="14" t="s">
        <v>34</v>
      </c>
      <c r="AX256" s="14" t="s">
        <v>78</v>
      </c>
      <c r="AY256" s="260" t="s">
        <v>147</v>
      </c>
    </row>
    <row r="257" s="14" customFormat="1">
      <c r="A257" s="14"/>
      <c r="B257" s="250"/>
      <c r="C257" s="251"/>
      <c r="D257" s="241" t="s">
        <v>157</v>
      </c>
      <c r="E257" s="252" t="s">
        <v>1</v>
      </c>
      <c r="F257" s="253" t="s">
        <v>307</v>
      </c>
      <c r="G257" s="251"/>
      <c r="H257" s="254">
        <v>-2.927</v>
      </c>
      <c r="I257" s="255"/>
      <c r="J257" s="251"/>
      <c r="K257" s="251"/>
      <c r="L257" s="256"/>
      <c r="M257" s="257"/>
      <c r="N257" s="258"/>
      <c r="O257" s="258"/>
      <c r="P257" s="258"/>
      <c r="Q257" s="258"/>
      <c r="R257" s="258"/>
      <c r="S257" s="258"/>
      <c r="T257" s="25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0" t="s">
        <v>157</v>
      </c>
      <c r="AU257" s="260" t="s">
        <v>88</v>
      </c>
      <c r="AV257" s="14" t="s">
        <v>88</v>
      </c>
      <c r="AW257" s="14" t="s">
        <v>34</v>
      </c>
      <c r="AX257" s="14" t="s">
        <v>78</v>
      </c>
      <c r="AY257" s="260" t="s">
        <v>147</v>
      </c>
    </row>
    <row r="258" s="15" customFormat="1">
      <c r="A258" s="15"/>
      <c r="B258" s="261"/>
      <c r="C258" s="262"/>
      <c r="D258" s="241" t="s">
        <v>157</v>
      </c>
      <c r="E258" s="263" t="s">
        <v>1</v>
      </c>
      <c r="F258" s="264" t="s">
        <v>160</v>
      </c>
      <c r="G258" s="262"/>
      <c r="H258" s="265">
        <v>21.768000000000001</v>
      </c>
      <c r="I258" s="266"/>
      <c r="J258" s="262"/>
      <c r="K258" s="262"/>
      <c r="L258" s="267"/>
      <c r="M258" s="268"/>
      <c r="N258" s="269"/>
      <c r="O258" s="269"/>
      <c r="P258" s="269"/>
      <c r="Q258" s="269"/>
      <c r="R258" s="269"/>
      <c r="S258" s="269"/>
      <c r="T258" s="270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1" t="s">
        <v>157</v>
      </c>
      <c r="AU258" s="271" t="s">
        <v>88</v>
      </c>
      <c r="AV258" s="15" t="s">
        <v>153</v>
      </c>
      <c r="AW258" s="15" t="s">
        <v>34</v>
      </c>
      <c r="AX258" s="15" t="s">
        <v>86</v>
      </c>
      <c r="AY258" s="271" t="s">
        <v>147</v>
      </c>
    </row>
    <row r="259" s="2" customFormat="1" ht="24.15" customHeight="1">
      <c r="A259" s="39"/>
      <c r="B259" s="40"/>
      <c r="C259" s="220" t="s">
        <v>308</v>
      </c>
      <c r="D259" s="220" t="s">
        <v>149</v>
      </c>
      <c r="E259" s="221" t="s">
        <v>309</v>
      </c>
      <c r="F259" s="222" t="s">
        <v>310</v>
      </c>
      <c r="G259" s="223" t="s">
        <v>152</v>
      </c>
      <c r="H259" s="224">
        <v>21.768000000000001</v>
      </c>
      <c r="I259" s="225"/>
      <c r="J259" s="226">
        <f>ROUND(I259*H259,2)</f>
        <v>0</v>
      </c>
      <c r="K259" s="227"/>
      <c r="L259" s="45"/>
      <c r="M259" s="228" t="s">
        <v>1</v>
      </c>
      <c r="N259" s="229" t="s">
        <v>43</v>
      </c>
      <c r="O259" s="92"/>
      <c r="P259" s="230">
        <f>O259*H259</f>
        <v>0</v>
      </c>
      <c r="Q259" s="230">
        <v>0</v>
      </c>
      <c r="R259" s="230">
        <f>Q259*H259</f>
        <v>0</v>
      </c>
      <c r="S259" s="230">
        <v>0</v>
      </c>
      <c r="T259" s="23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2" t="s">
        <v>153</v>
      </c>
      <c r="AT259" s="232" t="s">
        <v>149</v>
      </c>
      <c r="AU259" s="232" t="s">
        <v>88</v>
      </c>
      <c r="AY259" s="18" t="s">
        <v>147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8" t="s">
        <v>86</v>
      </c>
      <c r="BK259" s="233">
        <f>ROUND(I259*H259,2)</f>
        <v>0</v>
      </c>
      <c r="BL259" s="18" t="s">
        <v>153</v>
      </c>
      <c r="BM259" s="232" t="s">
        <v>311</v>
      </c>
    </row>
    <row r="260" s="2" customFormat="1">
      <c r="A260" s="39"/>
      <c r="B260" s="40"/>
      <c r="C260" s="41"/>
      <c r="D260" s="234" t="s">
        <v>155</v>
      </c>
      <c r="E260" s="41"/>
      <c r="F260" s="235" t="s">
        <v>312</v>
      </c>
      <c r="G260" s="41"/>
      <c r="H260" s="41"/>
      <c r="I260" s="236"/>
      <c r="J260" s="41"/>
      <c r="K260" s="41"/>
      <c r="L260" s="45"/>
      <c r="M260" s="237"/>
      <c r="N260" s="238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155</v>
      </c>
      <c r="AU260" s="18" t="s">
        <v>88</v>
      </c>
    </row>
    <row r="261" s="2" customFormat="1" ht="24.15" customHeight="1">
      <c r="A261" s="39"/>
      <c r="B261" s="40"/>
      <c r="C261" s="220" t="s">
        <v>313</v>
      </c>
      <c r="D261" s="220" t="s">
        <v>149</v>
      </c>
      <c r="E261" s="221" t="s">
        <v>314</v>
      </c>
      <c r="F261" s="222" t="s">
        <v>315</v>
      </c>
      <c r="G261" s="223" t="s">
        <v>152</v>
      </c>
      <c r="H261" s="224">
        <v>217.51599999999999</v>
      </c>
      <c r="I261" s="225"/>
      <c r="J261" s="226">
        <f>ROUND(I261*H261,2)</f>
        <v>0</v>
      </c>
      <c r="K261" s="227"/>
      <c r="L261" s="45"/>
      <c r="M261" s="228" t="s">
        <v>1</v>
      </c>
      <c r="N261" s="229" t="s">
        <v>43</v>
      </c>
      <c r="O261" s="92"/>
      <c r="P261" s="230">
        <f>O261*H261</f>
        <v>0</v>
      </c>
      <c r="Q261" s="230">
        <v>0.0025000000000000001</v>
      </c>
      <c r="R261" s="230">
        <f>Q261*H261</f>
        <v>0.54379</v>
      </c>
      <c r="S261" s="230">
        <v>0</v>
      </c>
      <c r="T261" s="23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2" t="s">
        <v>153</v>
      </c>
      <c r="AT261" s="232" t="s">
        <v>149</v>
      </c>
      <c r="AU261" s="232" t="s">
        <v>88</v>
      </c>
      <c r="AY261" s="18" t="s">
        <v>147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8" t="s">
        <v>86</v>
      </c>
      <c r="BK261" s="233">
        <f>ROUND(I261*H261,2)</f>
        <v>0</v>
      </c>
      <c r="BL261" s="18" t="s">
        <v>153</v>
      </c>
      <c r="BM261" s="232" t="s">
        <v>316</v>
      </c>
    </row>
    <row r="262" s="2" customFormat="1">
      <c r="A262" s="39"/>
      <c r="B262" s="40"/>
      <c r="C262" s="41"/>
      <c r="D262" s="234" t="s">
        <v>155</v>
      </c>
      <c r="E262" s="41"/>
      <c r="F262" s="235" t="s">
        <v>317</v>
      </c>
      <c r="G262" s="41"/>
      <c r="H262" s="41"/>
      <c r="I262" s="236"/>
      <c r="J262" s="41"/>
      <c r="K262" s="41"/>
      <c r="L262" s="45"/>
      <c r="M262" s="237"/>
      <c r="N262" s="238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155</v>
      </c>
      <c r="AU262" s="18" t="s">
        <v>88</v>
      </c>
    </row>
    <row r="263" s="14" customFormat="1">
      <c r="A263" s="14"/>
      <c r="B263" s="250"/>
      <c r="C263" s="251"/>
      <c r="D263" s="241" t="s">
        <v>157</v>
      </c>
      <c r="E263" s="252" t="s">
        <v>1</v>
      </c>
      <c r="F263" s="253" t="s">
        <v>318</v>
      </c>
      <c r="G263" s="251"/>
      <c r="H263" s="254">
        <v>21.768000000000001</v>
      </c>
      <c r="I263" s="255"/>
      <c r="J263" s="251"/>
      <c r="K263" s="251"/>
      <c r="L263" s="256"/>
      <c r="M263" s="257"/>
      <c r="N263" s="258"/>
      <c r="O263" s="258"/>
      <c r="P263" s="258"/>
      <c r="Q263" s="258"/>
      <c r="R263" s="258"/>
      <c r="S263" s="258"/>
      <c r="T263" s="25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0" t="s">
        <v>157</v>
      </c>
      <c r="AU263" s="260" t="s">
        <v>88</v>
      </c>
      <c r="AV263" s="14" t="s">
        <v>88</v>
      </c>
      <c r="AW263" s="14" t="s">
        <v>34</v>
      </c>
      <c r="AX263" s="14" t="s">
        <v>78</v>
      </c>
      <c r="AY263" s="260" t="s">
        <v>147</v>
      </c>
    </row>
    <row r="264" s="14" customFormat="1">
      <c r="A264" s="14"/>
      <c r="B264" s="250"/>
      <c r="C264" s="251"/>
      <c r="D264" s="241" t="s">
        <v>157</v>
      </c>
      <c r="E264" s="252" t="s">
        <v>1</v>
      </c>
      <c r="F264" s="253" t="s">
        <v>319</v>
      </c>
      <c r="G264" s="251"/>
      <c r="H264" s="254">
        <v>195.74799999999999</v>
      </c>
      <c r="I264" s="255"/>
      <c r="J264" s="251"/>
      <c r="K264" s="251"/>
      <c r="L264" s="256"/>
      <c r="M264" s="257"/>
      <c r="N264" s="258"/>
      <c r="O264" s="258"/>
      <c r="P264" s="258"/>
      <c r="Q264" s="258"/>
      <c r="R264" s="258"/>
      <c r="S264" s="258"/>
      <c r="T264" s="25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0" t="s">
        <v>157</v>
      </c>
      <c r="AU264" s="260" t="s">
        <v>88</v>
      </c>
      <c r="AV264" s="14" t="s">
        <v>88</v>
      </c>
      <c r="AW264" s="14" t="s">
        <v>34</v>
      </c>
      <c r="AX264" s="14" t="s">
        <v>78</v>
      </c>
      <c r="AY264" s="260" t="s">
        <v>147</v>
      </c>
    </row>
    <row r="265" s="15" customFormat="1">
      <c r="A265" s="15"/>
      <c r="B265" s="261"/>
      <c r="C265" s="262"/>
      <c r="D265" s="241" t="s">
        <v>157</v>
      </c>
      <c r="E265" s="263" t="s">
        <v>1</v>
      </c>
      <c r="F265" s="264" t="s">
        <v>160</v>
      </c>
      <c r="G265" s="262"/>
      <c r="H265" s="265">
        <v>217.51599999999999</v>
      </c>
      <c r="I265" s="266"/>
      <c r="J265" s="262"/>
      <c r="K265" s="262"/>
      <c r="L265" s="267"/>
      <c r="M265" s="268"/>
      <c r="N265" s="269"/>
      <c r="O265" s="269"/>
      <c r="P265" s="269"/>
      <c r="Q265" s="269"/>
      <c r="R265" s="269"/>
      <c r="S265" s="269"/>
      <c r="T265" s="270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1" t="s">
        <v>157</v>
      </c>
      <c r="AU265" s="271" t="s">
        <v>88</v>
      </c>
      <c r="AV265" s="15" t="s">
        <v>153</v>
      </c>
      <c r="AW265" s="15" t="s">
        <v>34</v>
      </c>
      <c r="AX265" s="15" t="s">
        <v>86</v>
      </c>
      <c r="AY265" s="271" t="s">
        <v>147</v>
      </c>
    </row>
    <row r="266" s="2" customFormat="1" ht="16.5" customHeight="1">
      <c r="A266" s="39"/>
      <c r="B266" s="40"/>
      <c r="C266" s="220" t="s">
        <v>320</v>
      </c>
      <c r="D266" s="220" t="s">
        <v>149</v>
      </c>
      <c r="E266" s="221" t="s">
        <v>321</v>
      </c>
      <c r="F266" s="222" t="s">
        <v>322</v>
      </c>
      <c r="G266" s="223" t="s">
        <v>205</v>
      </c>
      <c r="H266" s="224">
        <v>3.9140000000000001</v>
      </c>
      <c r="I266" s="225"/>
      <c r="J266" s="226">
        <f>ROUND(I266*H266,2)</f>
        <v>0</v>
      </c>
      <c r="K266" s="227"/>
      <c r="L266" s="45"/>
      <c r="M266" s="228" t="s">
        <v>1</v>
      </c>
      <c r="N266" s="229" t="s">
        <v>43</v>
      </c>
      <c r="O266" s="92"/>
      <c r="P266" s="230">
        <f>O266*H266</f>
        <v>0</v>
      </c>
      <c r="Q266" s="230">
        <v>1.04922</v>
      </c>
      <c r="R266" s="230">
        <f>Q266*H266</f>
        <v>4.1066470800000001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153</v>
      </c>
      <c r="AT266" s="232" t="s">
        <v>149</v>
      </c>
      <c r="AU266" s="232" t="s">
        <v>88</v>
      </c>
      <c r="AY266" s="18" t="s">
        <v>147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8" t="s">
        <v>86</v>
      </c>
      <c r="BK266" s="233">
        <f>ROUND(I266*H266,2)</f>
        <v>0</v>
      </c>
      <c r="BL266" s="18" t="s">
        <v>153</v>
      </c>
      <c r="BM266" s="232" t="s">
        <v>323</v>
      </c>
    </row>
    <row r="267" s="2" customFormat="1">
      <c r="A267" s="39"/>
      <c r="B267" s="40"/>
      <c r="C267" s="41"/>
      <c r="D267" s="234" t="s">
        <v>155</v>
      </c>
      <c r="E267" s="41"/>
      <c r="F267" s="235" t="s">
        <v>324</v>
      </c>
      <c r="G267" s="41"/>
      <c r="H267" s="41"/>
      <c r="I267" s="236"/>
      <c r="J267" s="41"/>
      <c r="K267" s="41"/>
      <c r="L267" s="45"/>
      <c r="M267" s="237"/>
      <c r="N267" s="238"/>
      <c r="O267" s="92"/>
      <c r="P267" s="92"/>
      <c r="Q267" s="92"/>
      <c r="R267" s="92"/>
      <c r="S267" s="92"/>
      <c r="T267" s="93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18" t="s">
        <v>155</v>
      </c>
      <c r="AU267" s="18" t="s">
        <v>88</v>
      </c>
    </row>
    <row r="268" s="13" customFormat="1">
      <c r="A268" s="13"/>
      <c r="B268" s="239"/>
      <c r="C268" s="240"/>
      <c r="D268" s="241" t="s">
        <v>157</v>
      </c>
      <c r="E268" s="242" t="s">
        <v>1</v>
      </c>
      <c r="F268" s="243" t="s">
        <v>325</v>
      </c>
      <c r="G268" s="240"/>
      <c r="H268" s="242" t="s">
        <v>1</v>
      </c>
      <c r="I268" s="244"/>
      <c r="J268" s="240"/>
      <c r="K268" s="240"/>
      <c r="L268" s="245"/>
      <c r="M268" s="246"/>
      <c r="N268" s="247"/>
      <c r="O268" s="247"/>
      <c r="P268" s="247"/>
      <c r="Q268" s="247"/>
      <c r="R268" s="247"/>
      <c r="S268" s="247"/>
      <c r="T268" s="24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9" t="s">
        <v>157</v>
      </c>
      <c r="AU268" s="249" t="s">
        <v>88</v>
      </c>
      <c r="AV268" s="13" t="s">
        <v>86</v>
      </c>
      <c r="AW268" s="13" t="s">
        <v>34</v>
      </c>
      <c r="AX268" s="13" t="s">
        <v>78</v>
      </c>
      <c r="AY268" s="249" t="s">
        <v>147</v>
      </c>
    </row>
    <row r="269" s="14" customFormat="1">
      <c r="A269" s="14"/>
      <c r="B269" s="250"/>
      <c r="C269" s="251"/>
      <c r="D269" s="241" t="s">
        <v>157</v>
      </c>
      <c r="E269" s="252" t="s">
        <v>1</v>
      </c>
      <c r="F269" s="253" t="s">
        <v>326</v>
      </c>
      <c r="G269" s="251"/>
      <c r="H269" s="254">
        <v>3.9140000000000001</v>
      </c>
      <c r="I269" s="255"/>
      <c r="J269" s="251"/>
      <c r="K269" s="251"/>
      <c r="L269" s="256"/>
      <c r="M269" s="257"/>
      <c r="N269" s="258"/>
      <c r="O269" s="258"/>
      <c r="P269" s="258"/>
      <c r="Q269" s="258"/>
      <c r="R269" s="258"/>
      <c r="S269" s="258"/>
      <c r="T269" s="25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0" t="s">
        <v>157</v>
      </c>
      <c r="AU269" s="260" t="s">
        <v>88</v>
      </c>
      <c r="AV269" s="14" t="s">
        <v>88</v>
      </c>
      <c r="AW269" s="14" t="s">
        <v>34</v>
      </c>
      <c r="AX269" s="14" t="s">
        <v>78</v>
      </c>
      <c r="AY269" s="260" t="s">
        <v>147</v>
      </c>
    </row>
    <row r="270" s="15" customFormat="1">
      <c r="A270" s="15"/>
      <c r="B270" s="261"/>
      <c r="C270" s="262"/>
      <c r="D270" s="241" t="s">
        <v>157</v>
      </c>
      <c r="E270" s="263" t="s">
        <v>1</v>
      </c>
      <c r="F270" s="264" t="s">
        <v>160</v>
      </c>
      <c r="G270" s="262"/>
      <c r="H270" s="265">
        <v>3.9140000000000001</v>
      </c>
      <c r="I270" s="266"/>
      <c r="J270" s="262"/>
      <c r="K270" s="262"/>
      <c r="L270" s="267"/>
      <c r="M270" s="268"/>
      <c r="N270" s="269"/>
      <c r="O270" s="269"/>
      <c r="P270" s="269"/>
      <c r="Q270" s="269"/>
      <c r="R270" s="269"/>
      <c r="S270" s="269"/>
      <c r="T270" s="270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1" t="s">
        <v>157</v>
      </c>
      <c r="AU270" s="271" t="s">
        <v>88</v>
      </c>
      <c r="AV270" s="15" t="s">
        <v>153</v>
      </c>
      <c r="AW270" s="15" t="s">
        <v>34</v>
      </c>
      <c r="AX270" s="15" t="s">
        <v>86</v>
      </c>
      <c r="AY270" s="271" t="s">
        <v>147</v>
      </c>
    </row>
    <row r="271" s="2" customFormat="1" ht="16.5" customHeight="1">
      <c r="A271" s="39"/>
      <c r="B271" s="40"/>
      <c r="C271" s="220" t="s">
        <v>327</v>
      </c>
      <c r="D271" s="220" t="s">
        <v>149</v>
      </c>
      <c r="E271" s="221" t="s">
        <v>328</v>
      </c>
      <c r="F271" s="222" t="s">
        <v>329</v>
      </c>
      <c r="G271" s="223" t="s">
        <v>205</v>
      </c>
      <c r="H271" s="224">
        <v>0.041000000000000002</v>
      </c>
      <c r="I271" s="225"/>
      <c r="J271" s="226">
        <f>ROUND(I271*H271,2)</f>
        <v>0</v>
      </c>
      <c r="K271" s="227"/>
      <c r="L271" s="45"/>
      <c r="M271" s="228" t="s">
        <v>1</v>
      </c>
      <c r="N271" s="229" t="s">
        <v>43</v>
      </c>
      <c r="O271" s="92"/>
      <c r="P271" s="230">
        <f>O271*H271</f>
        <v>0</v>
      </c>
      <c r="Q271" s="230">
        <v>1.06277</v>
      </c>
      <c r="R271" s="230">
        <f>Q271*H271</f>
        <v>0.043573569999999999</v>
      </c>
      <c r="S271" s="230">
        <v>0</v>
      </c>
      <c r="T271" s="23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2" t="s">
        <v>153</v>
      </c>
      <c r="AT271" s="232" t="s">
        <v>149</v>
      </c>
      <c r="AU271" s="232" t="s">
        <v>88</v>
      </c>
      <c r="AY271" s="18" t="s">
        <v>147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8" t="s">
        <v>86</v>
      </c>
      <c r="BK271" s="233">
        <f>ROUND(I271*H271,2)</f>
        <v>0</v>
      </c>
      <c r="BL271" s="18" t="s">
        <v>153</v>
      </c>
      <c r="BM271" s="232" t="s">
        <v>330</v>
      </c>
    </row>
    <row r="272" s="2" customFormat="1">
      <c r="A272" s="39"/>
      <c r="B272" s="40"/>
      <c r="C272" s="41"/>
      <c r="D272" s="234" t="s">
        <v>155</v>
      </c>
      <c r="E272" s="41"/>
      <c r="F272" s="235" t="s">
        <v>331</v>
      </c>
      <c r="G272" s="41"/>
      <c r="H272" s="41"/>
      <c r="I272" s="236"/>
      <c r="J272" s="41"/>
      <c r="K272" s="41"/>
      <c r="L272" s="45"/>
      <c r="M272" s="237"/>
      <c r="N272" s="238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155</v>
      </c>
      <c r="AU272" s="18" t="s">
        <v>88</v>
      </c>
    </row>
    <row r="273" s="13" customFormat="1">
      <c r="A273" s="13"/>
      <c r="B273" s="239"/>
      <c r="C273" s="240"/>
      <c r="D273" s="241" t="s">
        <v>157</v>
      </c>
      <c r="E273" s="242" t="s">
        <v>1</v>
      </c>
      <c r="F273" s="243" t="s">
        <v>325</v>
      </c>
      <c r="G273" s="240"/>
      <c r="H273" s="242" t="s">
        <v>1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9" t="s">
        <v>157</v>
      </c>
      <c r="AU273" s="249" t="s">
        <v>88</v>
      </c>
      <c r="AV273" s="13" t="s">
        <v>86</v>
      </c>
      <c r="AW273" s="13" t="s">
        <v>34</v>
      </c>
      <c r="AX273" s="13" t="s">
        <v>78</v>
      </c>
      <c r="AY273" s="249" t="s">
        <v>147</v>
      </c>
    </row>
    <row r="274" s="14" customFormat="1">
      <c r="A274" s="14"/>
      <c r="B274" s="250"/>
      <c r="C274" s="251"/>
      <c r="D274" s="241" t="s">
        <v>157</v>
      </c>
      <c r="E274" s="252" t="s">
        <v>1</v>
      </c>
      <c r="F274" s="253" t="s">
        <v>332</v>
      </c>
      <c r="G274" s="251"/>
      <c r="H274" s="254">
        <v>0.041000000000000002</v>
      </c>
      <c r="I274" s="255"/>
      <c r="J274" s="251"/>
      <c r="K274" s="251"/>
      <c r="L274" s="256"/>
      <c r="M274" s="257"/>
      <c r="N274" s="258"/>
      <c r="O274" s="258"/>
      <c r="P274" s="258"/>
      <c r="Q274" s="258"/>
      <c r="R274" s="258"/>
      <c r="S274" s="258"/>
      <c r="T274" s="25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0" t="s">
        <v>157</v>
      </c>
      <c r="AU274" s="260" t="s">
        <v>88</v>
      </c>
      <c r="AV274" s="14" t="s">
        <v>88</v>
      </c>
      <c r="AW274" s="14" t="s">
        <v>34</v>
      </c>
      <c r="AX274" s="14" t="s">
        <v>78</v>
      </c>
      <c r="AY274" s="260" t="s">
        <v>147</v>
      </c>
    </row>
    <row r="275" s="15" customFormat="1">
      <c r="A275" s="15"/>
      <c r="B275" s="261"/>
      <c r="C275" s="262"/>
      <c r="D275" s="241" t="s">
        <v>157</v>
      </c>
      <c r="E275" s="263" t="s">
        <v>1</v>
      </c>
      <c r="F275" s="264" t="s">
        <v>160</v>
      </c>
      <c r="G275" s="262"/>
      <c r="H275" s="265">
        <v>0.041000000000000002</v>
      </c>
      <c r="I275" s="266"/>
      <c r="J275" s="262"/>
      <c r="K275" s="262"/>
      <c r="L275" s="267"/>
      <c r="M275" s="268"/>
      <c r="N275" s="269"/>
      <c r="O275" s="269"/>
      <c r="P275" s="269"/>
      <c r="Q275" s="269"/>
      <c r="R275" s="269"/>
      <c r="S275" s="269"/>
      <c r="T275" s="270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1" t="s">
        <v>157</v>
      </c>
      <c r="AU275" s="271" t="s">
        <v>88</v>
      </c>
      <c r="AV275" s="15" t="s">
        <v>153</v>
      </c>
      <c r="AW275" s="15" t="s">
        <v>34</v>
      </c>
      <c r="AX275" s="15" t="s">
        <v>86</v>
      </c>
      <c r="AY275" s="271" t="s">
        <v>147</v>
      </c>
    </row>
    <row r="276" s="2" customFormat="1" ht="24.15" customHeight="1">
      <c r="A276" s="39"/>
      <c r="B276" s="40"/>
      <c r="C276" s="220" t="s">
        <v>333</v>
      </c>
      <c r="D276" s="220" t="s">
        <v>149</v>
      </c>
      <c r="E276" s="221" t="s">
        <v>334</v>
      </c>
      <c r="F276" s="222" t="s">
        <v>335</v>
      </c>
      <c r="G276" s="223" t="s">
        <v>152</v>
      </c>
      <c r="H276" s="224">
        <v>1.595</v>
      </c>
      <c r="I276" s="225"/>
      <c r="J276" s="226">
        <f>ROUND(I276*H276,2)</f>
        <v>0</v>
      </c>
      <c r="K276" s="227"/>
      <c r="L276" s="45"/>
      <c r="M276" s="228" t="s">
        <v>1</v>
      </c>
      <c r="N276" s="229" t="s">
        <v>43</v>
      </c>
      <c r="O276" s="92"/>
      <c r="P276" s="230">
        <f>O276*H276</f>
        <v>0</v>
      </c>
      <c r="Q276" s="230">
        <v>0.079210000000000003</v>
      </c>
      <c r="R276" s="230">
        <f>Q276*H276</f>
        <v>0.12633995000000001</v>
      </c>
      <c r="S276" s="230">
        <v>0</v>
      </c>
      <c r="T276" s="23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2" t="s">
        <v>153</v>
      </c>
      <c r="AT276" s="232" t="s">
        <v>149</v>
      </c>
      <c r="AU276" s="232" t="s">
        <v>88</v>
      </c>
      <c r="AY276" s="18" t="s">
        <v>147</v>
      </c>
      <c r="BE276" s="233">
        <f>IF(N276="základní",J276,0)</f>
        <v>0</v>
      </c>
      <c r="BF276" s="233">
        <f>IF(N276="snížená",J276,0)</f>
        <v>0</v>
      </c>
      <c r="BG276" s="233">
        <f>IF(N276="zákl. přenesená",J276,0)</f>
        <v>0</v>
      </c>
      <c r="BH276" s="233">
        <f>IF(N276="sníž. přenesená",J276,0)</f>
        <v>0</v>
      </c>
      <c r="BI276" s="233">
        <f>IF(N276="nulová",J276,0)</f>
        <v>0</v>
      </c>
      <c r="BJ276" s="18" t="s">
        <v>86</v>
      </c>
      <c r="BK276" s="233">
        <f>ROUND(I276*H276,2)</f>
        <v>0</v>
      </c>
      <c r="BL276" s="18" t="s">
        <v>153</v>
      </c>
      <c r="BM276" s="232" t="s">
        <v>336</v>
      </c>
    </row>
    <row r="277" s="2" customFormat="1">
      <c r="A277" s="39"/>
      <c r="B277" s="40"/>
      <c r="C277" s="41"/>
      <c r="D277" s="234" t="s">
        <v>155</v>
      </c>
      <c r="E277" s="41"/>
      <c r="F277" s="235" t="s">
        <v>337</v>
      </c>
      <c r="G277" s="41"/>
      <c r="H277" s="41"/>
      <c r="I277" s="236"/>
      <c r="J277" s="41"/>
      <c r="K277" s="41"/>
      <c r="L277" s="45"/>
      <c r="M277" s="237"/>
      <c r="N277" s="238"/>
      <c r="O277" s="92"/>
      <c r="P277" s="92"/>
      <c r="Q277" s="92"/>
      <c r="R277" s="92"/>
      <c r="S277" s="92"/>
      <c r="T277" s="93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155</v>
      </c>
      <c r="AU277" s="18" t="s">
        <v>88</v>
      </c>
    </row>
    <row r="278" s="13" customFormat="1">
      <c r="A278" s="13"/>
      <c r="B278" s="239"/>
      <c r="C278" s="240"/>
      <c r="D278" s="241" t="s">
        <v>157</v>
      </c>
      <c r="E278" s="242" t="s">
        <v>1</v>
      </c>
      <c r="F278" s="243" t="s">
        <v>338</v>
      </c>
      <c r="G278" s="240"/>
      <c r="H278" s="242" t="s">
        <v>1</v>
      </c>
      <c r="I278" s="244"/>
      <c r="J278" s="240"/>
      <c r="K278" s="240"/>
      <c r="L278" s="245"/>
      <c r="M278" s="246"/>
      <c r="N278" s="247"/>
      <c r="O278" s="247"/>
      <c r="P278" s="247"/>
      <c r="Q278" s="247"/>
      <c r="R278" s="247"/>
      <c r="S278" s="247"/>
      <c r="T278" s="24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9" t="s">
        <v>157</v>
      </c>
      <c r="AU278" s="249" t="s">
        <v>88</v>
      </c>
      <c r="AV278" s="13" t="s">
        <v>86</v>
      </c>
      <c r="AW278" s="13" t="s">
        <v>34</v>
      </c>
      <c r="AX278" s="13" t="s">
        <v>78</v>
      </c>
      <c r="AY278" s="249" t="s">
        <v>147</v>
      </c>
    </row>
    <row r="279" s="14" customFormat="1">
      <c r="A279" s="14"/>
      <c r="B279" s="250"/>
      <c r="C279" s="251"/>
      <c r="D279" s="241" t="s">
        <v>157</v>
      </c>
      <c r="E279" s="252" t="s">
        <v>1</v>
      </c>
      <c r="F279" s="253" t="s">
        <v>339</v>
      </c>
      <c r="G279" s="251"/>
      <c r="H279" s="254">
        <v>1.595</v>
      </c>
      <c r="I279" s="255"/>
      <c r="J279" s="251"/>
      <c r="K279" s="251"/>
      <c r="L279" s="256"/>
      <c r="M279" s="257"/>
      <c r="N279" s="258"/>
      <c r="O279" s="258"/>
      <c r="P279" s="258"/>
      <c r="Q279" s="258"/>
      <c r="R279" s="258"/>
      <c r="S279" s="258"/>
      <c r="T279" s="25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0" t="s">
        <v>157</v>
      </c>
      <c r="AU279" s="260" t="s">
        <v>88</v>
      </c>
      <c r="AV279" s="14" t="s">
        <v>88</v>
      </c>
      <c r="AW279" s="14" t="s">
        <v>34</v>
      </c>
      <c r="AX279" s="14" t="s">
        <v>78</v>
      </c>
      <c r="AY279" s="260" t="s">
        <v>147</v>
      </c>
    </row>
    <row r="280" s="15" customFormat="1">
      <c r="A280" s="15"/>
      <c r="B280" s="261"/>
      <c r="C280" s="262"/>
      <c r="D280" s="241" t="s">
        <v>157</v>
      </c>
      <c r="E280" s="263" t="s">
        <v>1</v>
      </c>
      <c r="F280" s="264" t="s">
        <v>160</v>
      </c>
      <c r="G280" s="262"/>
      <c r="H280" s="265">
        <v>1.595</v>
      </c>
      <c r="I280" s="266"/>
      <c r="J280" s="262"/>
      <c r="K280" s="262"/>
      <c r="L280" s="267"/>
      <c r="M280" s="268"/>
      <c r="N280" s="269"/>
      <c r="O280" s="269"/>
      <c r="P280" s="269"/>
      <c r="Q280" s="269"/>
      <c r="R280" s="269"/>
      <c r="S280" s="269"/>
      <c r="T280" s="270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1" t="s">
        <v>157</v>
      </c>
      <c r="AU280" s="271" t="s">
        <v>88</v>
      </c>
      <c r="AV280" s="15" t="s">
        <v>153</v>
      </c>
      <c r="AW280" s="15" t="s">
        <v>34</v>
      </c>
      <c r="AX280" s="15" t="s">
        <v>86</v>
      </c>
      <c r="AY280" s="271" t="s">
        <v>147</v>
      </c>
    </row>
    <row r="281" s="2" customFormat="1" ht="24.15" customHeight="1">
      <c r="A281" s="39"/>
      <c r="B281" s="40"/>
      <c r="C281" s="220" t="s">
        <v>340</v>
      </c>
      <c r="D281" s="220" t="s">
        <v>149</v>
      </c>
      <c r="E281" s="221" t="s">
        <v>341</v>
      </c>
      <c r="F281" s="222" t="s">
        <v>342</v>
      </c>
      <c r="G281" s="223" t="s">
        <v>163</v>
      </c>
      <c r="H281" s="224">
        <v>0.40000000000000002</v>
      </c>
      <c r="I281" s="225"/>
      <c r="J281" s="226">
        <f>ROUND(I281*H281,2)</f>
        <v>0</v>
      </c>
      <c r="K281" s="227"/>
      <c r="L281" s="45"/>
      <c r="M281" s="228" t="s">
        <v>1</v>
      </c>
      <c r="N281" s="229" t="s">
        <v>43</v>
      </c>
      <c r="O281" s="92"/>
      <c r="P281" s="230">
        <f>O281*H281</f>
        <v>0</v>
      </c>
      <c r="Q281" s="230">
        <v>0.00012999999999999999</v>
      </c>
      <c r="R281" s="230">
        <f>Q281*H281</f>
        <v>5.1999999999999997E-05</v>
      </c>
      <c r="S281" s="230">
        <v>0</v>
      </c>
      <c r="T281" s="23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2" t="s">
        <v>153</v>
      </c>
      <c r="AT281" s="232" t="s">
        <v>149</v>
      </c>
      <c r="AU281" s="232" t="s">
        <v>88</v>
      </c>
      <c r="AY281" s="18" t="s">
        <v>147</v>
      </c>
      <c r="BE281" s="233">
        <f>IF(N281="základní",J281,0)</f>
        <v>0</v>
      </c>
      <c r="BF281" s="233">
        <f>IF(N281="snížená",J281,0)</f>
        <v>0</v>
      </c>
      <c r="BG281" s="233">
        <f>IF(N281="zákl. přenesená",J281,0)</f>
        <v>0</v>
      </c>
      <c r="BH281" s="233">
        <f>IF(N281="sníž. přenesená",J281,0)</f>
        <v>0</v>
      </c>
      <c r="BI281" s="233">
        <f>IF(N281="nulová",J281,0)</f>
        <v>0</v>
      </c>
      <c r="BJ281" s="18" t="s">
        <v>86</v>
      </c>
      <c r="BK281" s="233">
        <f>ROUND(I281*H281,2)</f>
        <v>0</v>
      </c>
      <c r="BL281" s="18" t="s">
        <v>153</v>
      </c>
      <c r="BM281" s="232" t="s">
        <v>343</v>
      </c>
    </row>
    <row r="282" s="2" customFormat="1">
      <c r="A282" s="39"/>
      <c r="B282" s="40"/>
      <c r="C282" s="41"/>
      <c r="D282" s="234" t="s">
        <v>155</v>
      </c>
      <c r="E282" s="41"/>
      <c r="F282" s="235" t="s">
        <v>344</v>
      </c>
      <c r="G282" s="41"/>
      <c r="H282" s="41"/>
      <c r="I282" s="236"/>
      <c r="J282" s="41"/>
      <c r="K282" s="41"/>
      <c r="L282" s="45"/>
      <c r="M282" s="237"/>
      <c r="N282" s="238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155</v>
      </c>
      <c r="AU282" s="18" t="s">
        <v>88</v>
      </c>
    </row>
    <row r="283" s="14" customFormat="1">
      <c r="A283" s="14"/>
      <c r="B283" s="250"/>
      <c r="C283" s="251"/>
      <c r="D283" s="241" t="s">
        <v>157</v>
      </c>
      <c r="E283" s="252" t="s">
        <v>1</v>
      </c>
      <c r="F283" s="253" t="s">
        <v>345</v>
      </c>
      <c r="G283" s="251"/>
      <c r="H283" s="254">
        <v>0.40000000000000002</v>
      </c>
      <c r="I283" s="255"/>
      <c r="J283" s="251"/>
      <c r="K283" s="251"/>
      <c r="L283" s="256"/>
      <c r="M283" s="257"/>
      <c r="N283" s="258"/>
      <c r="O283" s="258"/>
      <c r="P283" s="258"/>
      <c r="Q283" s="258"/>
      <c r="R283" s="258"/>
      <c r="S283" s="258"/>
      <c r="T283" s="25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0" t="s">
        <v>157</v>
      </c>
      <c r="AU283" s="260" t="s">
        <v>88</v>
      </c>
      <c r="AV283" s="14" t="s">
        <v>88</v>
      </c>
      <c r="AW283" s="14" t="s">
        <v>34</v>
      </c>
      <c r="AX283" s="14" t="s">
        <v>78</v>
      </c>
      <c r="AY283" s="260" t="s">
        <v>147</v>
      </c>
    </row>
    <row r="284" s="15" customFormat="1">
      <c r="A284" s="15"/>
      <c r="B284" s="261"/>
      <c r="C284" s="262"/>
      <c r="D284" s="241" t="s">
        <v>157</v>
      </c>
      <c r="E284" s="263" t="s">
        <v>1</v>
      </c>
      <c r="F284" s="264" t="s">
        <v>160</v>
      </c>
      <c r="G284" s="262"/>
      <c r="H284" s="265">
        <v>0.40000000000000002</v>
      </c>
      <c r="I284" s="266"/>
      <c r="J284" s="262"/>
      <c r="K284" s="262"/>
      <c r="L284" s="267"/>
      <c r="M284" s="268"/>
      <c r="N284" s="269"/>
      <c r="O284" s="269"/>
      <c r="P284" s="269"/>
      <c r="Q284" s="269"/>
      <c r="R284" s="269"/>
      <c r="S284" s="269"/>
      <c r="T284" s="270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71" t="s">
        <v>157</v>
      </c>
      <c r="AU284" s="271" t="s">
        <v>88</v>
      </c>
      <c r="AV284" s="15" t="s">
        <v>153</v>
      </c>
      <c r="AW284" s="15" t="s">
        <v>34</v>
      </c>
      <c r="AX284" s="15" t="s">
        <v>86</v>
      </c>
      <c r="AY284" s="271" t="s">
        <v>147</v>
      </c>
    </row>
    <row r="285" s="2" customFormat="1" ht="24.15" customHeight="1">
      <c r="A285" s="39"/>
      <c r="B285" s="40"/>
      <c r="C285" s="220" t="s">
        <v>346</v>
      </c>
      <c r="D285" s="220" t="s">
        <v>149</v>
      </c>
      <c r="E285" s="221" t="s">
        <v>347</v>
      </c>
      <c r="F285" s="222" t="s">
        <v>348</v>
      </c>
      <c r="G285" s="223" t="s">
        <v>163</v>
      </c>
      <c r="H285" s="224">
        <v>11.9</v>
      </c>
      <c r="I285" s="225"/>
      <c r="J285" s="226">
        <f>ROUND(I285*H285,2)</f>
        <v>0</v>
      </c>
      <c r="K285" s="227"/>
      <c r="L285" s="45"/>
      <c r="M285" s="228" t="s">
        <v>1</v>
      </c>
      <c r="N285" s="229" t="s">
        <v>43</v>
      </c>
      <c r="O285" s="92"/>
      <c r="P285" s="230">
        <f>O285*H285</f>
        <v>0</v>
      </c>
      <c r="Q285" s="230">
        <v>0.00020000000000000001</v>
      </c>
      <c r="R285" s="230">
        <f>Q285*H285</f>
        <v>0.0023800000000000002</v>
      </c>
      <c r="S285" s="230">
        <v>0</v>
      </c>
      <c r="T285" s="23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2" t="s">
        <v>153</v>
      </c>
      <c r="AT285" s="232" t="s">
        <v>149</v>
      </c>
      <c r="AU285" s="232" t="s">
        <v>88</v>
      </c>
      <c r="AY285" s="18" t="s">
        <v>147</v>
      </c>
      <c r="BE285" s="233">
        <f>IF(N285="základní",J285,0)</f>
        <v>0</v>
      </c>
      <c r="BF285" s="233">
        <f>IF(N285="snížená",J285,0)</f>
        <v>0</v>
      </c>
      <c r="BG285" s="233">
        <f>IF(N285="zákl. přenesená",J285,0)</f>
        <v>0</v>
      </c>
      <c r="BH285" s="233">
        <f>IF(N285="sníž. přenesená",J285,0)</f>
        <v>0</v>
      </c>
      <c r="BI285" s="233">
        <f>IF(N285="nulová",J285,0)</f>
        <v>0</v>
      </c>
      <c r="BJ285" s="18" t="s">
        <v>86</v>
      </c>
      <c r="BK285" s="233">
        <f>ROUND(I285*H285,2)</f>
        <v>0</v>
      </c>
      <c r="BL285" s="18" t="s">
        <v>153</v>
      </c>
      <c r="BM285" s="232" t="s">
        <v>349</v>
      </c>
    </row>
    <row r="286" s="2" customFormat="1">
      <c r="A286" s="39"/>
      <c r="B286" s="40"/>
      <c r="C286" s="41"/>
      <c r="D286" s="234" t="s">
        <v>155</v>
      </c>
      <c r="E286" s="41"/>
      <c r="F286" s="235" t="s">
        <v>350</v>
      </c>
      <c r="G286" s="41"/>
      <c r="H286" s="41"/>
      <c r="I286" s="236"/>
      <c r="J286" s="41"/>
      <c r="K286" s="41"/>
      <c r="L286" s="45"/>
      <c r="M286" s="237"/>
      <c r="N286" s="238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155</v>
      </c>
      <c r="AU286" s="18" t="s">
        <v>88</v>
      </c>
    </row>
    <row r="287" s="13" customFormat="1">
      <c r="A287" s="13"/>
      <c r="B287" s="239"/>
      <c r="C287" s="240"/>
      <c r="D287" s="241" t="s">
        <v>157</v>
      </c>
      <c r="E287" s="242" t="s">
        <v>1</v>
      </c>
      <c r="F287" s="243" t="s">
        <v>351</v>
      </c>
      <c r="G287" s="240"/>
      <c r="H287" s="242" t="s">
        <v>1</v>
      </c>
      <c r="I287" s="244"/>
      <c r="J287" s="240"/>
      <c r="K287" s="240"/>
      <c r="L287" s="245"/>
      <c r="M287" s="246"/>
      <c r="N287" s="247"/>
      <c r="O287" s="247"/>
      <c r="P287" s="247"/>
      <c r="Q287" s="247"/>
      <c r="R287" s="247"/>
      <c r="S287" s="247"/>
      <c r="T287" s="24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9" t="s">
        <v>157</v>
      </c>
      <c r="AU287" s="249" t="s">
        <v>88</v>
      </c>
      <c r="AV287" s="13" t="s">
        <v>86</v>
      </c>
      <c r="AW287" s="13" t="s">
        <v>34</v>
      </c>
      <c r="AX287" s="13" t="s">
        <v>78</v>
      </c>
      <c r="AY287" s="249" t="s">
        <v>147</v>
      </c>
    </row>
    <row r="288" s="14" customFormat="1">
      <c r="A288" s="14"/>
      <c r="B288" s="250"/>
      <c r="C288" s="251"/>
      <c r="D288" s="241" t="s">
        <v>157</v>
      </c>
      <c r="E288" s="252" t="s">
        <v>1</v>
      </c>
      <c r="F288" s="253" t="s">
        <v>352</v>
      </c>
      <c r="G288" s="251"/>
      <c r="H288" s="254">
        <v>2.3799999999999999</v>
      </c>
      <c r="I288" s="255"/>
      <c r="J288" s="251"/>
      <c r="K288" s="251"/>
      <c r="L288" s="256"/>
      <c r="M288" s="257"/>
      <c r="N288" s="258"/>
      <c r="O288" s="258"/>
      <c r="P288" s="258"/>
      <c r="Q288" s="258"/>
      <c r="R288" s="258"/>
      <c r="S288" s="258"/>
      <c r="T288" s="259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0" t="s">
        <v>157</v>
      </c>
      <c r="AU288" s="260" t="s">
        <v>88</v>
      </c>
      <c r="AV288" s="14" t="s">
        <v>88</v>
      </c>
      <c r="AW288" s="14" t="s">
        <v>34</v>
      </c>
      <c r="AX288" s="14" t="s">
        <v>78</v>
      </c>
      <c r="AY288" s="260" t="s">
        <v>147</v>
      </c>
    </row>
    <row r="289" s="14" customFormat="1">
      <c r="A289" s="14"/>
      <c r="B289" s="250"/>
      <c r="C289" s="251"/>
      <c r="D289" s="241" t="s">
        <v>157</v>
      </c>
      <c r="E289" s="252" t="s">
        <v>1</v>
      </c>
      <c r="F289" s="253" t="s">
        <v>353</v>
      </c>
      <c r="G289" s="251"/>
      <c r="H289" s="254">
        <v>9.5199999999999996</v>
      </c>
      <c r="I289" s="255"/>
      <c r="J289" s="251"/>
      <c r="K289" s="251"/>
      <c r="L289" s="256"/>
      <c r="M289" s="257"/>
      <c r="N289" s="258"/>
      <c r="O289" s="258"/>
      <c r="P289" s="258"/>
      <c r="Q289" s="258"/>
      <c r="R289" s="258"/>
      <c r="S289" s="258"/>
      <c r="T289" s="25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0" t="s">
        <v>157</v>
      </c>
      <c r="AU289" s="260" t="s">
        <v>88</v>
      </c>
      <c r="AV289" s="14" t="s">
        <v>88</v>
      </c>
      <c r="AW289" s="14" t="s">
        <v>34</v>
      </c>
      <c r="AX289" s="14" t="s">
        <v>78</v>
      </c>
      <c r="AY289" s="260" t="s">
        <v>147</v>
      </c>
    </row>
    <row r="290" s="15" customFormat="1">
      <c r="A290" s="15"/>
      <c r="B290" s="261"/>
      <c r="C290" s="262"/>
      <c r="D290" s="241" t="s">
        <v>157</v>
      </c>
      <c r="E290" s="263" t="s">
        <v>1</v>
      </c>
      <c r="F290" s="264" t="s">
        <v>160</v>
      </c>
      <c r="G290" s="262"/>
      <c r="H290" s="265">
        <v>11.9</v>
      </c>
      <c r="I290" s="266"/>
      <c r="J290" s="262"/>
      <c r="K290" s="262"/>
      <c r="L290" s="267"/>
      <c r="M290" s="268"/>
      <c r="N290" s="269"/>
      <c r="O290" s="269"/>
      <c r="P290" s="269"/>
      <c r="Q290" s="269"/>
      <c r="R290" s="269"/>
      <c r="S290" s="269"/>
      <c r="T290" s="270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1" t="s">
        <v>157</v>
      </c>
      <c r="AU290" s="271" t="s">
        <v>88</v>
      </c>
      <c r="AV290" s="15" t="s">
        <v>153</v>
      </c>
      <c r="AW290" s="15" t="s">
        <v>34</v>
      </c>
      <c r="AX290" s="15" t="s">
        <v>86</v>
      </c>
      <c r="AY290" s="271" t="s">
        <v>147</v>
      </c>
    </row>
    <row r="291" s="12" customFormat="1" ht="22.8" customHeight="1">
      <c r="A291" s="12"/>
      <c r="B291" s="204"/>
      <c r="C291" s="205"/>
      <c r="D291" s="206" t="s">
        <v>77</v>
      </c>
      <c r="E291" s="218" t="s">
        <v>153</v>
      </c>
      <c r="F291" s="218" t="s">
        <v>354</v>
      </c>
      <c r="G291" s="205"/>
      <c r="H291" s="205"/>
      <c r="I291" s="208"/>
      <c r="J291" s="219">
        <f>BK291</f>
        <v>0</v>
      </c>
      <c r="K291" s="205"/>
      <c r="L291" s="210"/>
      <c r="M291" s="211"/>
      <c r="N291" s="212"/>
      <c r="O291" s="212"/>
      <c r="P291" s="213">
        <f>SUM(P292:P319)</f>
        <v>0</v>
      </c>
      <c r="Q291" s="212"/>
      <c r="R291" s="213">
        <f>SUM(R292:R319)</f>
        <v>2.3779503900000001</v>
      </c>
      <c r="S291" s="212"/>
      <c r="T291" s="214">
        <f>SUM(T292:T319)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15" t="s">
        <v>86</v>
      </c>
      <c r="AT291" s="216" t="s">
        <v>77</v>
      </c>
      <c r="AU291" s="216" t="s">
        <v>86</v>
      </c>
      <c r="AY291" s="215" t="s">
        <v>147</v>
      </c>
      <c r="BK291" s="217">
        <f>SUM(BK292:BK319)</f>
        <v>0</v>
      </c>
    </row>
    <row r="292" s="2" customFormat="1" ht="21.75" customHeight="1">
      <c r="A292" s="39"/>
      <c r="B292" s="40"/>
      <c r="C292" s="220" t="s">
        <v>355</v>
      </c>
      <c r="D292" s="220" t="s">
        <v>149</v>
      </c>
      <c r="E292" s="221" t="s">
        <v>356</v>
      </c>
      <c r="F292" s="222" t="s">
        <v>357</v>
      </c>
      <c r="G292" s="223" t="s">
        <v>170</v>
      </c>
      <c r="H292" s="224">
        <v>0.91800000000000004</v>
      </c>
      <c r="I292" s="225"/>
      <c r="J292" s="226">
        <f>ROUND(I292*H292,2)</f>
        <v>0</v>
      </c>
      <c r="K292" s="227"/>
      <c r="L292" s="45"/>
      <c r="M292" s="228" t="s">
        <v>1</v>
      </c>
      <c r="N292" s="229" t="s">
        <v>43</v>
      </c>
      <c r="O292" s="92"/>
      <c r="P292" s="230">
        <f>O292*H292</f>
        <v>0</v>
      </c>
      <c r="Q292" s="230">
        <v>2.5020099999999998</v>
      </c>
      <c r="R292" s="230">
        <f>Q292*H292</f>
        <v>2.29684518</v>
      </c>
      <c r="S292" s="230">
        <v>0</v>
      </c>
      <c r="T292" s="23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2" t="s">
        <v>153</v>
      </c>
      <c r="AT292" s="232" t="s">
        <v>149</v>
      </c>
      <c r="AU292" s="232" t="s">
        <v>88</v>
      </c>
      <c r="AY292" s="18" t="s">
        <v>147</v>
      </c>
      <c r="BE292" s="233">
        <f>IF(N292="základní",J292,0)</f>
        <v>0</v>
      </c>
      <c r="BF292" s="233">
        <f>IF(N292="snížená",J292,0)</f>
        <v>0</v>
      </c>
      <c r="BG292" s="233">
        <f>IF(N292="zákl. přenesená",J292,0)</f>
        <v>0</v>
      </c>
      <c r="BH292" s="233">
        <f>IF(N292="sníž. přenesená",J292,0)</f>
        <v>0</v>
      </c>
      <c r="BI292" s="233">
        <f>IF(N292="nulová",J292,0)</f>
        <v>0</v>
      </c>
      <c r="BJ292" s="18" t="s">
        <v>86</v>
      </c>
      <c r="BK292" s="233">
        <f>ROUND(I292*H292,2)</f>
        <v>0</v>
      </c>
      <c r="BL292" s="18" t="s">
        <v>153</v>
      </c>
      <c r="BM292" s="232" t="s">
        <v>358</v>
      </c>
    </row>
    <row r="293" s="2" customFormat="1">
      <c r="A293" s="39"/>
      <c r="B293" s="40"/>
      <c r="C293" s="41"/>
      <c r="D293" s="234" t="s">
        <v>155</v>
      </c>
      <c r="E293" s="41"/>
      <c r="F293" s="235" t="s">
        <v>359</v>
      </c>
      <c r="G293" s="41"/>
      <c r="H293" s="41"/>
      <c r="I293" s="236"/>
      <c r="J293" s="41"/>
      <c r="K293" s="41"/>
      <c r="L293" s="45"/>
      <c r="M293" s="237"/>
      <c r="N293" s="238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155</v>
      </c>
      <c r="AU293" s="18" t="s">
        <v>88</v>
      </c>
    </row>
    <row r="294" s="14" customFormat="1">
      <c r="A294" s="14"/>
      <c r="B294" s="250"/>
      <c r="C294" s="251"/>
      <c r="D294" s="241" t="s">
        <v>157</v>
      </c>
      <c r="E294" s="252" t="s">
        <v>1</v>
      </c>
      <c r="F294" s="253" t="s">
        <v>360</v>
      </c>
      <c r="G294" s="251"/>
      <c r="H294" s="254">
        <v>0.91800000000000004</v>
      </c>
      <c r="I294" s="255"/>
      <c r="J294" s="251"/>
      <c r="K294" s="251"/>
      <c r="L294" s="256"/>
      <c r="M294" s="257"/>
      <c r="N294" s="258"/>
      <c r="O294" s="258"/>
      <c r="P294" s="258"/>
      <c r="Q294" s="258"/>
      <c r="R294" s="258"/>
      <c r="S294" s="258"/>
      <c r="T294" s="25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0" t="s">
        <v>157</v>
      </c>
      <c r="AU294" s="260" t="s">
        <v>88</v>
      </c>
      <c r="AV294" s="14" t="s">
        <v>88</v>
      </c>
      <c r="AW294" s="14" t="s">
        <v>34</v>
      </c>
      <c r="AX294" s="14" t="s">
        <v>78</v>
      </c>
      <c r="AY294" s="260" t="s">
        <v>147</v>
      </c>
    </row>
    <row r="295" s="15" customFormat="1">
      <c r="A295" s="15"/>
      <c r="B295" s="261"/>
      <c r="C295" s="262"/>
      <c r="D295" s="241" t="s">
        <v>157</v>
      </c>
      <c r="E295" s="263" t="s">
        <v>1</v>
      </c>
      <c r="F295" s="264" t="s">
        <v>160</v>
      </c>
      <c r="G295" s="262"/>
      <c r="H295" s="265">
        <v>0.91800000000000004</v>
      </c>
      <c r="I295" s="266"/>
      <c r="J295" s="262"/>
      <c r="K295" s="262"/>
      <c r="L295" s="267"/>
      <c r="M295" s="268"/>
      <c r="N295" s="269"/>
      <c r="O295" s="269"/>
      <c r="P295" s="269"/>
      <c r="Q295" s="269"/>
      <c r="R295" s="269"/>
      <c r="S295" s="269"/>
      <c r="T295" s="270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1" t="s">
        <v>157</v>
      </c>
      <c r="AU295" s="271" t="s">
        <v>88</v>
      </c>
      <c r="AV295" s="15" t="s">
        <v>153</v>
      </c>
      <c r="AW295" s="15" t="s">
        <v>34</v>
      </c>
      <c r="AX295" s="15" t="s">
        <v>86</v>
      </c>
      <c r="AY295" s="271" t="s">
        <v>147</v>
      </c>
    </row>
    <row r="296" s="2" customFormat="1" ht="24.15" customHeight="1">
      <c r="A296" s="39"/>
      <c r="B296" s="40"/>
      <c r="C296" s="220" t="s">
        <v>361</v>
      </c>
      <c r="D296" s="220" t="s">
        <v>149</v>
      </c>
      <c r="E296" s="221" t="s">
        <v>362</v>
      </c>
      <c r="F296" s="222" t="s">
        <v>363</v>
      </c>
      <c r="G296" s="223" t="s">
        <v>152</v>
      </c>
      <c r="H296" s="224">
        <v>4.3959999999999999</v>
      </c>
      <c r="I296" s="225"/>
      <c r="J296" s="226">
        <f>ROUND(I296*H296,2)</f>
        <v>0</v>
      </c>
      <c r="K296" s="227"/>
      <c r="L296" s="45"/>
      <c r="M296" s="228" t="s">
        <v>1</v>
      </c>
      <c r="N296" s="229" t="s">
        <v>43</v>
      </c>
      <c r="O296" s="92"/>
      <c r="P296" s="230">
        <f>O296*H296</f>
        <v>0</v>
      </c>
      <c r="Q296" s="230">
        <v>0.0053299999999999997</v>
      </c>
      <c r="R296" s="230">
        <f>Q296*H296</f>
        <v>0.023430679999999999</v>
      </c>
      <c r="S296" s="230">
        <v>0</v>
      </c>
      <c r="T296" s="231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2" t="s">
        <v>153</v>
      </c>
      <c r="AT296" s="232" t="s">
        <v>149</v>
      </c>
      <c r="AU296" s="232" t="s">
        <v>88</v>
      </c>
      <c r="AY296" s="18" t="s">
        <v>147</v>
      </c>
      <c r="BE296" s="233">
        <f>IF(N296="základní",J296,0)</f>
        <v>0</v>
      </c>
      <c r="BF296" s="233">
        <f>IF(N296="snížená",J296,0)</f>
        <v>0</v>
      </c>
      <c r="BG296" s="233">
        <f>IF(N296="zákl. přenesená",J296,0)</f>
        <v>0</v>
      </c>
      <c r="BH296" s="233">
        <f>IF(N296="sníž. přenesená",J296,0)</f>
        <v>0</v>
      </c>
      <c r="BI296" s="233">
        <f>IF(N296="nulová",J296,0)</f>
        <v>0</v>
      </c>
      <c r="BJ296" s="18" t="s">
        <v>86</v>
      </c>
      <c r="BK296" s="233">
        <f>ROUND(I296*H296,2)</f>
        <v>0</v>
      </c>
      <c r="BL296" s="18" t="s">
        <v>153</v>
      </c>
      <c r="BM296" s="232" t="s">
        <v>364</v>
      </c>
    </row>
    <row r="297" s="2" customFormat="1">
      <c r="A297" s="39"/>
      <c r="B297" s="40"/>
      <c r="C297" s="41"/>
      <c r="D297" s="234" t="s">
        <v>155</v>
      </c>
      <c r="E297" s="41"/>
      <c r="F297" s="235" t="s">
        <v>365</v>
      </c>
      <c r="G297" s="41"/>
      <c r="H297" s="41"/>
      <c r="I297" s="236"/>
      <c r="J297" s="41"/>
      <c r="K297" s="41"/>
      <c r="L297" s="45"/>
      <c r="M297" s="237"/>
      <c r="N297" s="238"/>
      <c r="O297" s="92"/>
      <c r="P297" s="92"/>
      <c r="Q297" s="92"/>
      <c r="R297" s="92"/>
      <c r="S297" s="92"/>
      <c r="T297" s="93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155</v>
      </c>
      <c r="AU297" s="18" t="s">
        <v>88</v>
      </c>
    </row>
    <row r="298" s="14" customFormat="1">
      <c r="A298" s="14"/>
      <c r="B298" s="250"/>
      <c r="C298" s="251"/>
      <c r="D298" s="241" t="s">
        <v>157</v>
      </c>
      <c r="E298" s="252" t="s">
        <v>1</v>
      </c>
      <c r="F298" s="253" t="s">
        <v>366</v>
      </c>
      <c r="G298" s="251"/>
      <c r="H298" s="254">
        <v>3.1459999999999999</v>
      </c>
      <c r="I298" s="255"/>
      <c r="J298" s="251"/>
      <c r="K298" s="251"/>
      <c r="L298" s="256"/>
      <c r="M298" s="257"/>
      <c r="N298" s="258"/>
      <c r="O298" s="258"/>
      <c r="P298" s="258"/>
      <c r="Q298" s="258"/>
      <c r="R298" s="258"/>
      <c r="S298" s="258"/>
      <c r="T298" s="25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0" t="s">
        <v>157</v>
      </c>
      <c r="AU298" s="260" t="s">
        <v>88</v>
      </c>
      <c r="AV298" s="14" t="s">
        <v>88</v>
      </c>
      <c r="AW298" s="14" t="s">
        <v>34</v>
      </c>
      <c r="AX298" s="14" t="s">
        <v>78</v>
      </c>
      <c r="AY298" s="260" t="s">
        <v>147</v>
      </c>
    </row>
    <row r="299" s="14" customFormat="1">
      <c r="A299" s="14"/>
      <c r="B299" s="250"/>
      <c r="C299" s="251"/>
      <c r="D299" s="241" t="s">
        <v>157</v>
      </c>
      <c r="E299" s="252" t="s">
        <v>1</v>
      </c>
      <c r="F299" s="253" t="s">
        <v>367</v>
      </c>
      <c r="G299" s="251"/>
      <c r="H299" s="254">
        <v>0.078</v>
      </c>
      <c r="I299" s="255"/>
      <c r="J299" s="251"/>
      <c r="K299" s="251"/>
      <c r="L299" s="256"/>
      <c r="M299" s="257"/>
      <c r="N299" s="258"/>
      <c r="O299" s="258"/>
      <c r="P299" s="258"/>
      <c r="Q299" s="258"/>
      <c r="R299" s="258"/>
      <c r="S299" s="258"/>
      <c r="T299" s="25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0" t="s">
        <v>157</v>
      </c>
      <c r="AU299" s="260" t="s">
        <v>88</v>
      </c>
      <c r="AV299" s="14" t="s">
        <v>88</v>
      </c>
      <c r="AW299" s="14" t="s">
        <v>34</v>
      </c>
      <c r="AX299" s="14" t="s">
        <v>78</v>
      </c>
      <c r="AY299" s="260" t="s">
        <v>147</v>
      </c>
    </row>
    <row r="300" s="14" customFormat="1">
      <c r="A300" s="14"/>
      <c r="B300" s="250"/>
      <c r="C300" s="251"/>
      <c r="D300" s="241" t="s">
        <v>157</v>
      </c>
      <c r="E300" s="252" t="s">
        <v>1</v>
      </c>
      <c r="F300" s="253" t="s">
        <v>368</v>
      </c>
      <c r="G300" s="251"/>
      <c r="H300" s="254">
        <v>1.1719999999999999</v>
      </c>
      <c r="I300" s="255"/>
      <c r="J300" s="251"/>
      <c r="K300" s="251"/>
      <c r="L300" s="256"/>
      <c r="M300" s="257"/>
      <c r="N300" s="258"/>
      <c r="O300" s="258"/>
      <c r="P300" s="258"/>
      <c r="Q300" s="258"/>
      <c r="R300" s="258"/>
      <c r="S300" s="258"/>
      <c r="T300" s="25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0" t="s">
        <v>157</v>
      </c>
      <c r="AU300" s="260" t="s">
        <v>88</v>
      </c>
      <c r="AV300" s="14" t="s">
        <v>88</v>
      </c>
      <c r="AW300" s="14" t="s">
        <v>34</v>
      </c>
      <c r="AX300" s="14" t="s">
        <v>78</v>
      </c>
      <c r="AY300" s="260" t="s">
        <v>147</v>
      </c>
    </row>
    <row r="301" s="15" customFormat="1">
      <c r="A301" s="15"/>
      <c r="B301" s="261"/>
      <c r="C301" s="262"/>
      <c r="D301" s="241" t="s">
        <v>157</v>
      </c>
      <c r="E301" s="263" t="s">
        <v>1</v>
      </c>
      <c r="F301" s="264" t="s">
        <v>160</v>
      </c>
      <c r="G301" s="262"/>
      <c r="H301" s="265">
        <v>4.3959999999999999</v>
      </c>
      <c r="I301" s="266"/>
      <c r="J301" s="262"/>
      <c r="K301" s="262"/>
      <c r="L301" s="267"/>
      <c r="M301" s="268"/>
      <c r="N301" s="269"/>
      <c r="O301" s="269"/>
      <c r="P301" s="269"/>
      <c r="Q301" s="269"/>
      <c r="R301" s="269"/>
      <c r="S301" s="269"/>
      <c r="T301" s="270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71" t="s">
        <v>157</v>
      </c>
      <c r="AU301" s="271" t="s">
        <v>88</v>
      </c>
      <c r="AV301" s="15" t="s">
        <v>153</v>
      </c>
      <c r="AW301" s="15" t="s">
        <v>34</v>
      </c>
      <c r="AX301" s="15" t="s">
        <v>86</v>
      </c>
      <c r="AY301" s="271" t="s">
        <v>147</v>
      </c>
    </row>
    <row r="302" s="2" customFormat="1" ht="24.15" customHeight="1">
      <c r="A302" s="39"/>
      <c r="B302" s="40"/>
      <c r="C302" s="220" t="s">
        <v>369</v>
      </c>
      <c r="D302" s="220" t="s">
        <v>149</v>
      </c>
      <c r="E302" s="221" t="s">
        <v>370</v>
      </c>
      <c r="F302" s="222" t="s">
        <v>371</v>
      </c>
      <c r="G302" s="223" t="s">
        <v>152</v>
      </c>
      <c r="H302" s="224">
        <v>4.3959999999999999</v>
      </c>
      <c r="I302" s="225"/>
      <c r="J302" s="226">
        <f>ROUND(I302*H302,2)</f>
        <v>0</v>
      </c>
      <c r="K302" s="227"/>
      <c r="L302" s="45"/>
      <c r="M302" s="228" t="s">
        <v>1</v>
      </c>
      <c r="N302" s="229" t="s">
        <v>43</v>
      </c>
      <c r="O302" s="92"/>
      <c r="P302" s="230">
        <f>O302*H302</f>
        <v>0</v>
      </c>
      <c r="Q302" s="230">
        <v>0</v>
      </c>
      <c r="R302" s="230">
        <f>Q302*H302</f>
        <v>0</v>
      </c>
      <c r="S302" s="230">
        <v>0</v>
      </c>
      <c r="T302" s="23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2" t="s">
        <v>153</v>
      </c>
      <c r="AT302" s="232" t="s">
        <v>149</v>
      </c>
      <c r="AU302" s="232" t="s">
        <v>88</v>
      </c>
      <c r="AY302" s="18" t="s">
        <v>147</v>
      </c>
      <c r="BE302" s="233">
        <f>IF(N302="základní",J302,0)</f>
        <v>0</v>
      </c>
      <c r="BF302" s="233">
        <f>IF(N302="snížená",J302,0)</f>
        <v>0</v>
      </c>
      <c r="BG302" s="233">
        <f>IF(N302="zákl. přenesená",J302,0)</f>
        <v>0</v>
      </c>
      <c r="BH302" s="233">
        <f>IF(N302="sníž. přenesená",J302,0)</f>
        <v>0</v>
      </c>
      <c r="BI302" s="233">
        <f>IF(N302="nulová",J302,0)</f>
        <v>0</v>
      </c>
      <c r="BJ302" s="18" t="s">
        <v>86</v>
      </c>
      <c r="BK302" s="233">
        <f>ROUND(I302*H302,2)</f>
        <v>0</v>
      </c>
      <c r="BL302" s="18" t="s">
        <v>153</v>
      </c>
      <c r="BM302" s="232" t="s">
        <v>372</v>
      </c>
    </row>
    <row r="303" s="2" customFormat="1">
      <c r="A303" s="39"/>
      <c r="B303" s="40"/>
      <c r="C303" s="41"/>
      <c r="D303" s="234" t="s">
        <v>155</v>
      </c>
      <c r="E303" s="41"/>
      <c r="F303" s="235" t="s">
        <v>373</v>
      </c>
      <c r="G303" s="41"/>
      <c r="H303" s="41"/>
      <c r="I303" s="236"/>
      <c r="J303" s="41"/>
      <c r="K303" s="41"/>
      <c r="L303" s="45"/>
      <c r="M303" s="237"/>
      <c r="N303" s="238"/>
      <c r="O303" s="92"/>
      <c r="P303" s="92"/>
      <c r="Q303" s="92"/>
      <c r="R303" s="92"/>
      <c r="S303" s="92"/>
      <c r="T303" s="93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155</v>
      </c>
      <c r="AU303" s="18" t="s">
        <v>88</v>
      </c>
    </row>
    <row r="304" s="2" customFormat="1" ht="24.15" customHeight="1">
      <c r="A304" s="39"/>
      <c r="B304" s="40"/>
      <c r="C304" s="220" t="s">
        <v>374</v>
      </c>
      <c r="D304" s="220" t="s">
        <v>149</v>
      </c>
      <c r="E304" s="221" t="s">
        <v>375</v>
      </c>
      <c r="F304" s="222" t="s">
        <v>376</v>
      </c>
      <c r="G304" s="223" t="s">
        <v>152</v>
      </c>
      <c r="H304" s="224">
        <v>3.2240000000000002</v>
      </c>
      <c r="I304" s="225"/>
      <c r="J304" s="226">
        <f>ROUND(I304*H304,2)</f>
        <v>0</v>
      </c>
      <c r="K304" s="227"/>
      <c r="L304" s="45"/>
      <c r="M304" s="228" t="s">
        <v>1</v>
      </c>
      <c r="N304" s="229" t="s">
        <v>43</v>
      </c>
      <c r="O304" s="92"/>
      <c r="P304" s="230">
        <f>O304*H304</f>
        <v>0</v>
      </c>
      <c r="Q304" s="230">
        <v>0.00088000000000000003</v>
      </c>
      <c r="R304" s="230">
        <f>Q304*H304</f>
        <v>0.0028371200000000003</v>
      </c>
      <c r="S304" s="230">
        <v>0</v>
      </c>
      <c r="T304" s="23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2" t="s">
        <v>153</v>
      </c>
      <c r="AT304" s="232" t="s">
        <v>149</v>
      </c>
      <c r="AU304" s="232" t="s">
        <v>88</v>
      </c>
      <c r="AY304" s="18" t="s">
        <v>147</v>
      </c>
      <c r="BE304" s="233">
        <f>IF(N304="základní",J304,0)</f>
        <v>0</v>
      </c>
      <c r="BF304" s="233">
        <f>IF(N304="snížená",J304,0)</f>
        <v>0</v>
      </c>
      <c r="BG304" s="233">
        <f>IF(N304="zákl. přenesená",J304,0)</f>
        <v>0</v>
      </c>
      <c r="BH304" s="233">
        <f>IF(N304="sníž. přenesená",J304,0)</f>
        <v>0</v>
      </c>
      <c r="BI304" s="233">
        <f>IF(N304="nulová",J304,0)</f>
        <v>0</v>
      </c>
      <c r="BJ304" s="18" t="s">
        <v>86</v>
      </c>
      <c r="BK304" s="233">
        <f>ROUND(I304*H304,2)</f>
        <v>0</v>
      </c>
      <c r="BL304" s="18" t="s">
        <v>153</v>
      </c>
      <c r="BM304" s="232" t="s">
        <v>377</v>
      </c>
    </row>
    <row r="305" s="2" customFormat="1">
      <c r="A305" s="39"/>
      <c r="B305" s="40"/>
      <c r="C305" s="41"/>
      <c r="D305" s="234" t="s">
        <v>155</v>
      </c>
      <c r="E305" s="41"/>
      <c r="F305" s="235" t="s">
        <v>378</v>
      </c>
      <c r="G305" s="41"/>
      <c r="H305" s="41"/>
      <c r="I305" s="236"/>
      <c r="J305" s="41"/>
      <c r="K305" s="41"/>
      <c r="L305" s="45"/>
      <c r="M305" s="237"/>
      <c r="N305" s="238"/>
      <c r="O305" s="92"/>
      <c r="P305" s="92"/>
      <c r="Q305" s="92"/>
      <c r="R305" s="92"/>
      <c r="S305" s="92"/>
      <c r="T305" s="93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155</v>
      </c>
      <c r="AU305" s="18" t="s">
        <v>88</v>
      </c>
    </row>
    <row r="306" s="14" customFormat="1">
      <c r="A306" s="14"/>
      <c r="B306" s="250"/>
      <c r="C306" s="251"/>
      <c r="D306" s="241" t="s">
        <v>157</v>
      </c>
      <c r="E306" s="252" t="s">
        <v>1</v>
      </c>
      <c r="F306" s="253" t="s">
        <v>366</v>
      </c>
      <c r="G306" s="251"/>
      <c r="H306" s="254">
        <v>3.1459999999999999</v>
      </c>
      <c r="I306" s="255"/>
      <c r="J306" s="251"/>
      <c r="K306" s="251"/>
      <c r="L306" s="256"/>
      <c r="M306" s="257"/>
      <c r="N306" s="258"/>
      <c r="O306" s="258"/>
      <c r="P306" s="258"/>
      <c r="Q306" s="258"/>
      <c r="R306" s="258"/>
      <c r="S306" s="258"/>
      <c r="T306" s="259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0" t="s">
        <v>157</v>
      </c>
      <c r="AU306" s="260" t="s">
        <v>88</v>
      </c>
      <c r="AV306" s="14" t="s">
        <v>88</v>
      </c>
      <c r="AW306" s="14" t="s">
        <v>34</v>
      </c>
      <c r="AX306" s="14" t="s">
        <v>78</v>
      </c>
      <c r="AY306" s="260" t="s">
        <v>147</v>
      </c>
    </row>
    <row r="307" s="14" customFormat="1">
      <c r="A307" s="14"/>
      <c r="B307" s="250"/>
      <c r="C307" s="251"/>
      <c r="D307" s="241" t="s">
        <v>157</v>
      </c>
      <c r="E307" s="252" t="s">
        <v>1</v>
      </c>
      <c r="F307" s="253" t="s">
        <v>367</v>
      </c>
      <c r="G307" s="251"/>
      <c r="H307" s="254">
        <v>0.078</v>
      </c>
      <c r="I307" s="255"/>
      <c r="J307" s="251"/>
      <c r="K307" s="251"/>
      <c r="L307" s="256"/>
      <c r="M307" s="257"/>
      <c r="N307" s="258"/>
      <c r="O307" s="258"/>
      <c r="P307" s="258"/>
      <c r="Q307" s="258"/>
      <c r="R307" s="258"/>
      <c r="S307" s="258"/>
      <c r="T307" s="25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0" t="s">
        <v>157</v>
      </c>
      <c r="AU307" s="260" t="s">
        <v>88</v>
      </c>
      <c r="AV307" s="14" t="s">
        <v>88</v>
      </c>
      <c r="AW307" s="14" t="s">
        <v>34</v>
      </c>
      <c r="AX307" s="14" t="s">
        <v>78</v>
      </c>
      <c r="AY307" s="260" t="s">
        <v>147</v>
      </c>
    </row>
    <row r="308" s="15" customFormat="1">
      <c r="A308" s="15"/>
      <c r="B308" s="261"/>
      <c r="C308" s="262"/>
      <c r="D308" s="241" t="s">
        <v>157</v>
      </c>
      <c r="E308" s="263" t="s">
        <v>1</v>
      </c>
      <c r="F308" s="264" t="s">
        <v>160</v>
      </c>
      <c r="G308" s="262"/>
      <c r="H308" s="265">
        <v>3.2240000000000002</v>
      </c>
      <c r="I308" s="266"/>
      <c r="J308" s="262"/>
      <c r="K308" s="262"/>
      <c r="L308" s="267"/>
      <c r="M308" s="268"/>
      <c r="N308" s="269"/>
      <c r="O308" s="269"/>
      <c r="P308" s="269"/>
      <c r="Q308" s="269"/>
      <c r="R308" s="269"/>
      <c r="S308" s="269"/>
      <c r="T308" s="270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71" t="s">
        <v>157</v>
      </c>
      <c r="AU308" s="271" t="s">
        <v>88</v>
      </c>
      <c r="AV308" s="15" t="s">
        <v>153</v>
      </c>
      <c r="AW308" s="15" t="s">
        <v>34</v>
      </c>
      <c r="AX308" s="15" t="s">
        <v>86</v>
      </c>
      <c r="AY308" s="271" t="s">
        <v>147</v>
      </c>
    </row>
    <row r="309" s="2" customFormat="1" ht="24.15" customHeight="1">
      <c r="A309" s="39"/>
      <c r="B309" s="40"/>
      <c r="C309" s="220" t="s">
        <v>379</v>
      </c>
      <c r="D309" s="220" t="s">
        <v>149</v>
      </c>
      <c r="E309" s="221" t="s">
        <v>380</v>
      </c>
      <c r="F309" s="222" t="s">
        <v>381</v>
      </c>
      <c r="G309" s="223" t="s">
        <v>152</v>
      </c>
      <c r="H309" s="224">
        <v>3.2240000000000002</v>
      </c>
      <c r="I309" s="225"/>
      <c r="J309" s="226">
        <f>ROUND(I309*H309,2)</f>
        <v>0</v>
      </c>
      <c r="K309" s="227"/>
      <c r="L309" s="45"/>
      <c r="M309" s="228" t="s">
        <v>1</v>
      </c>
      <c r="N309" s="229" t="s">
        <v>43</v>
      </c>
      <c r="O309" s="92"/>
      <c r="P309" s="230">
        <f>O309*H309</f>
        <v>0</v>
      </c>
      <c r="Q309" s="230">
        <v>0</v>
      </c>
      <c r="R309" s="230">
        <f>Q309*H309</f>
        <v>0</v>
      </c>
      <c r="S309" s="230">
        <v>0</v>
      </c>
      <c r="T309" s="23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2" t="s">
        <v>153</v>
      </c>
      <c r="AT309" s="232" t="s">
        <v>149</v>
      </c>
      <c r="AU309" s="232" t="s">
        <v>88</v>
      </c>
      <c r="AY309" s="18" t="s">
        <v>147</v>
      </c>
      <c r="BE309" s="233">
        <f>IF(N309="základní",J309,0)</f>
        <v>0</v>
      </c>
      <c r="BF309" s="233">
        <f>IF(N309="snížená",J309,0)</f>
        <v>0</v>
      </c>
      <c r="BG309" s="233">
        <f>IF(N309="zákl. přenesená",J309,0)</f>
        <v>0</v>
      </c>
      <c r="BH309" s="233">
        <f>IF(N309="sníž. přenesená",J309,0)</f>
        <v>0</v>
      </c>
      <c r="BI309" s="233">
        <f>IF(N309="nulová",J309,0)</f>
        <v>0</v>
      </c>
      <c r="BJ309" s="18" t="s">
        <v>86</v>
      </c>
      <c r="BK309" s="233">
        <f>ROUND(I309*H309,2)</f>
        <v>0</v>
      </c>
      <c r="BL309" s="18" t="s">
        <v>153</v>
      </c>
      <c r="BM309" s="232" t="s">
        <v>382</v>
      </c>
    </row>
    <row r="310" s="2" customFormat="1">
      <c r="A310" s="39"/>
      <c r="B310" s="40"/>
      <c r="C310" s="41"/>
      <c r="D310" s="234" t="s">
        <v>155</v>
      </c>
      <c r="E310" s="41"/>
      <c r="F310" s="235" t="s">
        <v>383</v>
      </c>
      <c r="G310" s="41"/>
      <c r="H310" s="41"/>
      <c r="I310" s="236"/>
      <c r="J310" s="41"/>
      <c r="K310" s="41"/>
      <c r="L310" s="45"/>
      <c r="M310" s="237"/>
      <c r="N310" s="238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155</v>
      </c>
      <c r="AU310" s="18" t="s">
        <v>88</v>
      </c>
    </row>
    <row r="311" s="2" customFormat="1" ht="24.15" customHeight="1">
      <c r="A311" s="39"/>
      <c r="B311" s="40"/>
      <c r="C311" s="220" t="s">
        <v>384</v>
      </c>
      <c r="D311" s="220" t="s">
        <v>149</v>
      </c>
      <c r="E311" s="221" t="s">
        <v>385</v>
      </c>
      <c r="F311" s="222" t="s">
        <v>386</v>
      </c>
      <c r="G311" s="223" t="s">
        <v>205</v>
      </c>
      <c r="H311" s="224">
        <v>0.049000000000000002</v>
      </c>
      <c r="I311" s="225"/>
      <c r="J311" s="226">
        <f>ROUND(I311*H311,2)</f>
        <v>0</v>
      </c>
      <c r="K311" s="227"/>
      <c r="L311" s="45"/>
      <c r="M311" s="228" t="s">
        <v>1</v>
      </c>
      <c r="N311" s="229" t="s">
        <v>43</v>
      </c>
      <c r="O311" s="92"/>
      <c r="P311" s="230">
        <f>O311*H311</f>
        <v>0</v>
      </c>
      <c r="Q311" s="230">
        <v>0.017090000000000001</v>
      </c>
      <c r="R311" s="230">
        <f>Q311*H311</f>
        <v>0.00083741000000000013</v>
      </c>
      <c r="S311" s="230">
        <v>0</v>
      </c>
      <c r="T311" s="23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2" t="s">
        <v>153</v>
      </c>
      <c r="AT311" s="232" t="s">
        <v>149</v>
      </c>
      <c r="AU311" s="232" t="s">
        <v>88</v>
      </c>
      <c r="AY311" s="18" t="s">
        <v>147</v>
      </c>
      <c r="BE311" s="233">
        <f>IF(N311="základní",J311,0)</f>
        <v>0</v>
      </c>
      <c r="BF311" s="233">
        <f>IF(N311="snížená",J311,0)</f>
        <v>0</v>
      </c>
      <c r="BG311" s="233">
        <f>IF(N311="zákl. přenesená",J311,0)</f>
        <v>0</v>
      </c>
      <c r="BH311" s="233">
        <f>IF(N311="sníž. přenesená",J311,0)</f>
        <v>0</v>
      </c>
      <c r="BI311" s="233">
        <f>IF(N311="nulová",J311,0)</f>
        <v>0</v>
      </c>
      <c r="BJ311" s="18" t="s">
        <v>86</v>
      </c>
      <c r="BK311" s="233">
        <f>ROUND(I311*H311,2)</f>
        <v>0</v>
      </c>
      <c r="BL311" s="18" t="s">
        <v>153</v>
      </c>
      <c r="BM311" s="232" t="s">
        <v>387</v>
      </c>
    </row>
    <row r="312" s="2" customFormat="1">
      <c r="A312" s="39"/>
      <c r="B312" s="40"/>
      <c r="C312" s="41"/>
      <c r="D312" s="234" t="s">
        <v>155</v>
      </c>
      <c r="E312" s="41"/>
      <c r="F312" s="235" t="s">
        <v>388</v>
      </c>
      <c r="G312" s="41"/>
      <c r="H312" s="41"/>
      <c r="I312" s="236"/>
      <c r="J312" s="41"/>
      <c r="K312" s="41"/>
      <c r="L312" s="45"/>
      <c r="M312" s="237"/>
      <c r="N312" s="238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155</v>
      </c>
      <c r="AU312" s="18" t="s">
        <v>88</v>
      </c>
    </row>
    <row r="313" s="13" customFormat="1">
      <c r="A313" s="13"/>
      <c r="B313" s="239"/>
      <c r="C313" s="240"/>
      <c r="D313" s="241" t="s">
        <v>157</v>
      </c>
      <c r="E313" s="242" t="s">
        <v>1</v>
      </c>
      <c r="F313" s="243" t="s">
        <v>389</v>
      </c>
      <c r="G313" s="240"/>
      <c r="H313" s="242" t="s">
        <v>1</v>
      </c>
      <c r="I313" s="244"/>
      <c r="J313" s="240"/>
      <c r="K313" s="240"/>
      <c r="L313" s="245"/>
      <c r="M313" s="246"/>
      <c r="N313" s="247"/>
      <c r="O313" s="247"/>
      <c r="P313" s="247"/>
      <c r="Q313" s="247"/>
      <c r="R313" s="247"/>
      <c r="S313" s="247"/>
      <c r="T313" s="24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9" t="s">
        <v>157</v>
      </c>
      <c r="AU313" s="249" t="s">
        <v>88</v>
      </c>
      <c r="AV313" s="13" t="s">
        <v>86</v>
      </c>
      <c r="AW313" s="13" t="s">
        <v>34</v>
      </c>
      <c r="AX313" s="13" t="s">
        <v>78</v>
      </c>
      <c r="AY313" s="249" t="s">
        <v>147</v>
      </c>
    </row>
    <row r="314" s="14" customFormat="1">
      <c r="A314" s="14"/>
      <c r="B314" s="250"/>
      <c r="C314" s="251"/>
      <c r="D314" s="241" t="s">
        <v>157</v>
      </c>
      <c r="E314" s="252" t="s">
        <v>1</v>
      </c>
      <c r="F314" s="253" t="s">
        <v>390</v>
      </c>
      <c r="G314" s="251"/>
      <c r="H314" s="254">
        <v>0.049000000000000002</v>
      </c>
      <c r="I314" s="255"/>
      <c r="J314" s="251"/>
      <c r="K314" s="251"/>
      <c r="L314" s="256"/>
      <c r="M314" s="257"/>
      <c r="N314" s="258"/>
      <c r="O314" s="258"/>
      <c r="P314" s="258"/>
      <c r="Q314" s="258"/>
      <c r="R314" s="258"/>
      <c r="S314" s="258"/>
      <c r="T314" s="25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0" t="s">
        <v>157</v>
      </c>
      <c r="AU314" s="260" t="s">
        <v>88</v>
      </c>
      <c r="AV314" s="14" t="s">
        <v>88</v>
      </c>
      <c r="AW314" s="14" t="s">
        <v>34</v>
      </c>
      <c r="AX314" s="14" t="s">
        <v>78</v>
      </c>
      <c r="AY314" s="260" t="s">
        <v>147</v>
      </c>
    </row>
    <row r="315" s="15" customFormat="1">
      <c r="A315" s="15"/>
      <c r="B315" s="261"/>
      <c r="C315" s="262"/>
      <c r="D315" s="241" t="s">
        <v>157</v>
      </c>
      <c r="E315" s="263" t="s">
        <v>1</v>
      </c>
      <c r="F315" s="264" t="s">
        <v>160</v>
      </c>
      <c r="G315" s="262"/>
      <c r="H315" s="265">
        <v>0.049000000000000002</v>
      </c>
      <c r="I315" s="266"/>
      <c r="J315" s="262"/>
      <c r="K315" s="262"/>
      <c r="L315" s="267"/>
      <c r="M315" s="268"/>
      <c r="N315" s="269"/>
      <c r="O315" s="269"/>
      <c r="P315" s="269"/>
      <c r="Q315" s="269"/>
      <c r="R315" s="269"/>
      <c r="S315" s="269"/>
      <c r="T315" s="270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71" t="s">
        <v>157</v>
      </c>
      <c r="AU315" s="271" t="s">
        <v>88</v>
      </c>
      <c r="AV315" s="15" t="s">
        <v>153</v>
      </c>
      <c r="AW315" s="15" t="s">
        <v>34</v>
      </c>
      <c r="AX315" s="15" t="s">
        <v>86</v>
      </c>
      <c r="AY315" s="271" t="s">
        <v>147</v>
      </c>
    </row>
    <row r="316" s="2" customFormat="1" ht="16.5" customHeight="1">
      <c r="A316" s="39"/>
      <c r="B316" s="40"/>
      <c r="C316" s="272" t="s">
        <v>391</v>
      </c>
      <c r="D316" s="272" t="s">
        <v>392</v>
      </c>
      <c r="E316" s="273" t="s">
        <v>393</v>
      </c>
      <c r="F316" s="274" t="s">
        <v>394</v>
      </c>
      <c r="G316" s="275" t="s">
        <v>205</v>
      </c>
      <c r="H316" s="276">
        <v>0.053999999999999999</v>
      </c>
      <c r="I316" s="277"/>
      <c r="J316" s="278">
        <f>ROUND(I316*H316,2)</f>
        <v>0</v>
      </c>
      <c r="K316" s="279"/>
      <c r="L316" s="280"/>
      <c r="M316" s="281" t="s">
        <v>1</v>
      </c>
      <c r="N316" s="282" t="s">
        <v>43</v>
      </c>
      <c r="O316" s="92"/>
      <c r="P316" s="230">
        <f>O316*H316</f>
        <v>0</v>
      </c>
      <c r="Q316" s="230">
        <v>1</v>
      </c>
      <c r="R316" s="230">
        <f>Q316*H316</f>
        <v>0.053999999999999999</v>
      </c>
      <c r="S316" s="230">
        <v>0</v>
      </c>
      <c r="T316" s="23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2" t="s">
        <v>202</v>
      </c>
      <c r="AT316" s="232" t="s">
        <v>392</v>
      </c>
      <c r="AU316" s="232" t="s">
        <v>88</v>
      </c>
      <c r="AY316" s="18" t="s">
        <v>147</v>
      </c>
      <c r="BE316" s="233">
        <f>IF(N316="základní",J316,0)</f>
        <v>0</v>
      </c>
      <c r="BF316" s="233">
        <f>IF(N316="snížená",J316,0)</f>
        <v>0</v>
      </c>
      <c r="BG316" s="233">
        <f>IF(N316="zákl. přenesená",J316,0)</f>
        <v>0</v>
      </c>
      <c r="BH316" s="233">
        <f>IF(N316="sníž. přenesená",J316,0)</f>
        <v>0</v>
      </c>
      <c r="BI316" s="233">
        <f>IF(N316="nulová",J316,0)</f>
        <v>0</v>
      </c>
      <c r="BJ316" s="18" t="s">
        <v>86</v>
      </c>
      <c r="BK316" s="233">
        <f>ROUND(I316*H316,2)</f>
        <v>0</v>
      </c>
      <c r="BL316" s="18" t="s">
        <v>153</v>
      </c>
      <c r="BM316" s="232" t="s">
        <v>395</v>
      </c>
    </row>
    <row r="317" s="13" customFormat="1">
      <c r="A317" s="13"/>
      <c r="B317" s="239"/>
      <c r="C317" s="240"/>
      <c r="D317" s="241" t="s">
        <v>157</v>
      </c>
      <c r="E317" s="242" t="s">
        <v>1</v>
      </c>
      <c r="F317" s="243" t="s">
        <v>389</v>
      </c>
      <c r="G317" s="240"/>
      <c r="H317" s="242" t="s">
        <v>1</v>
      </c>
      <c r="I317" s="244"/>
      <c r="J317" s="240"/>
      <c r="K317" s="240"/>
      <c r="L317" s="245"/>
      <c r="M317" s="246"/>
      <c r="N317" s="247"/>
      <c r="O317" s="247"/>
      <c r="P317" s="247"/>
      <c r="Q317" s="247"/>
      <c r="R317" s="247"/>
      <c r="S317" s="247"/>
      <c r="T317" s="24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9" t="s">
        <v>157</v>
      </c>
      <c r="AU317" s="249" t="s">
        <v>88</v>
      </c>
      <c r="AV317" s="13" t="s">
        <v>86</v>
      </c>
      <c r="AW317" s="13" t="s">
        <v>34</v>
      </c>
      <c r="AX317" s="13" t="s">
        <v>78</v>
      </c>
      <c r="AY317" s="249" t="s">
        <v>147</v>
      </c>
    </row>
    <row r="318" s="14" customFormat="1">
      <c r="A318" s="14"/>
      <c r="B318" s="250"/>
      <c r="C318" s="251"/>
      <c r="D318" s="241" t="s">
        <v>157</v>
      </c>
      <c r="E318" s="252" t="s">
        <v>1</v>
      </c>
      <c r="F318" s="253" t="s">
        <v>396</v>
      </c>
      <c r="G318" s="251"/>
      <c r="H318" s="254">
        <v>0.053999999999999999</v>
      </c>
      <c r="I318" s="255"/>
      <c r="J318" s="251"/>
      <c r="K318" s="251"/>
      <c r="L318" s="256"/>
      <c r="M318" s="257"/>
      <c r="N318" s="258"/>
      <c r="O318" s="258"/>
      <c r="P318" s="258"/>
      <c r="Q318" s="258"/>
      <c r="R318" s="258"/>
      <c r="S318" s="258"/>
      <c r="T318" s="25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0" t="s">
        <v>157</v>
      </c>
      <c r="AU318" s="260" t="s">
        <v>88</v>
      </c>
      <c r="AV318" s="14" t="s">
        <v>88</v>
      </c>
      <c r="AW318" s="14" t="s">
        <v>34</v>
      </c>
      <c r="AX318" s="14" t="s">
        <v>78</v>
      </c>
      <c r="AY318" s="260" t="s">
        <v>147</v>
      </c>
    </row>
    <row r="319" s="15" customFormat="1">
      <c r="A319" s="15"/>
      <c r="B319" s="261"/>
      <c r="C319" s="262"/>
      <c r="D319" s="241" t="s">
        <v>157</v>
      </c>
      <c r="E319" s="263" t="s">
        <v>1</v>
      </c>
      <c r="F319" s="264" t="s">
        <v>160</v>
      </c>
      <c r="G319" s="262"/>
      <c r="H319" s="265">
        <v>0.053999999999999999</v>
      </c>
      <c r="I319" s="266"/>
      <c r="J319" s="262"/>
      <c r="K319" s="262"/>
      <c r="L319" s="267"/>
      <c r="M319" s="268"/>
      <c r="N319" s="269"/>
      <c r="O319" s="269"/>
      <c r="P319" s="269"/>
      <c r="Q319" s="269"/>
      <c r="R319" s="269"/>
      <c r="S319" s="269"/>
      <c r="T319" s="270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1" t="s">
        <v>157</v>
      </c>
      <c r="AU319" s="271" t="s">
        <v>88</v>
      </c>
      <c r="AV319" s="15" t="s">
        <v>153</v>
      </c>
      <c r="AW319" s="15" t="s">
        <v>34</v>
      </c>
      <c r="AX319" s="15" t="s">
        <v>86</v>
      </c>
      <c r="AY319" s="271" t="s">
        <v>147</v>
      </c>
    </row>
    <row r="320" s="12" customFormat="1" ht="22.8" customHeight="1">
      <c r="A320" s="12"/>
      <c r="B320" s="204"/>
      <c r="C320" s="205"/>
      <c r="D320" s="206" t="s">
        <v>77</v>
      </c>
      <c r="E320" s="218" t="s">
        <v>182</v>
      </c>
      <c r="F320" s="218" t="s">
        <v>397</v>
      </c>
      <c r="G320" s="205"/>
      <c r="H320" s="205"/>
      <c r="I320" s="208"/>
      <c r="J320" s="219">
        <f>BK320</f>
        <v>0</v>
      </c>
      <c r="K320" s="205"/>
      <c r="L320" s="210"/>
      <c r="M320" s="211"/>
      <c r="N320" s="212"/>
      <c r="O320" s="212"/>
      <c r="P320" s="213">
        <f>SUM(P321:P333)</f>
        <v>0</v>
      </c>
      <c r="Q320" s="212"/>
      <c r="R320" s="213">
        <f>SUM(R321:R333)</f>
        <v>0.52790000000000004</v>
      </c>
      <c r="S320" s="212"/>
      <c r="T320" s="214">
        <f>SUM(T321:T333)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5" t="s">
        <v>86</v>
      </c>
      <c r="AT320" s="216" t="s">
        <v>77</v>
      </c>
      <c r="AU320" s="216" t="s">
        <v>86</v>
      </c>
      <c r="AY320" s="215" t="s">
        <v>147</v>
      </c>
      <c r="BK320" s="217">
        <f>SUM(BK321:BK333)</f>
        <v>0</v>
      </c>
    </row>
    <row r="321" s="2" customFormat="1" ht="24.15" customHeight="1">
      <c r="A321" s="39"/>
      <c r="B321" s="40"/>
      <c r="C321" s="220" t="s">
        <v>398</v>
      </c>
      <c r="D321" s="220" t="s">
        <v>149</v>
      </c>
      <c r="E321" s="221" t="s">
        <v>399</v>
      </c>
      <c r="F321" s="222" t="s">
        <v>400</v>
      </c>
      <c r="G321" s="223" t="s">
        <v>152</v>
      </c>
      <c r="H321" s="224">
        <v>3.5</v>
      </c>
      <c r="I321" s="225"/>
      <c r="J321" s="226">
        <f>ROUND(I321*H321,2)</f>
        <v>0</v>
      </c>
      <c r="K321" s="227"/>
      <c r="L321" s="45"/>
      <c r="M321" s="228" t="s">
        <v>1</v>
      </c>
      <c r="N321" s="229" t="s">
        <v>43</v>
      </c>
      <c r="O321" s="92"/>
      <c r="P321" s="230">
        <f>O321*H321</f>
        <v>0</v>
      </c>
      <c r="Q321" s="230">
        <v>0</v>
      </c>
      <c r="R321" s="230">
        <f>Q321*H321</f>
        <v>0</v>
      </c>
      <c r="S321" s="230">
        <v>0</v>
      </c>
      <c r="T321" s="231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2" t="s">
        <v>153</v>
      </c>
      <c r="AT321" s="232" t="s">
        <v>149</v>
      </c>
      <c r="AU321" s="232" t="s">
        <v>88</v>
      </c>
      <c r="AY321" s="18" t="s">
        <v>147</v>
      </c>
      <c r="BE321" s="233">
        <f>IF(N321="základní",J321,0)</f>
        <v>0</v>
      </c>
      <c r="BF321" s="233">
        <f>IF(N321="snížená",J321,0)</f>
        <v>0</v>
      </c>
      <c r="BG321" s="233">
        <f>IF(N321="zákl. přenesená",J321,0)</f>
        <v>0</v>
      </c>
      <c r="BH321" s="233">
        <f>IF(N321="sníž. přenesená",J321,0)</f>
        <v>0</v>
      </c>
      <c r="BI321" s="233">
        <f>IF(N321="nulová",J321,0)</f>
        <v>0</v>
      </c>
      <c r="BJ321" s="18" t="s">
        <v>86</v>
      </c>
      <c r="BK321" s="233">
        <f>ROUND(I321*H321,2)</f>
        <v>0</v>
      </c>
      <c r="BL321" s="18" t="s">
        <v>153</v>
      </c>
      <c r="BM321" s="232" t="s">
        <v>401</v>
      </c>
    </row>
    <row r="322" s="2" customFormat="1">
      <c r="A322" s="39"/>
      <c r="B322" s="40"/>
      <c r="C322" s="41"/>
      <c r="D322" s="234" t="s">
        <v>155</v>
      </c>
      <c r="E322" s="41"/>
      <c r="F322" s="235" t="s">
        <v>402</v>
      </c>
      <c r="G322" s="41"/>
      <c r="H322" s="41"/>
      <c r="I322" s="236"/>
      <c r="J322" s="41"/>
      <c r="K322" s="41"/>
      <c r="L322" s="45"/>
      <c r="M322" s="237"/>
      <c r="N322" s="238"/>
      <c r="O322" s="92"/>
      <c r="P322" s="92"/>
      <c r="Q322" s="92"/>
      <c r="R322" s="92"/>
      <c r="S322" s="92"/>
      <c r="T322" s="93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155</v>
      </c>
      <c r="AU322" s="18" t="s">
        <v>88</v>
      </c>
    </row>
    <row r="323" s="13" customFormat="1">
      <c r="A323" s="13"/>
      <c r="B323" s="239"/>
      <c r="C323" s="240"/>
      <c r="D323" s="241" t="s">
        <v>157</v>
      </c>
      <c r="E323" s="242" t="s">
        <v>1</v>
      </c>
      <c r="F323" s="243" t="s">
        <v>403</v>
      </c>
      <c r="G323" s="240"/>
      <c r="H323" s="242" t="s">
        <v>1</v>
      </c>
      <c r="I323" s="244"/>
      <c r="J323" s="240"/>
      <c r="K323" s="240"/>
      <c r="L323" s="245"/>
      <c r="M323" s="246"/>
      <c r="N323" s="247"/>
      <c r="O323" s="247"/>
      <c r="P323" s="247"/>
      <c r="Q323" s="247"/>
      <c r="R323" s="247"/>
      <c r="S323" s="247"/>
      <c r="T323" s="24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9" t="s">
        <v>157</v>
      </c>
      <c r="AU323" s="249" t="s">
        <v>88</v>
      </c>
      <c r="AV323" s="13" t="s">
        <v>86</v>
      </c>
      <c r="AW323" s="13" t="s">
        <v>34</v>
      </c>
      <c r="AX323" s="13" t="s">
        <v>78</v>
      </c>
      <c r="AY323" s="249" t="s">
        <v>147</v>
      </c>
    </row>
    <row r="324" s="14" customFormat="1">
      <c r="A324" s="14"/>
      <c r="B324" s="250"/>
      <c r="C324" s="251"/>
      <c r="D324" s="241" t="s">
        <v>157</v>
      </c>
      <c r="E324" s="252" t="s">
        <v>1</v>
      </c>
      <c r="F324" s="253" t="s">
        <v>404</v>
      </c>
      <c r="G324" s="251"/>
      <c r="H324" s="254">
        <v>3.5</v>
      </c>
      <c r="I324" s="255"/>
      <c r="J324" s="251"/>
      <c r="K324" s="251"/>
      <c r="L324" s="256"/>
      <c r="M324" s="257"/>
      <c r="N324" s="258"/>
      <c r="O324" s="258"/>
      <c r="P324" s="258"/>
      <c r="Q324" s="258"/>
      <c r="R324" s="258"/>
      <c r="S324" s="258"/>
      <c r="T324" s="25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0" t="s">
        <v>157</v>
      </c>
      <c r="AU324" s="260" t="s">
        <v>88</v>
      </c>
      <c r="AV324" s="14" t="s">
        <v>88</v>
      </c>
      <c r="AW324" s="14" t="s">
        <v>34</v>
      </c>
      <c r="AX324" s="14" t="s">
        <v>78</v>
      </c>
      <c r="AY324" s="260" t="s">
        <v>147</v>
      </c>
    </row>
    <row r="325" s="15" customFormat="1">
      <c r="A325" s="15"/>
      <c r="B325" s="261"/>
      <c r="C325" s="262"/>
      <c r="D325" s="241" t="s">
        <v>157</v>
      </c>
      <c r="E325" s="263" t="s">
        <v>1</v>
      </c>
      <c r="F325" s="264" t="s">
        <v>160</v>
      </c>
      <c r="G325" s="262"/>
      <c r="H325" s="265">
        <v>3.5</v>
      </c>
      <c r="I325" s="266"/>
      <c r="J325" s="262"/>
      <c r="K325" s="262"/>
      <c r="L325" s="267"/>
      <c r="M325" s="268"/>
      <c r="N325" s="269"/>
      <c r="O325" s="269"/>
      <c r="P325" s="269"/>
      <c r="Q325" s="269"/>
      <c r="R325" s="269"/>
      <c r="S325" s="269"/>
      <c r="T325" s="270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71" t="s">
        <v>157</v>
      </c>
      <c r="AU325" s="271" t="s">
        <v>88</v>
      </c>
      <c r="AV325" s="15" t="s">
        <v>153</v>
      </c>
      <c r="AW325" s="15" t="s">
        <v>34</v>
      </c>
      <c r="AX325" s="15" t="s">
        <v>86</v>
      </c>
      <c r="AY325" s="271" t="s">
        <v>147</v>
      </c>
    </row>
    <row r="326" s="2" customFormat="1" ht="33" customHeight="1">
      <c r="A326" s="39"/>
      <c r="B326" s="40"/>
      <c r="C326" s="220" t="s">
        <v>405</v>
      </c>
      <c r="D326" s="220" t="s">
        <v>149</v>
      </c>
      <c r="E326" s="221" t="s">
        <v>406</v>
      </c>
      <c r="F326" s="222" t="s">
        <v>407</v>
      </c>
      <c r="G326" s="223" t="s">
        <v>152</v>
      </c>
      <c r="H326" s="224">
        <v>2.5</v>
      </c>
      <c r="I326" s="225"/>
      <c r="J326" s="226">
        <f>ROUND(I326*H326,2)</f>
        <v>0</v>
      </c>
      <c r="K326" s="227"/>
      <c r="L326" s="45"/>
      <c r="M326" s="228" t="s">
        <v>1</v>
      </c>
      <c r="N326" s="229" t="s">
        <v>43</v>
      </c>
      <c r="O326" s="92"/>
      <c r="P326" s="230">
        <f>O326*H326</f>
        <v>0</v>
      </c>
      <c r="Q326" s="230">
        <v>0.10100000000000001</v>
      </c>
      <c r="R326" s="230">
        <f>Q326*H326</f>
        <v>0.2525</v>
      </c>
      <c r="S326" s="230">
        <v>0</v>
      </c>
      <c r="T326" s="231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2" t="s">
        <v>153</v>
      </c>
      <c r="AT326" s="232" t="s">
        <v>149</v>
      </c>
      <c r="AU326" s="232" t="s">
        <v>88</v>
      </c>
      <c r="AY326" s="18" t="s">
        <v>147</v>
      </c>
      <c r="BE326" s="233">
        <f>IF(N326="základní",J326,0)</f>
        <v>0</v>
      </c>
      <c r="BF326" s="233">
        <f>IF(N326="snížená",J326,0)</f>
        <v>0</v>
      </c>
      <c r="BG326" s="233">
        <f>IF(N326="zákl. přenesená",J326,0)</f>
        <v>0</v>
      </c>
      <c r="BH326" s="233">
        <f>IF(N326="sníž. přenesená",J326,0)</f>
        <v>0</v>
      </c>
      <c r="BI326" s="233">
        <f>IF(N326="nulová",J326,0)</f>
        <v>0</v>
      </c>
      <c r="BJ326" s="18" t="s">
        <v>86</v>
      </c>
      <c r="BK326" s="233">
        <f>ROUND(I326*H326,2)</f>
        <v>0</v>
      </c>
      <c r="BL326" s="18" t="s">
        <v>153</v>
      </c>
      <c r="BM326" s="232" t="s">
        <v>408</v>
      </c>
    </row>
    <row r="327" s="2" customFormat="1">
      <c r="A327" s="39"/>
      <c r="B327" s="40"/>
      <c r="C327" s="41"/>
      <c r="D327" s="234" t="s">
        <v>155</v>
      </c>
      <c r="E327" s="41"/>
      <c r="F327" s="235" t="s">
        <v>409</v>
      </c>
      <c r="G327" s="41"/>
      <c r="H327" s="41"/>
      <c r="I327" s="236"/>
      <c r="J327" s="41"/>
      <c r="K327" s="41"/>
      <c r="L327" s="45"/>
      <c r="M327" s="237"/>
      <c r="N327" s="238"/>
      <c r="O327" s="92"/>
      <c r="P327" s="92"/>
      <c r="Q327" s="92"/>
      <c r="R327" s="92"/>
      <c r="S327" s="92"/>
      <c r="T327" s="93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T327" s="18" t="s">
        <v>155</v>
      </c>
      <c r="AU327" s="18" t="s">
        <v>88</v>
      </c>
    </row>
    <row r="328" s="13" customFormat="1">
      <c r="A328" s="13"/>
      <c r="B328" s="239"/>
      <c r="C328" s="240"/>
      <c r="D328" s="241" t="s">
        <v>157</v>
      </c>
      <c r="E328" s="242" t="s">
        <v>1</v>
      </c>
      <c r="F328" s="243" t="s">
        <v>403</v>
      </c>
      <c r="G328" s="240"/>
      <c r="H328" s="242" t="s">
        <v>1</v>
      </c>
      <c r="I328" s="244"/>
      <c r="J328" s="240"/>
      <c r="K328" s="240"/>
      <c r="L328" s="245"/>
      <c r="M328" s="246"/>
      <c r="N328" s="247"/>
      <c r="O328" s="247"/>
      <c r="P328" s="247"/>
      <c r="Q328" s="247"/>
      <c r="R328" s="247"/>
      <c r="S328" s="247"/>
      <c r="T328" s="24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9" t="s">
        <v>157</v>
      </c>
      <c r="AU328" s="249" t="s">
        <v>88</v>
      </c>
      <c r="AV328" s="13" t="s">
        <v>86</v>
      </c>
      <c r="AW328" s="13" t="s">
        <v>34</v>
      </c>
      <c r="AX328" s="13" t="s">
        <v>78</v>
      </c>
      <c r="AY328" s="249" t="s">
        <v>147</v>
      </c>
    </row>
    <row r="329" s="14" customFormat="1">
      <c r="A329" s="14"/>
      <c r="B329" s="250"/>
      <c r="C329" s="251"/>
      <c r="D329" s="241" t="s">
        <v>157</v>
      </c>
      <c r="E329" s="252" t="s">
        <v>1</v>
      </c>
      <c r="F329" s="253" t="s">
        <v>410</v>
      </c>
      <c r="G329" s="251"/>
      <c r="H329" s="254">
        <v>2.5</v>
      </c>
      <c r="I329" s="255"/>
      <c r="J329" s="251"/>
      <c r="K329" s="251"/>
      <c r="L329" s="256"/>
      <c r="M329" s="257"/>
      <c r="N329" s="258"/>
      <c r="O329" s="258"/>
      <c r="P329" s="258"/>
      <c r="Q329" s="258"/>
      <c r="R329" s="258"/>
      <c r="S329" s="258"/>
      <c r="T329" s="259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0" t="s">
        <v>157</v>
      </c>
      <c r="AU329" s="260" t="s">
        <v>88</v>
      </c>
      <c r="AV329" s="14" t="s">
        <v>88</v>
      </c>
      <c r="AW329" s="14" t="s">
        <v>34</v>
      </c>
      <c r="AX329" s="14" t="s">
        <v>78</v>
      </c>
      <c r="AY329" s="260" t="s">
        <v>147</v>
      </c>
    </row>
    <row r="330" s="15" customFormat="1">
      <c r="A330" s="15"/>
      <c r="B330" s="261"/>
      <c r="C330" s="262"/>
      <c r="D330" s="241" t="s">
        <v>157</v>
      </c>
      <c r="E330" s="263" t="s">
        <v>1</v>
      </c>
      <c r="F330" s="264" t="s">
        <v>160</v>
      </c>
      <c r="G330" s="262"/>
      <c r="H330" s="265">
        <v>2.5</v>
      </c>
      <c r="I330" s="266"/>
      <c r="J330" s="262"/>
      <c r="K330" s="262"/>
      <c r="L330" s="267"/>
      <c r="M330" s="268"/>
      <c r="N330" s="269"/>
      <c r="O330" s="269"/>
      <c r="P330" s="269"/>
      <c r="Q330" s="269"/>
      <c r="R330" s="269"/>
      <c r="S330" s="269"/>
      <c r="T330" s="270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71" t="s">
        <v>157</v>
      </c>
      <c r="AU330" s="271" t="s">
        <v>88</v>
      </c>
      <c r="AV330" s="15" t="s">
        <v>153</v>
      </c>
      <c r="AW330" s="15" t="s">
        <v>34</v>
      </c>
      <c r="AX330" s="15" t="s">
        <v>86</v>
      </c>
      <c r="AY330" s="271" t="s">
        <v>147</v>
      </c>
    </row>
    <row r="331" s="2" customFormat="1" ht="16.5" customHeight="1">
      <c r="A331" s="39"/>
      <c r="B331" s="40"/>
      <c r="C331" s="272" t="s">
        <v>411</v>
      </c>
      <c r="D331" s="272" t="s">
        <v>392</v>
      </c>
      <c r="E331" s="273" t="s">
        <v>412</v>
      </c>
      <c r="F331" s="274" t="s">
        <v>413</v>
      </c>
      <c r="G331" s="275" t="s">
        <v>152</v>
      </c>
      <c r="H331" s="276">
        <v>2.5499999999999998</v>
      </c>
      <c r="I331" s="277"/>
      <c r="J331" s="278">
        <f>ROUND(I331*H331,2)</f>
        <v>0</v>
      </c>
      <c r="K331" s="279"/>
      <c r="L331" s="280"/>
      <c r="M331" s="281" t="s">
        <v>1</v>
      </c>
      <c r="N331" s="282" t="s">
        <v>43</v>
      </c>
      <c r="O331" s="92"/>
      <c r="P331" s="230">
        <f>O331*H331</f>
        <v>0</v>
      </c>
      <c r="Q331" s="230">
        <v>0.108</v>
      </c>
      <c r="R331" s="230">
        <f>Q331*H331</f>
        <v>0.27539999999999998</v>
      </c>
      <c r="S331" s="230">
        <v>0</v>
      </c>
      <c r="T331" s="231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2" t="s">
        <v>202</v>
      </c>
      <c r="AT331" s="232" t="s">
        <v>392</v>
      </c>
      <c r="AU331" s="232" t="s">
        <v>88</v>
      </c>
      <c r="AY331" s="18" t="s">
        <v>147</v>
      </c>
      <c r="BE331" s="233">
        <f>IF(N331="základní",J331,0)</f>
        <v>0</v>
      </c>
      <c r="BF331" s="233">
        <f>IF(N331="snížená",J331,0)</f>
        <v>0</v>
      </c>
      <c r="BG331" s="233">
        <f>IF(N331="zákl. přenesená",J331,0)</f>
        <v>0</v>
      </c>
      <c r="BH331" s="233">
        <f>IF(N331="sníž. přenesená",J331,0)</f>
        <v>0</v>
      </c>
      <c r="BI331" s="233">
        <f>IF(N331="nulová",J331,0)</f>
        <v>0</v>
      </c>
      <c r="BJ331" s="18" t="s">
        <v>86</v>
      </c>
      <c r="BK331" s="233">
        <f>ROUND(I331*H331,2)</f>
        <v>0</v>
      </c>
      <c r="BL331" s="18" t="s">
        <v>153</v>
      </c>
      <c r="BM331" s="232" t="s">
        <v>414</v>
      </c>
    </row>
    <row r="332" s="14" customFormat="1">
      <c r="A332" s="14"/>
      <c r="B332" s="250"/>
      <c r="C332" s="251"/>
      <c r="D332" s="241" t="s">
        <v>157</v>
      </c>
      <c r="E332" s="252" t="s">
        <v>1</v>
      </c>
      <c r="F332" s="253" t="s">
        <v>415</v>
      </c>
      <c r="G332" s="251"/>
      <c r="H332" s="254">
        <v>2.5499999999999998</v>
      </c>
      <c r="I332" s="255"/>
      <c r="J332" s="251"/>
      <c r="K332" s="251"/>
      <c r="L332" s="256"/>
      <c r="M332" s="257"/>
      <c r="N332" s="258"/>
      <c r="O332" s="258"/>
      <c r="P332" s="258"/>
      <c r="Q332" s="258"/>
      <c r="R332" s="258"/>
      <c r="S332" s="258"/>
      <c r="T332" s="25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0" t="s">
        <v>157</v>
      </c>
      <c r="AU332" s="260" t="s">
        <v>88</v>
      </c>
      <c r="AV332" s="14" t="s">
        <v>88</v>
      </c>
      <c r="AW332" s="14" t="s">
        <v>34</v>
      </c>
      <c r="AX332" s="14" t="s">
        <v>78</v>
      </c>
      <c r="AY332" s="260" t="s">
        <v>147</v>
      </c>
    </row>
    <row r="333" s="15" customFormat="1">
      <c r="A333" s="15"/>
      <c r="B333" s="261"/>
      <c r="C333" s="262"/>
      <c r="D333" s="241" t="s">
        <v>157</v>
      </c>
      <c r="E333" s="263" t="s">
        <v>1</v>
      </c>
      <c r="F333" s="264" t="s">
        <v>160</v>
      </c>
      <c r="G333" s="262"/>
      <c r="H333" s="265">
        <v>2.5499999999999998</v>
      </c>
      <c r="I333" s="266"/>
      <c r="J333" s="262"/>
      <c r="K333" s="262"/>
      <c r="L333" s="267"/>
      <c r="M333" s="268"/>
      <c r="N333" s="269"/>
      <c r="O333" s="269"/>
      <c r="P333" s="269"/>
      <c r="Q333" s="269"/>
      <c r="R333" s="269"/>
      <c r="S333" s="269"/>
      <c r="T333" s="270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71" t="s">
        <v>157</v>
      </c>
      <c r="AU333" s="271" t="s">
        <v>88</v>
      </c>
      <c r="AV333" s="15" t="s">
        <v>153</v>
      </c>
      <c r="AW333" s="15" t="s">
        <v>34</v>
      </c>
      <c r="AX333" s="15" t="s">
        <v>86</v>
      </c>
      <c r="AY333" s="271" t="s">
        <v>147</v>
      </c>
    </row>
    <row r="334" s="12" customFormat="1" ht="22.8" customHeight="1">
      <c r="A334" s="12"/>
      <c r="B334" s="204"/>
      <c r="C334" s="205"/>
      <c r="D334" s="206" t="s">
        <v>77</v>
      </c>
      <c r="E334" s="218" t="s">
        <v>187</v>
      </c>
      <c r="F334" s="218" t="s">
        <v>416</v>
      </c>
      <c r="G334" s="205"/>
      <c r="H334" s="205"/>
      <c r="I334" s="208"/>
      <c r="J334" s="219">
        <f>BK334</f>
        <v>0</v>
      </c>
      <c r="K334" s="205"/>
      <c r="L334" s="210"/>
      <c r="M334" s="211"/>
      <c r="N334" s="212"/>
      <c r="O334" s="212"/>
      <c r="P334" s="213">
        <f>SUM(P335:P441)</f>
        <v>0</v>
      </c>
      <c r="Q334" s="212"/>
      <c r="R334" s="213">
        <f>SUM(R335:R441)</f>
        <v>9.6444900100000019</v>
      </c>
      <c r="S334" s="212"/>
      <c r="T334" s="214">
        <f>SUM(T335:T441)</f>
        <v>2.7782299999999998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15" t="s">
        <v>86</v>
      </c>
      <c r="AT334" s="216" t="s">
        <v>77</v>
      </c>
      <c r="AU334" s="216" t="s">
        <v>86</v>
      </c>
      <c r="AY334" s="215" t="s">
        <v>147</v>
      </c>
      <c r="BK334" s="217">
        <f>SUM(BK335:BK441)</f>
        <v>0</v>
      </c>
    </row>
    <row r="335" s="2" customFormat="1" ht="24.15" customHeight="1">
      <c r="A335" s="39"/>
      <c r="B335" s="40"/>
      <c r="C335" s="220" t="s">
        <v>417</v>
      </c>
      <c r="D335" s="220" t="s">
        <v>149</v>
      </c>
      <c r="E335" s="221" t="s">
        <v>418</v>
      </c>
      <c r="F335" s="222" t="s">
        <v>419</v>
      </c>
      <c r="G335" s="223" t="s">
        <v>152</v>
      </c>
      <c r="H335" s="224">
        <v>12.642</v>
      </c>
      <c r="I335" s="225"/>
      <c r="J335" s="226">
        <f>ROUND(I335*H335,2)</f>
        <v>0</v>
      </c>
      <c r="K335" s="227"/>
      <c r="L335" s="45"/>
      <c r="M335" s="228" t="s">
        <v>1</v>
      </c>
      <c r="N335" s="229" t="s">
        <v>43</v>
      </c>
      <c r="O335" s="92"/>
      <c r="P335" s="230">
        <f>O335*H335</f>
        <v>0</v>
      </c>
      <c r="Q335" s="230">
        <v>0.033579999999999999</v>
      </c>
      <c r="R335" s="230">
        <f>Q335*H335</f>
        <v>0.42451835999999998</v>
      </c>
      <c r="S335" s="230">
        <v>0</v>
      </c>
      <c r="T335" s="231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2" t="s">
        <v>153</v>
      </c>
      <c r="AT335" s="232" t="s">
        <v>149</v>
      </c>
      <c r="AU335" s="232" t="s">
        <v>88</v>
      </c>
      <c r="AY335" s="18" t="s">
        <v>147</v>
      </c>
      <c r="BE335" s="233">
        <f>IF(N335="základní",J335,0)</f>
        <v>0</v>
      </c>
      <c r="BF335" s="233">
        <f>IF(N335="snížená",J335,0)</f>
        <v>0</v>
      </c>
      <c r="BG335" s="233">
        <f>IF(N335="zákl. přenesená",J335,0)</f>
        <v>0</v>
      </c>
      <c r="BH335" s="233">
        <f>IF(N335="sníž. přenesená",J335,0)</f>
        <v>0</v>
      </c>
      <c r="BI335" s="233">
        <f>IF(N335="nulová",J335,0)</f>
        <v>0</v>
      </c>
      <c r="BJ335" s="18" t="s">
        <v>86</v>
      </c>
      <c r="BK335" s="233">
        <f>ROUND(I335*H335,2)</f>
        <v>0</v>
      </c>
      <c r="BL335" s="18" t="s">
        <v>153</v>
      </c>
      <c r="BM335" s="232" t="s">
        <v>420</v>
      </c>
    </row>
    <row r="336" s="2" customFormat="1">
      <c r="A336" s="39"/>
      <c r="B336" s="40"/>
      <c r="C336" s="41"/>
      <c r="D336" s="234" t="s">
        <v>155</v>
      </c>
      <c r="E336" s="41"/>
      <c r="F336" s="235" t="s">
        <v>421</v>
      </c>
      <c r="G336" s="41"/>
      <c r="H336" s="41"/>
      <c r="I336" s="236"/>
      <c r="J336" s="41"/>
      <c r="K336" s="41"/>
      <c r="L336" s="45"/>
      <c r="M336" s="237"/>
      <c r="N336" s="238"/>
      <c r="O336" s="92"/>
      <c r="P336" s="92"/>
      <c r="Q336" s="92"/>
      <c r="R336" s="92"/>
      <c r="S336" s="92"/>
      <c r="T336" s="93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T336" s="18" t="s">
        <v>155</v>
      </c>
      <c r="AU336" s="18" t="s">
        <v>88</v>
      </c>
    </row>
    <row r="337" s="14" customFormat="1">
      <c r="A337" s="14"/>
      <c r="B337" s="250"/>
      <c r="C337" s="251"/>
      <c r="D337" s="241" t="s">
        <v>157</v>
      </c>
      <c r="E337" s="252" t="s">
        <v>1</v>
      </c>
      <c r="F337" s="253" t="s">
        <v>422</v>
      </c>
      <c r="G337" s="251"/>
      <c r="H337" s="254">
        <v>2.1070000000000002</v>
      </c>
      <c r="I337" s="255"/>
      <c r="J337" s="251"/>
      <c r="K337" s="251"/>
      <c r="L337" s="256"/>
      <c r="M337" s="257"/>
      <c r="N337" s="258"/>
      <c r="O337" s="258"/>
      <c r="P337" s="258"/>
      <c r="Q337" s="258"/>
      <c r="R337" s="258"/>
      <c r="S337" s="258"/>
      <c r="T337" s="259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0" t="s">
        <v>157</v>
      </c>
      <c r="AU337" s="260" t="s">
        <v>88</v>
      </c>
      <c r="AV337" s="14" t="s">
        <v>88</v>
      </c>
      <c r="AW337" s="14" t="s">
        <v>34</v>
      </c>
      <c r="AX337" s="14" t="s">
        <v>78</v>
      </c>
      <c r="AY337" s="260" t="s">
        <v>147</v>
      </c>
    </row>
    <row r="338" s="14" customFormat="1">
      <c r="A338" s="14"/>
      <c r="B338" s="250"/>
      <c r="C338" s="251"/>
      <c r="D338" s="241" t="s">
        <v>157</v>
      </c>
      <c r="E338" s="252" t="s">
        <v>1</v>
      </c>
      <c r="F338" s="253" t="s">
        <v>423</v>
      </c>
      <c r="G338" s="251"/>
      <c r="H338" s="254">
        <v>2.1070000000000002</v>
      </c>
      <c r="I338" s="255"/>
      <c r="J338" s="251"/>
      <c r="K338" s="251"/>
      <c r="L338" s="256"/>
      <c r="M338" s="257"/>
      <c r="N338" s="258"/>
      <c r="O338" s="258"/>
      <c r="P338" s="258"/>
      <c r="Q338" s="258"/>
      <c r="R338" s="258"/>
      <c r="S338" s="258"/>
      <c r="T338" s="259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0" t="s">
        <v>157</v>
      </c>
      <c r="AU338" s="260" t="s">
        <v>88</v>
      </c>
      <c r="AV338" s="14" t="s">
        <v>88</v>
      </c>
      <c r="AW338" s="14" t="s">
        <v>34</v>
      </c>
      <c r="AX338" s="14" t="s">
        <v>78</v>
      </c>
      <c r="AY338" s="260" t="s">
        <v>147</v>
      </c>
    </row>
    <row r="339" s="14" customFormat="1">
      <c r="A339" s="14"/>
      <c r="B339" s="250"/>
      <c r="C339" s="251"/>
      <c r="D339" s="241" t="s">
        <v>157</v>
      </c>
      <c r="E339" s="252" t="s">
        <v>1</v>
      </c>
      <c r="F339" s="253" t="s">
        <v>424</v>
      </c>
      <c r="G339" s="251"/>
      <c r="H339" s="254">
        <v>2.1070000000000002</v>
      </c>
      <c r="I339" s="255"/>
      <c r="J339" s="251"/>
      <c r="K339" s="251"/>
      <c r="L339" s="256"/>
      <c r="M339" s="257"/>
      <c r="N339" s="258"/>
      <c r="O339" s="258"/>
      <c r="P339" s="258"/>
      <c r="Q339" s="258"/>
      <c r="R339" s="258"/>
      <c r="S339" s="258"/>
      <c r="T339" s="25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0" t="s">
        <v>157</v>
      </c>
      <c r="AU339" s="260" t="s">
        <v>88</v>
      </c>
      <c r="AV339" s="14" t="s">
        <v>88</v>
      </c>
      <c r="AW339" s="14" t="s">
        <v>34</v>
      </c>
      <c r="AX339" s="14" t="s">
        <v>78</v>
      </c>
      <c r="AY339" s="260" t="s">
        <v>147</v>
      </c>
    </row>
    <row r="340" s="14" customFormat="1">
      <c r="A340" s="14"/>
      <c r="B340" s="250"/>
      <c r="C340" s="251"/>
      <c r="D340" s="241" t="s">
        <v>157</v>
      </c>
      <c r="E340" s="252" t="s">
        <v>1</v>
      </c>
      <c r="F340" s="253" t="s">
        <v>425</v>
      </c>
      <c r="G340" s="251"/>
      <c r="H340" s="254">
        <v>2.1070000000000002</v>
      </c>
      <c r="I340" s="255"/>
      <c r="J340" s="251"/>
      <c r="K340" s="251"/>
      <c r="L340" s="256"/>
      <c r="M340" s="257"/>
      <c r="N340" s="258"/>
      <c r="O340" s="258"/>
      <c r="P340" s="258"/>
      <c r="Q340" s="258"/>
      <c r="R340" s="258"/>
      <c r="S340" s="258"/>
      <c r="T340" s="25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0" t="s">
        <v>157</v>
      </c>
      <c r="AU340" s="260" t="s">
        <v>88</v>
      </c>
      <c r="AV340" s="14" t="s">
        <v>88</v>
      </c>
      <c r="AW340" s="14" t="s">
        <v>34</v>
      </c>
      <c r="AX340" s="14" t="s">
        <v>78</v>
      </c>
      <c r="AY340" s="260" t="s">
        <v>147</v>
      </c>
    </row>
    <row r="341" s="14" customFormat="1">
      <c r="A341" s="14"/>
      <c r="B341" s="250"/>
      <c r="C341" s="251"/>
      <c r="D341" s="241" t="s">
        <v>157</v>
      </c>
      <c r="E341" s="252" t="s">
        <v>1</v>
      </c>
      <c r="F341" s="253" t="s">
        <v>426</v>
      </c>
      <c r="G341" s="251"/>
      <c r="H341" s="254">
        <v>2.1070000000000002</v>
      </c>
      <c r="I341" s="255"/>
      <c r="J341" s="251"/>
      <c r="K341" s="251"/>
      <c r="L341" s="256"/>
      <c r="M341" s="257"/>
      <c r="N341" s="258"/>
      <c r="O341" s="258"/>
      <c r="P341" s="258"/>
      <c r="Q341" s="258"/>
      <c r="R341" s="258"/>
      <c r="S341" s="258"/>
      <c r="T341" s="25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0" t="s">
        <v>157</v>
      </c>
      <c r="AU341" s="260" t="s">
        <v>88</v>
      </c>
      <c r="AV341" s="14" t="s">
        <v>88</v>
      </c>
      <c r="AW341" s="14" t="s">
        <v>34</v>
      </c>
      <c r="AX341" s="14" t="s">
        <v>78</v>
      </c>
      <c r="AY341" s="260" t="s">
        <v>147</v>
      </c>
    </row>
    <row r="342" s="14" customFormat="1">
      <c r="A342" s="14"/>
      <c r="B342" s="250"/>
      <c r="C342" s="251"/>
      <c r="D342" s="241" t="s">
        <v>157</v>
      </c>
      <c r="E342" s="252" t="s">
        <v>1</v>
      </c>
      <c r="F342" s="253" t="s">
        <v>426</v>
      </c>
      <c r="G342" s="251"/>
      <c r="H342" s="254">
        <v>2.1070000000000002</v>
      </c>
      <c r="I342" s="255"/>
      <c r="J342" s="251"/>
      <c r="K342" s="251"/>
      <c r="L342" s="256"/>
      <c r="M342" s="257"/>
      <c r="N342" s="258"/>
      <c r="O342" s="258"/>
      <c r="P342" s="258"/>
      <c r="Q342" s="258"/>
      <c r="R342" s="258"/>
      <c r="S342" s="258"/>
      <c r="T342" s="259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0" t="s">
        <v>157</v>
      </c>
      <c r="AU342" s="260" t="s">
        <v>88</v>
      </c>
      <c r="AV342" s="14" t="s">
        <v>88</v>
      </c>
      <c r="AW342" s="14" t="s">
        <v>34</v>
      </c>
      <c r="AX342" s="14" t="s">
        <v>78</v>
      </c>
      <c r="AY342" s="260" t="s">
        <v>147</v>
      </c>
    </row>
    <row r="343" s="15" customFormat="1">
      <c r="A343" s="15"/>
      <c r="B343" s="261"/>
      <c r="C343" s="262"/>
      <c r="D343" s="241" t="s">
        <v>157</v>
      </c>
      <c r="E343" s="263" t="s">
        <v>1</v>
      </c>
      <c r="F343" s="264" t="s">
        <v>160</v>
      </c>
      <c r="G343" s="262"/>
      <c r="H343" s="265">
        <v>12.642</v>
      </c>
      <c r="I343" s="266"/>
      <c r="J343" s="262"/>
      <c r="K343" s="262"/>
      <c r="L343" s="267"/>
      <c r="M343" s="268"/>
      <c r="N343" s="269"/>
      <c r="O343" s="269"/>
      <c r="P343" s="269"/>
      <c r="Q343" s="269"/>
      <c r="R343" s="269"/>
      <c r="S343" s="269"/>
      <c r="T343" s="270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1" t="s">
        <v>157</v>
      </c>
      <c r="AU343" s="271" t="s">
        <v>88</v>
      </c>
      <c r="AV343" s="15" t="s">
        <v>153</v>
      </c>
      <c r="AW343" s="15" t="s">
        <v>34</v>
      </c>
      <c r="AX343" s="15" t="s">
        <v>86</v>
      </c>
      <c r="AY343" s="271" t="s">
        <v>147</v>
      </c>
    </row>
    <row r="344" s="2" customFormat="1" ht="24.15" customHeight="1">
      <c r="A344" s="39"/>
      <c r="B344" s="40"/>
      <c r="C344" s="220" t="s">
        <v>427</v>
      </c>
      <c r="D344" s="220" t="s">
        <v>149</v>
      </c>
      <c r="E344" s="221" t="s">
        <v>428</v>
      </c>
      <c r="F344" s="222" t="s">
        <v>429</v>
      </c>
      <c r="G344" s="223" t="s">
        <v>163</v>
      </c>
      <c r="H344" s="224">
        <v>75.700000000000003</v>
      </c>
      <c r="I344" s="225"/>
      <c r="J344" s="226">
        <f>ROUND(I344*H344,2)</f>
        <v>0</v>
      </c>
      <c r="K344" s="227"/>
      <c r="L344" s="45"/>
      <c r="M344" s="228" t="s">
        <v>1</v>
      </c>
      <c r="N344" s="229" t="s">
        <v>43</v>
      </c>
      <c r="O344" s="92"/>
      <c r="P344" s="230">
        <f>O344*H344</f>
        <v>0</v>
      </c>
      <c r="Q344" s="230">
        <v>0.0015</v>
      </c>
      <c r="R344" s="230">
        <f>Q344*H344</f>
        <v>0.11355000000000001</v>
      </c>
      <c r="S344" s="230">
        <v>0</v>
      </c>
      <c r="T344" s="231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2" t="s">
        <v>153</v>
      </c>
      <c r="AT344" s="232" t="s">
        <v>149</v>
      </c>
      <c r="AU344" s="232" t="s">
        <v>88</v>
      </c>
      <c r="AY344" s="18" t="s">
        <v>147</v>
      </c>
      <c r="BE344" s="233">
        <f>IF(N344="základní",J344,0)</f>
        <v>0</v>
      </c>
      <c r="BF344" s="233">
        <f>IF(N344="snížená",J344,0)</f>
        <v>0</v>
      </c>
      <c r="BG344" s="233">
        <f>IF(N344="zákl. přenesená",J344,0)</f>
        <v>0</v>
      </c>
      <c r="BH344" s="233">
        <f>IF(N344="sníž. přenesená",J344,0)</f>
        <v>0</v>
      </c>
      <c r="BI344" s="233">
        <f>IF(N344="nulová",J344,0)</f>
        <v>0</v>
      </c>
      <c r="BJ344" s="18" t="s">
        <v>86</v>
      </c>
      <c r="BK344" s="233">
        <f>ROUND(I344*H344,2)</f>
        <v>0</v>
      </c>
      <c r="BL344" s="18" t="s">
        <v>153</v>
      </c>
      <c r="BM344" s="232" t="s">
        <v>430</v>
      </c>
    </row>
    <row r="345" s="2" customFormat="1">
      <c r="A345" s="39"/>
      <c r="B345" s="40"/>
      <c r="C345" s="41"/>
      <c r="D345" s="234" t="s">
        <v>155</v>
      </c>
      <c r="E345" s="41"/>
      <c r="F345" s="235" t="s">
        <v>431</v>
      </c>
      <c r="G345" s="41"/>
      <c r="H345" s="41"/>
      <c r="I345" s="236"/>
      <c r="J345" s="41"/>
      <c r="K345" s="41"/>
      <c r="L345" s="45"/>
      <c r="M345" s="237"/>
      <c r="N345" s="238"/>
      <c r="O345" s="92"/>
      <c r="P345" s="92"/>
      <c r="Q345" s="92"/>
      <c r="R345" s="92"/>
      <c r="S345" s="92"/>
      <c r="T345" s="93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155</v>
      </c>
      <c r="AU345" s="18" t="s">
        <v>88</v>
      </c>
    </row>
    <row r="346" s="13" customFormat="1">
      <c r="A346" s="13"/>
      <c r="B346" s="239"/>
      <c r="C346" s="240"/>
      <c r="D346" s="241" t="s">
        <v>157</v>
      </c>
      <c r="E346" s="242" t="s">
        <v>1</v>
      </c>
      <c r="F346" s="243" t="s">
        <v>432</v>
      </c>
      <c r="G346" s="240"/>
      <c r="H346" s="242" t="s">
        <v>1</v>
      </c>
      <c r="I346" s="244"/>
      <c r="J346" s="240"/>
      <c r="K346" s="240"/>
      <c r="L346" s="245"/>
      <c r="M346" s="246"/>
      <c r="N346" s="247"/>
      <c r="O346" s="247"/>
      <c r="P346" s="247"/>
      <c r="Q346" s="247"/>
      <c r="R346" s="247"/>
      <c r="S346" s="247"/>
      <c r="T346" s="24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9" t="s">
        <v>157</v>
      </c>
      <c r="AU346" s="249" t="s">
        <v>88</v>
      </c>
      <c r="AV346" s="13" t="s">
        <v>86</v>
      </c>
      <c r="AW346" s="13" t="s">
        <v>34</v>
      </c>
      <c r="AX346" s="13" t="s">
        <v>78</v>
      </c>
      <c r="AY346" s="249" t="s">
        <v>147</v>
      </c>
    </row>
    <row r="347" s="14" customFormat="1">
      <c r="A347" s="14"/>
      <c r="B347" s="250"/>
      <c r="C347" s="251"/>
      <c r="D347" s="241" t="s">
        <v>157</v>
      </c>
      <c r="E347" s="252" t="s">
        <v>1</v>
      </c>
      <c r="F347" s="253" t="s">
        <v>433</v>
      </c>
      <c r="G347" s="251"/>
      <c r="H347" s="254">
        <v>13.9</v>
      </c>
      <c r="I347" s="255"/>
      <c r="J347" s="251"/>
      <c r="K347" s="251"/>
      <c r="L347" s="256"/>
      <c r="M347" s="257"/>
      <c r="N347" s="258"/>
      <c r="O347" s="258"/>
      <c r="P347" s="258"/>
      <c r="Q347" s="258"/>
      <c r="R347" s="258"/>
      <c r="S347" s="258"/>
      <c r="T347" s="25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0" t="s">
        <v>157</v>
      </c>
      <c r="AU347" s="260" t="s">
        <v>88</v>
      </c>
      <c r="AV347" s="14" t="s">
        <v>88</v>
      </c>
      <c r="AW347" s="14" t="s">
        <v>34</v>
      </c>
      <c r="AX347" s="14" t="s">
        <v>78</v>
      </c>
      <c r="AY347" s="260" t="s">
        <v>147</v>
      </c>
    </row>
    <row r="348" s="13" customFormat="1">
      <c r="A348" s="13"/>
      <c r="B348" s="239"/>
      <c r="C348" s="240"/>
      <c r="D348" s="241" t="s">
        <v>157</v>
      </c>
      <c r="E348" s="242" t="s">
        <v>1</v>
      </c>
      <c r="F348" s="243" t="s">
        <v>434</v>
      </c>
      <c r="G348" s="240"/>
      <c r="H348" s="242" t="s">
        <v>1</v>
      </c>
      <c r="I348" s="244"/>
      <c r="J348" s="240"/>
      <c r="K348" s="240"/>
      <c r="L348" s="245"/>
      <c r="M348" s="246"/>
      <c r="N348" s="247"/>
      <c r="O348" s="247"/>
      <c r="P348" s="247"/>
      <c r="Q348" s="247"/>
      <c r="R348" s="247"/>
      <c r="S348" s="247"/>
      <c r="T348" s="24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9" t="s">
        <v>157</v>
      </c>
      <c r="AU348" s="249" t="s">
        <v>88</v>
      </c>
      <c r="AV348" s="13" t="s">
        <v>86</v>
      </c>
      <c r="AW348" s="13" t="s">
        <v>34</v>
      </c>
      <c r="AX348" s="13" t="s">
        <v>78</v>
      </c>
      <c r="AY348" s="249" t="s">
        <v>147</v>
      </c>
    </row>
    <row r="349" s="14" customFormat="1">
      <c r="A349" s="14"/>
      <c r="B349" s="250"/>
      <c r="C349" s="251"/>
      <c r="D349" s="241" t="s">
        <v>157</v>
      </c>
      <c r="E349" s="252" t="s">
        <v>1</v>
      </c>
      <c r="F349" s="253" t="s">
        <v>435</v>
      </c>
      <c r="G349" s="251"/>
      <c r="H349" s="254">
        <v>12.9</v>
      </c>
      <c r="I349" s="255"/>
      <c r="J349" s="251"/>
      <c r="K349" s="251"/>
      <c r="L349" s="256"/>
      <c r="M349" s="257"/>
      <c r="N349" s="258"/>
      <c r="O349" s="258"/>
      <c r="P349" s="258"/>
      <c r="Q349" s="258"/>
      <c r="R349" s="258"/>
      <c r="S349" s="258"/>
      <c r="T349" s="25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0" t="s">
        <v>157</v>
      </c>
      <c r="AU349" s="260" t="s">
        <v>88</v>
      </c>
      <c r="AV349" s="14" t="s">
        <v>88</v>
      </c>
      <c r="AW349" s="14" t="s">
        <v>34</v>
      </c>
      <c r="AX349" s="14" t="s">
        <v>78</v>
      </c>
      <c r="AY349" s="260" t="s">
        <v>147</v>
      </c>
    </row>
    <row r="350" s="14" customFormat="1">
      <c r="A350" s="14"/>
      <c r="B350" s="250"/>
      <c r="C350" s="251"/>
      <c r="D350" s="241" t="s">
        <v>157</v>
      </c>
      <c r="E350" s="252" t="s">
        <v>1</v>
      </c>
      <c r="F350" s="253" t="s">
        <v>436</v>
      </c>
      <c r="G350" s="251"/>
      <c r="H350" s="254">
        <v>10.199999999999999</v>
      </c>
      <c r="I350" s="255"/>
      <c r="J350" s="251"/>
      <c r="K350" s="251"/>
      <c r="L350" s="256"/>
      <c r="M350" s="257"/>
      <c r="N350" s="258"/>
      <c r="O350" s="258"/>
      <c r="P350" s="258"/>
      <c r="Q350" s="258"/>
      <c r="R350" s="258"/>
      <c r="S350" s="258"/>
      <c r="T350" s="259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0" t="s">
        <v>157</v>
      </c>
      <c r="AU350" s="260" t="s">
        <v>88</v>
      </c>
      <c r="AV350" s="14" t="s">
        <v>88</v>
      </c>
      <c r="AW350" s="14" t="s">
        <v>34</v>
      </c>
      <c r="AX350" s="14" t="s">
        <v>78</v>
      </c>
      <c r="AY350" s="260" t="s">
        <v>147</v>
      </c>
    </row>
    <row r="351" s="13" customFormat="1">
      <c r="A351" s="13"/>
      <c r="B351" s="239"/>
      <c r="C351" s="240"/>
      <c r="D351" s="241" t="s">
        <v>157</v>
      </c>
      <c r="E351" s="242" t="s">
        <v>1</v>
      </c>
      <c r="F351" s="243" t="s">
        <v>437</v>
      </c>
      <c r="G351" s="240"/>
      <c r="H351" s="242" t="s">
        <v>1</v>
      </c>
      <c r="I351" s="244"/>
      <c r="J351" s="240"/>
      <c r="K351" s="240"/>
      <c r="L351" s="245"/>
      <c r="M351" s="246"/>
      <c r="N351" s="247"/>
      <c r="O351" s="247"/>
      <c r="P351" s="247"/>
      <c r="Q351" s="247"/>
      <c r="R351" s="247"/>
      <c r="S351" s="247"/>
      <c r="T351" s="248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9" t="s">
        <v>157</v>
      </c>
      <c r="AU351" s="249" t="s">
        <v>88</v>
      </c>
      <c r="AV351" s="13" t="s">
        <v>86</v>
      </c>
      <c r="AW351" s="13" t="s">
        <v>34</v>
      </c>
      <c r="AX351" s="13" t="s">
        <v>78</v>
      </c>
      <c r="AY351" s="249" t="s">
        <v>147</v>
      </c>
    </row>
    <row r="352" s="14" customFormat="1">
      <c r="A352" s="14"/>
      <c r="B352" s="250"/>
      <c r="C352" s="251"/>
      <c r="D352" s="241" t="s">
        <v>157</v>
      </c>
      <c r="E352" s="252" t="s">
        <v>1</v>
      </c>
      <c r="F352" s="253" t="s">
        <v>435</v>
      </c>
      <c r="G352" s="251"/>
      <c r="H352" s="254">
        <v>12.9</v>
      </c>
      <c r="I352" s="255"/>
      <c r="J352" s="251"/>
      <c r="K352" s="251"/>
      <c r="L352" s="256"/>
      <c r="M352" s="257"/>
      <c r="N352" s="258"/>
      <c r="O352" s="258"/>
      <c r="P352" s="258"/>
      <c r="Q352" s="258"/>
      <c r="R352" s="258"/>
      <c r="S352" s="258"/>
      <c r="T352" s="259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0" t="s">
        <v>157</v>
      </c>
      <c r="AU352" s="260" t="s">
        <v>88</v>
      </c>
      <c r="AV352" s="14" t="s">
        <v>88</v>
      </c>
      <c r="AW352" s="14" t="s">
        <v>34</v>
      </c>
      <c r="AX352" s="14" t="s">
        <v>78</v>
      </c>
      <c r="AY352" s="260" t="s">
        <v>147</v>
      </c>
    </row>
    <row r="353" s="13" customFormat="1">
      <c r="A353" s="13"/>
      <c r="B353" s="239"/>
      <c r="C353" s="240"/>
      <c r="D353" s="241" t="s">
        <v>157</v>
      </c>
      <c r="E353" s="242" t="s">
        <v>1</v>
      </c>
      <c r="F353" s="243" t="s">
        <v>438</v>
      </c>
      <c r="G353" s="240"/>
      <c r="H353" s="242" t="s">
        <v>1</v>
      </c>
      <c r="I353" s="244"/>
      <c r="J353" s="240"/>
      <c r="K353" s="240"/>
      <c r="L353" s="245"/>
      <c r="M353" s="246"/>
      <c r="N353" s="247"/>
      <c r="O353" s="247"/>
      <c r="P353" s="247"/>
      <c r="Q353" s="247"/>
      <c r="R353" s="247"/>
      <c r="S353" s="247"/>
      <c r="T353" s="248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9" t="s">
        <v>157</v>
      </c>
      <c r="AU353" s="249" t="s">
        <v>88</v>
      </c>
      <c r="AV353" s="13" t="s">
        <v>86</v>
      </c>
      <c r="AW353" s="13" t="s">
        <v>34</v>
      </c>
      <c r="AX353" s="13" t="s">
        <v>78</v>
      </c>
      <c r="AY353" s="249" t="s">
        <v>147</v>
      </c>
    </row>
    <row r="354" s="14" customFormat="1">
      <c r="A354" s="14"/>
      <c r="B354" s="250"/>
      <c r="C354" s="251"/>
      <c r="D354" s="241" t="s">
        <v>157</v>
      </c>
      <c r="E354" s="252" t="s">
        <v>1</v>
      </c>
      <c r="F354" s="253" t="s">
        <v>435</v>
      </c>
      <c r="G354" s="251"/>
      <c r="H354" s="254">
        <v>12.9</v>
      </c>
      <c r="I354" s="255"/>
      <c r="J354" s="251"/>
      <c r="K354" s="251"/>
      <c r="L354" s="256"/>
      <c r="M354" s="257"/>
      <c r="N354" s="258"/>
      <c r="O354" s="258"/>
      <c r="P354" s="258"/>
      <c r="Q354" s="258"/>
      <c r="R354" s="258"/>
      <c r="S354" s="258"/>
      <c r="T354" s="259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0" t="s">
        <v>157</v>
      </c>
      <c r="AU354" s="260" t="s">
        <v>88</v>
      </c>
      <c r="AV354" s="14" t="s">
        <v>88</v>
      </c>
      <c r="AW354" s="14" t="s">
        <v>34</v>
      </c>
      <c r="AX354" s="14" t="s">
        <v>78</v>
      </c>
      <c r="AY354" s="260" t="s">
        <v>147</v>
      </c>
    </row>
    <row r="355" s="13" customFormat="1">
      <c r="A355" s="13"/>
      <c r="B355" s="239"/>
      <c r="C355" s="240"/>
      <c r="D355" s="241" t="s">
        <v>157</v>
      </c>
      <c r="E355" s="242" t="s">
        <v>1</v>
      </c>
      <c r="F355" s="243" t="s">
        <v>439</v>
      </c>
      <c r="G355" s="240"/>
      <c r="H355" s="242" t="s">
        <v>1</v>
      </c>
      <c r="I355" s="244"/>
      <c r="J355" s="240"/>
      <c r="K355" s="240"/>
      <c r="L355" s="245"/>
      <c r="M355" s="246"/>
      <c r="N355" s="247"/>
      <c r="O355" s="247"/>
      <c r="P355" s="247"/>
      <c r="Q355" s="247"/>
      <c r="R355" s="247"/>
      <c r="S355" s="247"/>
      <c r="T355" s="24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9" t="s">
        <v>157</v>
      </c>
      <c r="AU355" s="249" t="s">
        <v>88</v>
      </c>
      <c r="AV355" s="13" t="s">
        <v>86</v>
      </c>
      <c r="AW355" s="13" t="s">
        <v>34</v>
      </c>
      <c r="AX355" s="13" t="s">
        <v>78</v>
      </c>
      <c r="AY355" s="249" t="s">
        <v>147</v>
      </c>
    </row>
    <row r="356" s="14" customFormat="1">
      <c r="A356" s="14"/>
      <c r="B356" s="250"/>
      <c r="C356" s="251"/>
      <c r="D356" s="241" t="s">
        <v>157</v>
      </c>
      <c r="E356" s="252" t="s">
        <v>1</v>
      </c>
      <c r="F356" s="253" t="s">
        <v>435</v>
      </c>
      <c r="G356" s="251"/>
      <c r="H356" s="254">
        <v>12.9</v>
      </c>
      <c r="I356" s="255"/>
      <c r="J356" s="251"/>
      <c r="K356" s="251"/>
      <c r="L356" s="256"/>
      <c r="M356" s="257"/>
      <c r="N356" s="258"/>
      <c r="O356" s="258"/>
      <c r="P356" s="258"/>
      <c r="Q356" s="258"/>
      <c r="R356" s="258"/>
      <c r="S356" s="258"/>
      <c r="T356" s="25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0" t="s">
        <v>157</v>
      </c>
      <c r="AU356" s="260" t="s">
        <v>88</v>
      </c>
      <c r="AV356" s="14" t="s">
        <v>88</v>
      </c>
      <c r="AW356" s="14" t="s">
        <v>34</v>
      </c>
      <c r="AX356" s="14" t="s">
        <v>78</v>
      </c>
      <c r="AY356" s="260" t="s">
        <v>147</v>
      </c>
    </row>
    <row r="357" s="15" customFormat="1">
      <c r="A357" s="15"/>
      <c r="B357" s="261"/>
      <c r="C357" s="262"/>
      <c r="D357" s="241" t="s">
        <v>157</v>
      </c>
      <c r="E357" s="263" t="s">
        <v>1</v>
      </c>
      <c r="F357" s="264" t="s">
        <v>160</v>
      </c>
      <c r="G357" s="262"/>
      <c r="H357" s="265">
        <v>75.700000000000003</v>
      </c>
      <c r="I357" s="266"/>
      <c r="J357" s="262"/>
      <c r="K357" s="262"/>
      <c r="L357" s="267"/>
      <c r="M357" s="268"/>
      <c r="N357" s="269"/>
      <c r="O357" s="269"/>
      <c r="P357" s="269"/>
      <c r="Q357" s="269"/>
      <c r="R357" s="269"/>
      <c r="S357" s="269"/>
      <c r="T357" s="270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71" t="s">
        <v>157</v>
      </c>
      <c r="AU357" s="271" t="s">
        <v>88</v>
      </c>
      <c r="AV357" s="15" t="s">
        <v>153</v>
      </c>
      <c r="AW357" s="15" t="s">
        <v>34</v>
      </c>
      <c r="AX357" s="15" t="s">
        <v>86</v>
      </c>
      <c r="AY357" s="271" t="s">
        <v>147</v>
      </c>
    </row>
    <row r="358" s="2" customFormat="1" ht="16.5" customHeight="1">
      <c r="A358" s="39"/>
      <c r="B358" s="40"/>
      <c r="C358" s="220" t="s">
        <v>440</v>
      </c>
      <c r="D358" s="220" t="s">
        <v>149</v>
      </c>
      <c r="E358" s="221" t="s">
        <v>441</v>
      </c>
      <c r="F358" s="222" t="s">
        <v>442</v>
      </c>
      <c r="G358" s="223" t="s">
        <v>152</v>
      </c>
      <c r="H358" s="224">
        <v>106.855</v>
      </c>
      <c r="I358" s="225"/>
      <c r="J358" s="226">
        <f>ROUND(I358*H358,2)</f>
        <v>0</v>
      </c>
      <c r="K358" s="227"/>
      <c r="L358" s="45"/>
      <c r="M358" s="228" t="s">
        <v>1</v>
      </c>
      <c r="N358" s="229" t="s">
        <v>43</v>
      </c>
      <c r="O358" s="92"/>
      <c r="P358" s="230">
        <f>O358*H358</f>
        <v>0</v>
      </c>
      <c r="Q358" s="230">
        <v>0.026440000000000002</v>
      </c>
      <c r="R358" s="230">
        <f>Q358*H358</f>
        <v>2.8252462000000005</v>
      </c>
      <c r="S358" s="230">
        <v>0.025999999999999999</v>
      </c>
      <c r="T358" s="231">
        <f>S358*H358</f>
        <v>2.7782299999999998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2" t="s">
        <v>153</v>
      </c>
      <c r="AT358" s="232" t="s">
        <v>149</v>
      </c>
      <c r="AU358" s="232" t="s">
        <v>88</v>
      </c>
      <c r="AY358" s="18" t="s">
        <v>147</v>
      </c>
      <c r="BE358" s="233">
        <f>IF(N358="základní",J358,0)</f>
        <v>0</v>
      </c>
      <c r="BF358" s="233">
        <f>IF(N358="snížená",J358,0)</f>
        <v>0</v>
      </c>
      <c r="BG358" s="233">
        <f>IF(N358="zákl. přenesená",J358,0)</f>
        <v>0</v>
      </c>
      <c r="BH358" s="233">
        <f>IF(N358="sníž. přenesená",J358,0)</f>
        <v>0</v>
      </c>
      <c r="BI358" s="233">
        <f>IF(N358="nulová",J358,0)</f>
        <v>0</v>
      </c>
      <c r="BJ358" s="18" t="s">
        <v>86</v>
      </c>
      <c r="BK358" s="233">
        <f>ROUND(I358*H358,2)</f>
        <v>0</v>
      </c>
      <c r="BL358" s="18" t="s">
        <v>153</v>
      </c>
      <c r="BM358" s="232" t="s">
        <v>443</v>
      </c>
    </row>
    <row r="359" s="2" customFormat="1">
      <c r="A359" s="39"/>
      <c r="B359" s="40"/>
      <c r="C359" s="41"/>
      <c r="D359" s="234" t="s">
        <v>155</v>
      </c>
      <c r="E359" s="41"/>
      <c r="F359" s="235" t="s">
        <v>444</v>
      </c>
      <c r="G359" s="41"/>
      <c r="H359" s="41"/>
      <c r="I359" s="236"/>
      <c r="J359" s="41"/>
      <c r="K359" s="41"/>
      <c r="L359" s="45"/>
      <c r="M359" s="237"/>
      <c r="N359" s="238"/>
      <c r="O359" s="92"/>
      <c r="P359" s="92"/>
      <c r="Q359" s="92"/>
      <c r="R359" s="92"/>
      <c r="S359" s="92"/>
      <c r="T359" s="93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155</v>
      </c>
      <c r="AU359" s="18" t="s">
        <v>88</v>
      </c>
    </row>
    <row r="360" s="13" customFormat="1">
      <c r="A360" s="13"/>
      <c r="B360" s="239"/>
      <c r="C360" s="240"/>
      <c r="D360" s="241" t="s">
        <v>157</v>
      </c>
      <c r="E360" s="242" t="s">
        <v>1</v>
      </c>
      <c r="F360" s="243" t="s">
        <v>432</v>
      </c>
      <c r="G360" s="240"/>
      <c r="H360" s="242" t="s">
        <v>1</v>
      </c>
      <c r="I360" s="244"/>
      <c r="J360" s="240"/>
      <c r="K360" s="240"/>
      <c r="L360" s="245"/>
      <c r="M360" s="246"/>
      <c r="N360" s="247"/>
      <c r="O360" s="247"/>
      <c r="P360" s="247"/>
      <c r="Q360" s="247"/>
      <c r="R360" s="247"/>
      <c r="S360" s="247"/>
      <c r="T360" s="248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9" t="s">
        <v>157</v>
      </c>
      <c r="AU360" s="249" t="s">
        <v>88</v>
      </c>
      <c r="AV360" s="13" t="s">
        <v>86</v>
      </c>
      <c r="AW360" s="13" t="s">
        <v>34</v>
      </c>
      <c r="AX360" s="13" t="s">
        <v>78</v>
      </c>
      <c r="AY360" s="249" t="s">
        <v>147</v>
      </c>
    </row>
    <row r="361" s="14" customFormat="1">
      <c r="A361" s="14"/>
      <c r="B361" s="250"/>
      <c r="C361" s="251"/>
      <c r="D361" s="241" t="s">
        <v>157</v>
      </c>
      <c r="E361" s="252" t="s">
        <v>1</v>
      </c>
      <c r="F361" s="253" t="s">
        <v>445</v>
      </c>
      <c r="G361" s="251"/>
      <c r="H361" s="254">
        <v>12.390000000000001</v>
      </c>
      <c r="I361" s="255"/>
      <c r="J361" s="251"/>
      <c r="K361" s="251"/>
      <c r="L361" s="256"/>
      <c r="M361" s="257"/>
      <c r="N361" s="258"/>
      <c r="O361" s="258"/>
      <c r="P361" s="258"/>
      <c r="Q361" s="258"/>
      <c r="R361" s="258"/>
      <c r="S361" s="258"/>
      <c r="T361" s="259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0" t="s">
        <v>157</v>
      </c>
      <c r="AU361" s="260" t="s">
        <v>88</v>
      </c>
      <c r="AV361" s="14" t="s">
        <v>88</v>
      </c>
      <c r="AW361" s="14" t="s">
        <v>34</v>
      </c>
      <c r="AX361" s="14" t="s">
        <v>78</v>
      </c>
      <c r="AY361" s="260" t="s">
        <v>147</v>
      </c>
    </row>
    <row r="362" s="13" customFormat="1">
      <c r="A362" s="13"/>
      <c r="B362" s="239"/>
      <c r="C362" s="240"/>
      <c r="D362" s="241" t="s">
        <v>157</v>
      </c>
      <c r="E362" s="242" t="s">
        <v>1</v>
      </c>
      <c r="F362" s="243" t="s">
        <v>434</v>
      </c>
      <c r="G362" s="240"/>
      <c r="H362" s="242" t="s">
        <v>1</v>
      </c>
      <c r="I362" s="244"/>
      <c r="J362" s="240"/>
      <c r="K362" s="240"/>
      <c r="L362" s="245"/>
      <c r="M362" s="246"/>
      <c r="N362" s="247"/>
      <c r="O362" s="247"/>
      <c r="P362" s="247"/>
      <c r="Q362" s="247"/>
      <c r="R362" s="247"/>
      <c r="S362" s="247"/>
      <c r="T362" s="24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9" t="s">
        <v>157</v>
      </c>
      <c r="AU362" s="249" t="s">
        <v>88</v>
      </c>
      <c r="AV362" s="13" t="s">
        <v>86</v>
      </c>
      <c r="AW362" s="13" t="s">
        <v>34</v>
      </c>
      <c r="AX362" s="13" t="s">
        <v>78</v>
      </c>
      <c r="AY362" s="249" t="s">
        <v>147</v>
      </c>
    </row>
    <row r="363" s="14" customFormat="1">
      <c r="A363" s="14"/>
      <c r="B363" s="250"/>
      <c r="C363" s="251"/>
      <c r="D363" s="241" t="s">
        <v>157</v>
      </c>
      <c r="E363" s="252" t="s">
        <v>1</v>
      </c>
      <c r="F363" s="253" t="s">
        <v>446</v>
      </c>
      <c r="G363" s="251"/>
      <c r="H363" s="254">
        <v>11.800000000000001</v>
      </c>
      <c r="I363" s="255"/>
      <c r="J363" s="251"/>
      <c r="K363" s="251"/>
      <c r="L363" s="256"/>
      <c r="M363" s="257"/>
      <c r="N363" s="258"/>
      <c r="O363" s="258"/>
      <c r="P363" s="258"/>
      <c r="Q363" s="258"/>
      <c r="R363" s="258"/>
      <c r="S363" s="258"/>
      <c r="T363" s="25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0" t="s">
        <v>157</v>
      </c>
      <c r="AU363" s="260" t="s">
        <v>88</v>
      </c>
      <c r="AV363" s="14" t="s">
        <v>88</v>
      </c>
      <c r="AW363" s="14" t="s">
        <v>34</v>
      </c>
      <c r="AX363" s="14" t="s">
        <v>78</v>
      </c>
      <c r="AY363" s="260" t="s">
        <v>147</v>
      </c>
    </row>
    <row r="364" s="13" customFormat="1">
      <c r="A364" s="13"/>
      <c r="B364" s="239"/>
      <c r="C364" s="240"/>
      <c r="D364" s="241" t="s">
        <v>157</v>
      </c>
      <c r="E364" s="242" t="s">
        <v>1</v>
      </c>
      <c r="F364" s="243" t="s">
        <v>437</v>
      </c>
      <c r="G364" s="240"/>
      <c r="H364" s="242" t="s">
        <v>1</v>
      </c>
      <c r="I364" s="244"/>
      <c r="J364" s="240"/>
      <c r="K364" s="240"/>
      <c r="L364" s="245"/>
      <c r="M364" s="246"/>
      <c r="N364" s="247"/>
      <c r="O364" s="247"/>
      <c r="P364" s="247"/>
      <c r="Q364" s="247"/>
      <c r="R364" s="247"/>
      <c r="S364" s="247"/>
      <c r="T364" s="24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9" t="s">
        <v>157</v>
      </c>
      <c r="AU364" s="249" t="s">
        <v>88</v>
      </c>
      <c r="AV364" s="13" t="s">
        <v>86</v>
      </c>
      <c r="AW364" s="13" t="s">
        <v>34</v>
      </c>
      <c r="AX364" s="13" t="s">
        <v>78</v>
      </c>
      <c r="AY364" s="249" t="s">
        <v>147</v>
      </c>
    </row>
    <row r="365" s="14" customFormat="1">
      <c r="A365" s="14"/>
      <c r="B365" s="250"/>
      <c r="C365" s="251"/>
      <c r="D365" s="241" t="s">
        <v>157</v>
      </c>
      <c r="E365" s="252" t="s">
        <v>1</v>
      </c>
      <c r="F365" s="253" t="s">
        <v>447</v>
      </c>
      <c r="G365" s="251"/>
      <c r="H365" s="254">
        <v>27.555</v>
      </c>
      <c r="I365" s="255"/>
      <c r="J365" s="251"/>
      <c r="K365" s="251"/>
      <c r="L365" s="256"/>
      <c r="M365" s="257"/>
      <c r="N365" s="258"/>
      <c r="O365" s="258"/>
      <c r="P365" s="258"/>
      <c r="Q365" s="258"/>
      <c r="R365" s="258"/>
      <c r="S365" s="258"/>
      <c r="T365" s="259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0" t="s">
        <v>157</v>
      </c>
      <c r="AU365" s="260" t="s">
        <v>88</v>
      </c>
      <c r="AV365" s="14" t="s">
        <v>88</v>
      </c>
      <c r="AW365" s="14" t="s">
        <v>34</v>
      </c>
      <c r="AX365" s="14" t="s">
        <v>78</v>
      </c>
      <c r="AY365" s="260" t="s">
        <v>147</v>
      </c>
    </row>
    <row r="366" s="13" customFormat="1">
      <c r="A366" s="13"/>
      <c r="B366" s="239"/>
      <c r="C366" s="240"/>
      <c r="D366" s="241" t="s">
        <v>157</v>
      </c>
      <c r="E366" s="242" t="s">
        <v>1</v>
      </c>
      <c r="F366" s="243" t="s">
        <v>438</v>
      </c>
      <c r="G366" s="240"/>
      <c r="H366" s="242" t="s">
        <v>1</v>
      </c>
      <c r="I366" s="244"/>
      <c r="J366" s="240"/>
      <c r="K366" s="240"/>
      <c r="L366" s="245"/>
      <c r="M366" s="246"/>
      <c r="N366" s="247"/>
      <c r="O366" s="247"/>
      <c r="P366" s="247"/>
      <c r="Q366" s="247"/>
      <c r="R366" s="247"/>
      <c r="S366" s="247"/>
      <c r="T366" s="248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9" t="s">
        <v>157</v>
      </c>
      <c r="AU366" s="249" t="s">
        <v>88</v>
      </c>
      <c r="AV366" s="13" t="s">
        <v>86</v>
      </c>
      <c r="AW366" s="13" t="s">
        <v>34</v>
      </c>
      <c r="AX366" s="13" t="s">
        <v>78</v>
      </c>
      <c r="AY366" s="249" t="s">
        <v>147</v>
      </c>
    </row>
    <row r="367" s="14" customFormat="1">
      <c r="A367" s="14"/>
      <c r="B367" s="250"/>
      <c r="C367" s="251"/>
      <c r="D367" s="241" t="s">
        <v>157</v>
      </c>
      <c r="E367" s="252" t="s">
        <v>1</v>
      </c>
      <c r="F367" s="253" t="s">
        <v>448</v>
      </c>
      <c r="G367" s="251"/>
      <c r="H367" s="254">
        <v>27.555</v>
      </c>
      <c r="I367" s="255"/>
      <c r="J367" s="251"/>
      <c r="K367" s="251"/>
      <c r="L367" s="256"/>
      <c r="M367" s="257"/>
      <c r="N367" s="258"/>
      <c r="O367" s="258"/>
      <c r="P367" s="258"/>
      <c r="Q367" s="258"/>
      <c r="R367" s="258"/>
      <c r="S367" s="258"/>
      <c r="T367" s="259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0" t="s">
        <v>157</v>
      </c>
      <c r="AU367" s="260" t="s">
        <v>88</v>
      </c>
      <c r="AV367" s="14" t="s">
        <v>88</v>
      </c>
      <c r="AW367" s="14" t="s">
        <v>34</v>
      </c>
      <c r="AX367" s="14" t="s">
        <v>78</v>
      </c>
      <c r="AY367" s="260" t="s">
        <v>147</v>
      </c>
    </row>
    <row r="368" s="13" customFormat="1">
      <c r="A368" s="13"/>
      <c r="B368" s="239"/>
      <c r="C368" s="240"/>
      <c r="D368" s="241" t="s">
        <v>157</v>
      </c>
      <c r="E368" s="242" t="s">
        <v>1</v>
      </c>
      <c r="F368" s="243" t="s">
        <v>439</v>
      </c>
      <c r="G368" s="240"/>
      <c r="H368" s="242" t="s">
        <v>1</v>
      </c>
      <c r="I368" s="244"/>
      <c r="J368" s="240"/>
      <c r="K368" s="240"/>
      <c r="L368" s="245"/>
      <c r="M368" s="246"/>
      <c r="N368" s="247"/>
      <c r="O368" s="247"/>
      <c r="P368" s="247"/>
      <c r="Q368" s="247"/>
      <c r="R368" s="247"/>
      <c r="S368" s="247"/>
      <c r="T368" s="248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9" t="s">
        <v>157</v>
      </c>
      <c r="AU368" s="249" t="s">
        <v>88</v>
      </c>
      <c r="AV368" s="13" t="s">
        <v>86</v>
      </c>
      <c r="AW368" s="13" t="s">
        <v>34</v>
      </c>
      <c r="AX368" s="13" t="s">
        <v>78</v>
      </c>
      <c r="AY368" s="249" t="s">
        <v>147</v>
      </c>
    </row>
    <row r="369" s="14" customFormat="1">
      <c r="A369" s="14"/>
      <c r="B369" s="250"/>
      <c r="C369" s="251"/>
      <c r="D369" s="241" t="s">
        <v>157</v>
      </c>
      <c r="E369" s="252" t="s">
        <v>1</v>
      </c>
      <c r="F369" s="253" t="s">
        <v>449</v>
      </c>
      <c r="G369" s="251"/>
      <c r="H369" s="254">
        <v>27.555</v>
      </c>
      <c r="I369" s="255"/>
      <c r="J369" s="251"/>
      <c r="K369" s="251"/>
      <c r="L369" s="256"/>
      <c r="M369" s="257"/>
      <c r="N369" s="258"/>
      <c r="O369" s="258"/>
      <c r="P369" s="258"/>
      <c r="Q369" s="258"/>
      <c r="R369" s="258"/>
      <c r="S369" s="258"/>
      <c r="T369" s="259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0" t="s">
        <v>157</v>
      </c>
      <c r="AU369" s="260" t="s">
        <v>88</v>
      </c>
      <c r="AV369" s="14" t="s">
        <v>88</v>
      </c>
      <c r="AW369" s="14" t="s">
        <v>34</v>
      </c>
      <c r="AX369" s="14" t="s">
        <v>78</v>
      </c>
      <c r="AY369" s="260" t="s">
        <v>147</v>
      </c>
    </row>
    <row r="370" s="15" customFormat="1">
      <c r="A370" s="15"/>
      <c r="B370" s="261"/>
      <c r="C370" s="262"/>
      <c r="D370" s="241" t="s">
        <v>157</v>
      </c>
      <c r="E370" s="263" t="s">
        <v>1</v>
      </c>
      <c r="F370" s="264" t="s">
        <v>160</v>
      </c>
      <c r="G370" s="262"/>
      <c r="H370" s="265">
        <v>106.85500000000002</v>
      </c>
      <c r="I370" s="266"/>
      <c r="J370" s="262"/>
      <c r="K370" s="262"/>
      <c r="L370" s="267"/>
      <c r="M370" s="268"/>
      <c r="N370" s="269"/>
      <c r="O370" s="269"/>
      <c r="P370" s="269"/>
      <c r="Q370" s="269"/>
      <c r="R370" s="269"/>
      <c r="S370" s="269"/>
      <c r="T370" s="270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71" t="s">
        <v>157</v>
      </c>
      <c r="AU370" s="271" t="s">
        <v>88</v>
      </c>
      <c r="AV370" s="15" t="s">
        <v>153</v>
      </c>
      <c r="AW370" s="15" t="s">
        <v>34</v>
      </c>
      <c r="AX370" s="15" t="s">
        <v>86</v>
      </c>
      <c r="AY370" s="271" t="s">
        <v>147</v>
      </c>
    </row>
    <row r="371" s="2" customFormat="1" ht="16.5" customHeight="1">
      <c r="A371" s="39"/>
      <c r="B371" s="40"/>
      <c r="C371" s="220" t="s">
        <v>450</v>
      </c>
      <c r="D371" s="220" t="s">
        <v>149</v>
      </c>
      <c r="E371" s="221" t="s">
        <v>451</v>
      </c>
      <c r="F371" s="222" t="s">
        <v>452</v>
      </c>
      <c r="G371" s="223" t="s">
        <v>152</v>
      </c>
      <c r="H371" s="224">
        <v>94.796999999999997</v>
      </c>
      <c r="I371" s="225"/>
      <c r="J371" s="226">
        <f>ROUND(I371*H371,2)</f>
        <v>0</v>
      </c>
      <c r="K371" s="227"/>
      <c r="L371" s="45"/>
      <c r="M371" s="228" t="s">
        <v>1</v>
      </c>
      <c r="N371" s="229" t="s">
        <v>43</v>
      </c>
      <c r="O371" s="92"/>
      <c r="P371" s="230">
        <f>O371*H371</f>
        <v>0</v>
      </c>
      <c r="Q371" s="230">
        <v>0.00025999999999999998</v>
      </c>
      <c r="R371" s="230">
        <f>Q371*H371</f>
        <v>0.024647219999999997</v>
      </c>
      <c r="S371" s="230">
        <v>0</v>
      </c>
      <c r="T371" s="231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2" t="s">
        <v>153</v>
      </c>
      <c r="AT371" s="232" t="s">
        <v>149</v>
      </c>
      <c r="AU371" s="232" t="s">
        <v>88</v>
      </c>
      <c r="AY371" s="18" t="s">
        <v>147</v>
      </c>
      <c r="BE371" s="233">
        <f>IF(N371="základní",J371,0)</f>
        <v>0</v>
      </c>
      <c r="BF371" s="233">
        <f>IF(N371="snížená",J371,0)</f>
        <v>0</v>
      </c>
      <c r="BG371" s="233">
        <f>IF(N371="zákl. přenesená",J371,0)</f>
        <v>0</v>
      </c>
      <c r="BH371" s="233">
        <f>IF(N371="sníž. přenesená",J371,0)</f>
        <v>0</v>
      </c>
      <c r="BI371" s="233">
        <f>IF(N371="nulová",J371,0)</f>
        <v>0</v>
      </c>
      <c r="BJ371" s="18" t="s">
        <v>86</v>
      </c>
      <c r="BK371" s="233">
        <f>ROUND(I371*H371,2)</f>
        <v>0</v>
      </c>
      <c r="BL371" s="18" t="s">
        <v>153</v>
      </c>
      <c r="BM371" s="232" t="s">
        <v>453</v>
      </c>
    </row>
    <row r="372" s="2" customFormat="1">
      <c r="A372" s="39"/>
      <c r="B372" s="40"/>
      <c r="C372" s="41"/>
      <c r="D372" s="234" t="s">
        <v>155</v>
      </c>
      <c r="E372" s="41"/>
      <c r="F372" s="235" t="s">
        <v>454</v>
      </c>
      <c r="G372" s="41"/>
      <c r="H372" s="41"/>
      <c r="I372" s="236"/>
      <c r="J372" s="41"/>
      <c r="K372" s="41"/>
      <c r="L372" s="45"/>
      <c r="M372" s="237"/>
      <c r="N372" s="238"/>
      <c r="O372" s="92"/>
      <c r="P372" s="92"/>
      <c r="Q372" s="92"/>
      <c r="R372" s="92"/>
      <c r="S372" s="92"/>
      <c r="T372" s="93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155</v>
      </c>
      <c r="AU372" s="18" t="s">
        <v>88</v>
      </c>
    </row>
    <row r="373" s="14" customFormat="1">
      <c r="A373" s="14"/>
      <c r="B373" s="250"/>
      <c r="C373" s="251"/>
      <c r="D373" s="241" t="s">
        <v>157</v>
      </c>
      <c r="E373" s="252" t="s">
        <v>1</v>
      </c>
      <c r="F373" s="253" t="s">
        <v>455</v>
      </c>
      <c r="G373" s="251"/>
      <c r="H373" s="254">
        <v>95.730999999999995</v>
      </c>
      <c r="I373" s="255"/>
      <c r="J373" s="251"/>
      <c r="K373" s="251"/>
      <c r="L373" s="256"/>
      <c r="M373" s="257"/>
      <c r="N373" s="258"/>
      <c r="O373" s="258"/>
      <c r="P373" s="258"/>
      <c r="Q373" s="258"/>
      <c r="R373" s="258"/>
      <c r="S373" s="258"/>
      <c r="T373" s="259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0" t="s">
        <v>157</v>
      </c>
      <c r="AU373" s="260" t="s">
        <v>88</v>
      </c>
      <c r="AV373" s="14" t="s">
        <v>88</v>
      </c>
      <c r="AW373" s="14" t="s">
        <v>34</v>
      </c>
      <c r="AX373" s="14" t="s">
        <v>78</v>
      </c>
      <c r="AY373" s="260" t="s">
        <v>147</v>
      </c>
    </row>
    <row r="374" s="14" customFormat="1">
      <c r="A374" s="14"/>
      <c r="B374" s="250"/>
      <c r="C374" s="251"/>
      <c r="D374" s="241" t="s">
        <v>157</v>
      </c>
      <c r="E374" s="252" t="s">
        <v>1</v>
      </c>
      <c r="F374" s="253" t="s">
        <v>456</v>
      </c>
      <c r="G374" s="251"/>
      <c r="H374" s="254">
        <v>-0.93400000000000005</v>
      </c>
      <c r="I374" s="255"/>
      <c r="J374" s="251"/>
      <c r="K374" s="251"/>
      <c r="L374" s="256"/>
      <c r="M374" s="257"/>
      <c r="N374" s="258"/>
      <c r="O374" s="258"/>
      <c r="P374" s="258"/>
      <c r="Q374" s="258"/>
      <c r="R374" s="258"/>
      <c r="S374" s="258"/>
      <c r="T374" s="259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0" t="s">
        <v>157</v>
      </c>
      <c r="AU374" s="260" t="s">
        <v>88</v>
      </c>
      <c r="AV374" s="14" t="s">
        <v>88</v>
      </c>
      <c r="AW374" s="14" t="s">
        <v>34</v>
      </c>
      <c r="AX374" s="14" t="s">
        <v>78</v>
      </c>
      <c r="AY374" s="260" t="s">
        <v>147</v>
      </c>
    </row>
    <row r="375" s="15" customFormat="1">
      <c r="A375" s="15"/>
      <c r="B375" s="261"/>
      <c r="C375" s="262"/>
      <c r="D375" s="241" t="s">
        <v>157</v>
      </c>
      <c r="E375" s="263" t="s">
        <v>1</v>
      </c>
      <c r="F375" s="264" t="s">
        <v>160</v>
      </c>
      <c r="G375" s="262"/>
      <c r="H375" s="265">
        <v>94.796999999999997</v>
      </c>
      <c r="I375" s="266"/>
      <c r="J375" s="262"/>
      <c r="K375" s="262"/>
      <c r="L375" s="267"/>
      <c r="M375" s="268"/>
      <c r="N375" s="269"/>
      <c r="O375" s="269"/>
      <c r="P375" s="269"/>
      <c r="Q375" s="269"/>
      <c r="R375" s="269"/>
      <c r="S375" s="269"/>
      <c r="T375" s="270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71" t="s">
        <v>157</v>
      </c>
      <c r="AU375" s="271" t="s">
        <v>88</v>
      </c>
      <c r="AV375" s="15" t="s">
        <v>153</v>
      </c>
      <c r="AW375" s="15" t="s">
        <v>34</v>
      </c>
      <c r="AX375" s="15" t="s">
        <v>86</v>
      </c>
      <c r="AY375" s="271" t="s">
        <v>147</v>
      </c>
    </row>
    <row r="376" s="2" customFormat="1" ht="21.75" customHeight="1">
      <c r="A376" s="39"/>
      <c r="B376" s="40"/>
      <c r="C376" s="220" t="s">
        <v>457</v>
      </c>
      <c r="D376" s="220" t="s">
        <v>149</v>
      </c>
      <c r="E376" s="221" t="s">
        <v>458</v>
      </c>
      <c r="F376" s="222" t="s">
        <v>459</v>
      </c>
      <c r="G376" s="223" t="s">
        <v>152</v>
      </c>
      <c r="H376" s="224">
        <v>95.462999999999994</v>
      </c>
      <c r="I376" s="225"/>
      <c r="J376" s="226">
        <f>ROUND(I376*H376,2)</f>
        <v>0</v>
      </c>
      <c r="K376" s="227"/>
      <c r="L376" s="45"/>
      <c r="M376" s="228" t="s">
        <v>1</v>
      </c>
      <c r="N376" s="229" t="s">
        <v>43</v>
      </c>
      <c r="O376" s="92"/>
      <c r="P376" s="230">
        <f>O376*H376</f>
        <v>0</v>
      </c>
      <c r="Q376" s="230">
        <v>0.0043800000000000002</v>
      </c>
      <c r="R376" s="230">
        <f>Q376*H376</f>
        <v>0.41812793999999998</v>
      </c>
      <c r="S376" s="230">
        <v>0</v>
      </c>
      <c r="T376" s="231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2" t="s">
        <v>153</v>
      </c>
      <c r="AT376" s="232" t="s">
        <v>149</v>
      </c>
      <c r="AU376" s="232" t="s">
        <v>88</v>
      </c>
      <c r="AY376" s="18" t="s">
        <v>147</v>
      </c>
      <c r="BE376" s="233">
        <f>IF(N376="základní",J376,0)</f>
        <v>0</v>
      </c>
      <c r="BF376" s="233">
        <f>IF(N376="snížená",J376,0)</f>
        <v>0</v>
      </c>
      <c r="BG376" s="233">
        <f>IF(N376="zákl. přenesená",J376,0)</f>
        <v>0</v>
      </c>
      <c r="BH376" s="233">
        <f>IF(N376="sníž. přenesená",J376,0)</f>
        <v>0</v>
      </c>
      <c r="BI376" s="233">
        <f>IF(N376="nulová",J376,0)</f>
        <v>0</v>
      </c>
      <c r="BJ376" s="18" t="s">
        <v>86</v>
      </c>
      <c r="BK376" s="233">
        <f>ROUND(I376*H376,2)</f>
        <v>0</v>
      </c>
      <c r="BL376" s="18" t="s">
        <v>153</v>
      </c>
      <c r="BM376" s="232" t="s">
        <v>460</v>
      </c>
    </row>
    <row r="377" s="2" customFormat="1">
      <c r="A377" s="39"/>
      <c r="B377" s="40"/>
      <c r="C377" s="41"/>
      <c r="D377" s="234" t="s">
        <v>155</v>
      </c>
      <c r="E377" s="41"/>
      <c r="F377" s="235" t="s">
        <v>461</v>
      </c>
      <c r="G377" s="41"/>
      <c r="H377" s="41"/>
      <c r="I377" s="236"/>
      <c r="J377" s="41"/>
      <c r="K377" s="41"/>
      <c r="L377" s="45"/>
      <c r="M377" s="237"/>
      <c r="N377" s="238"/>
      <c r="O377" s="92"/>
      <c r="P377" s="92"/>
      <c r="Q377" s="92"/>
      <c r="R377" s="92"/>
      <c r="S377" s="92"/>
      <c r="T377" s="93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18" t="s">
        <v>155</v>
      </c>
      <c r="AU377" s="18" t="s">
        <v>88</v>
      </c>
    </row>
    <row r="378" s="14" customFormat="1">
      <c r="A378" s="14"/>
      <c r="B378" s="250"/>
      <c r="C378" s="251"/>
      <c r="D378" s="241" t="s">
        <v>157</v>
      </c>
      <c r="E378" s="252" t="s">
        <v>1</v>
      </c>
      <c r="F378" s="253" t="s">
        <v>462</v>
      </c>
      <c r="G378" s="251"/>
      <c r="H378" s="254">
        <v>96.397000000000006</v>
      </c>
      <c r="I378" s="255"/>
      <c r="J378" s="251"/>
      <c r="K378" s="251"/>
      <c r="L378" s="256"/>
      <c r="M378" s="257"/>
      <c r="N378" s="258"/>
      <c r="O378" s="258"/>
      <c r="P378" s="258"/>
      <c r="Q378" s="258"/>
      <c r="R378" s="258"/>
      <c r="S378" s="258"/>
      <c r="T378" s="259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0" t="s">
        <v>157</v>
      </c>
      <c r="AU378" s="260" t="s">
        <v>88</v>
      </c>
      <c r="AV378" s="14" t="s">
        <v>88</v>
      </c>
      <c r="AW378" s="14" t="s">
        <v>34</v>
      </c>
      <c r="AX378" s="14" t="s">
        <v>78</v>
      </c>
      <c r="AY378" s="260" t="s">
        <v>147</v>
      </c>
    </row>
    <row r="379" s="14" customFormat="1">
      <c r="A379" s="14"/>
      <c r="B379" s="250"/>
      <c r="C379" s="251"/>
      <c r="D379" s="241" t="s">
        <v>157</v>
      </c>
      <c r="E379" s="252" t="s">
        <v>1</v>
      </c>
      <c r="F379" s="253" t="s">
        <v>456</v>
      </c>
      <c r="G379" s="251"/>
      <c r="H379" s="254">
        <v>-0.93400000000000005</v>
      </c>
      <c r="I379" s="255"/>
      <c r="J379" s="251"/>
      <c r="K379" s="251"/>
      <c r="L379" s="256"/>
      <c r="M379" s="257"/>
      <c r="N379" s="258"/>
      <c r="O379" s="258"/>
      <c r="P379" s="258"/>
      <c r="Q379" s="258"/>
      <c r="R379" s="258"/>
      <c r="S379" s="258"/>
      <c r="T379" s="259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0" t="s">
        <v>157</v>
      </c>
      <c r="AU379" s="260" t="s">
        <v>88</v>
      </c>
      <c r="AV379" s="14" t="s">
        <v>88</v>
      </c>
      <c r="AW379" s="14" t="s">
        <v>34</v>
      </c>
      <c r="AX379" s="14" t="s">
        <v>78</v>
      </c>
      <c r="AY379" s="260" t="s">
        <v>147</v>
      </c>
    </row>
    <row r="380" s="15" customFormat="1">
      <c r="A380" s="15"/>
      <c r="B380" s="261"/>
      <c r="C380" s="262"/>
      <c r="D380" s="241" t="s">
        <v>157</v>
      </c>
      <c r="E380" s="263" t="s">
        <v>1</v>
      </c>
      <c r="F380" s="264" t="s">
        <v>160</v>
      </c>
      <c r="G380" s="262"/>
      <c r="H380" s="265">
        <v>95.462999999999994</v>
      </c>
      <c r="I380" s="266"/>
      <c r="J380" s="262"/>
      <c r="K380" s="262"/>
      <c r="L380" s="267"/>
      <c r="M380" s="268"/>
      <c r="N380" s="269"/>
      <c r="O380" s="269"/>
      <c r="P380" s="269"/>
      <c r="Q380" s="269"/>
      <c r="R380" s="269"/>
      <c r="S380" s="269"/>
      <c r="T380" s="270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71" t="s">
        <v>157</v>
      </c>
      <c r="AU380" s="271" t="s">
        <v>88</v>
      </c>
      <c r="AV380" s="15" t="s">
        <v>153</v>
      </c>
      <c r="AW380" s="15" t="s">
        <v>34</v>
      </c>
      <c r="AX380" s="15" t="s">
        <v>86</v>
      </c>
      <c r="AY380" s="271" t="s">
        <v>147</v>
      </c>
    </row>
    <row r="381" s="2" customFormat="1" ht="16.5" customHeight="1">
      <c r="A381" s="39"/>
      <c r="B381" s="40"/>
      <c r="C381" s="220" t="s">
        <v>463</v>
      </c>
      <c r="D381" s="220" t="s">
        <v>149</v>
      </c>
      <c r="E381" s="221" t="s">
        <v>464</v>
      </c>
      <c r="F381" s="222" t="s">
        <v>465</v>
      </c>
      <c r="G381" s="223" t="s">
        <v>163</v>
      </c>
      <c r="H381" s="224">
        <v>32.280000000000001</v>
      </c>
      <c r="I381" s="225"/>
      <c r="J381" s="226">
        <f>ROUND(I381*H381,2)</f>
        <v>0</v>
      </c>
      <c r="K381" s="227"/>
      <c r="L381" s="45"/>
      <c r="M381" s="228" t="s">
        <v>1</v>
      </c>
      <c r="N381" s="229" t="s">
        <v>43</v>
      </c>
      <c r="O381" s="92"/>
      <c r="P381" s="230">
        <f>O381*H381</f>
        <v>0</v>
      </c>
      <c r="Q381" s="230">
        <v>0</v>
      </c>
      <c r="R381" s="230">
        <f>Q381*H381</f>
        <v>0</v>
      </c>
      <c r="S381" s="230">
        <v>0</v>
      </c>
      <c r="T381" s="231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2" t="s">
        <v>153</v>
      </c>
      <c r="AT381" s="232" t="s">
        <v>149</v>
      </c>
      <c r="AU381" s="232" t="s">
        <v>88</v>
      </c>
      <c r="AY381" s="18" t="s">
        <v>147</v>
      </c>
      <c r="BE381" s="233">
        <f>IF(N381="základní",J381,0)</f>
        <v>0</v>
      </c>
      <c r="BF381" s="233">
        <f>IF(N381="snížená",J381,0)</f>
        <v>0</v>
      </c>
      <c r="BG381" s="233">
        <f>IF(N381="zákl. přenesená",J381,0)</f>
        <v>0</v>
      </c>
      <c r="BH381" s="233">
        <f>IF(N381="sníž. přenesená",J381,0)</f>
        <v>0</v>
      </c>
      <c r="BI381" s="233">
        <f>IF(N381="nulová",J381,0)</f>
        <v>0</v>
      </c>
      <c r="BJ381" s="18" t="s">
        <v>86</v>
      </c>
      <c r="BK381" s="233">
        <f>ROUND(I381*H381,2)</f>
        <v>0</v>
      </c>
      <c r="BL381" s="18" t="s">
        <v>153</v>
      </c>
      <c r="BM381" s="232" t="s">
        <v>466</v>
      </c>
    </row>
    <row r="382" s="2" customFormat="1">
      <c r="A382" s="39"/>
      <c r="B382" s="40"/>
      <c r="C382" s="41"/>
      <c r="D382" s="234" t="s">
        <v>155</v>
      </c>
      <c r="E382" s="41"/>
      <c r="F382" s="235" t="s">
        <v>467</v>
      </c>
      <c r="G382" s="41"/>
      <c r="H382" s="41"/>
      <c r="I382" s="236"/>
      <c r="J382" s="41"/>
      <c r="K382" s="41"/>
      <c r="L382" s="45"/>
      <c r="M382" s="237"/>
      <c r="N382" s="238"/>
      <c r="O382" s="92"/>
      <c r="P382" s="92"/>
      <c r="Q382" s="92"/>
      <c r="R382" s="92"/>
      <c r="S382" s="92"/>
      <c r="T382" s="93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155</v>
      </c>
      <c r="AU382" s="18" t="s">
        <v>88</v>
      </c>
    </row>
    <row r="383" s="14" customFormat="1">
      <c r="A383" s="14"/>
      <c r="B383" s="250"/>
      <c r="C383" s="251"/>
      <c r="D383" s="241" t="s">
        <v>157</v>
      </c>
      <c r="E383" s="252" t="s">
        <v>1</v>
      </c>
      <c r="F383" s="253" t="s">
        <v>468</v>
      </c>
      <c r="G383" s="251"/>
      <c r="H383" s="254">
        <v>26.66</v>
      </c>
      <c r="I383" s="255"/>
      <c r="J383" s="251"/>
      <c r="K383" s="251"/>
      <c r="L383" s="256"/>
      <c r="M383" s="257"/>
      <c r="N383" s="258"/>
      <c r="O383" s="258"/>
      <c r="P383" s="258"/>
      <c r="Q383" s="258"/>
      <c r="R383" s="258"/>
      <c r="S383" s="258"/>
      <c r="T383" s="259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0" t="s">
        <v>157</v>
      </c>
      <c r="AU383" s="260" t="s">
        <v>88</v>
      </c>
      <c r="AV383" s="14" t="s">
        <v>88</v>
      </c>
      <c r="AW383" s="14" t="s">
        <v>34</v>
      </c>
      <c r="AX383" s="14" t="s">
        <v>78</v>
      </c>
      <c r="AY383" s="260" t="s">
        <v>147</v>
      </c>
    </row>
    <row r="384" s="14" customFormat="1">
      <c r="A384" s="14"/>
      <c r="B384" s="250"/>
      <c r="C384" s="251"/>
      <c r="D384" s="241" t="s">
        <v>157</v>
      </c>
      <c r="E384" s="252" t="s">
        <v>1</v>
      </c>
      <c r="F384" s="253" t="s">
        <v>469</v>
      </c>
      <c r="G384" s="251"/>
      <c r="H384" s="254">
        <v>5.6200000000000001</v>
      </c>
      <c r="I384" s="255"/>
      <c r="J384" s="251"/>
      <c r="K384" s="251"/>
      <c r="L384" s="256"/>
      <c r="M384" s="257"/>
      <c r="N384" s="258"/>
      <c r="O384" s="258"/>
      <c r="P384" s="258"/>
      <c r="Q384" s="258"/>
      <c r="R384" s="258"/>
      <c r="S384" s="258"/>
      <c r="T384" s="25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0" t="s">
        <v>157</v>
      </c>
      <c r="AU384" s="260" t="s">
        <v>88</v>
      </c>
      <c r="AV384" s="14" t="s">
        <v>88</v>
      </c>
      <c r="AW384" s="14" t="s">
        <v>34</v>
      </c>
      <c r="AX384" s="14" t="s">
        <v>78</v>
      </c>
      <c r="AY384" s="260" t="s">
        <v>147</v>
      </c>
    </row>
    <row r="385" s="15" customFormat="1">
      <c r="A385" s="15"/>
      <c r="B385" s="261"/>
      <c r="C385" s="262"/>
      <c r="D385" s="241" t="s">
        <v>157</v>
      </c>
      <c r="E385" s="263" t="s">
        <v>1</v>
      </c>
      <c r="F385" s="264" t="s">
        <v>160</v>
      </c>
      <c r="G385" s="262"/>
      <c r="H385" s="265">
        <v>32.280000000000001</v>
      </c>
      <c r="I385" s="266"/>
      <c r="J385" s="262"/>
      <c r="K385" s="262"/>
      <c r="L385" s="267"/>
      <c r="M385" s="268"/>
      <c r="N385" s="269"/>
      <c r="O385" s="269"/>
      <c r="P385" s="269"/>
      <c r="Q385" s="269"/>
      <c r="R385" s="269"/>
      <c r="S385" s="269"/>
      <c r="T385" s="270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71" t="s">
        <v>157</v>
      </c>
      <c r="AU385" s="271" t="s">
        <v>88</v>
      </c>
      <c r="AV385" s="15" t="s">
        <v>153</v>
      </c>
      <c r="AW385" s="15" t="s">
        <v>34</v>
      </c>
      <c r="AX385" s="15" t="s">
        <v>86</v>
      </c>
      <c r="AY385" s="271" t="s">
        <v>147</v>
      </c>
    </row>
    <row r="386" s="2" customFormat="1" ht="24.15" customHeight="1">
      <c r="A386" s="39"/>
      <c r="B386" s="40"/>
      <c r="C386" s="272" t="s">
        <v>470</v>
      </c>
      <c r="D386" s="272" t="s">
        <v>392</v>
      </c>
      <c r="E386" s="273" t="s">
        <v>471</v>
      </c>
      <c r="F386" s="274" t="s">
        <v>472</v>
      </c>
      <c r="G386" s="275" t="s">
        <v>163</v>
      </c>
      <c r="H386" s="276">
        <v>33.893999999999998</v>
      </c>
      <c r="I386" s="277"/>
      <c r="J386" s="278">
        <f>ROUND(I386*H386,2)</f>
        <v>0</v>
      </c>
      <c r="K386" s="279"/>
      <c r="L386" s="280"/>
      <c r="M386" s="281" t="s">
        <v>1</v>
      </c>
      <c r="N386" s="282" t="s">
        <v>43</v>
      </c>
      <c r="O386" s="92"/>
      <c r="P386" s="230">
        <f>O386*H386</f>
        <v>0</v>
      </c>
      <c r="Q386" s="230">
        <v>0.00010000000000000001</v>
      </c>
      <c r="R386" s="230">
        <f>Q386*H386</f>
        <v>0.0033893999999999999</v>
      </c>
      <c r="S386" s="230">
        <v>0</v>
      </c>
      <c r="T386" s="231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2" t="s">
        <v>202</v>
      </c>
      <c r="AT386" s="232" t="s">
        <v>392</v>
      </c>
      <c r="AU386" s="232" t="s">
        <v>88</v>
      </c>
      <c r="AY386" s="18" t="s">
        <v>147</v>
      </c>
      <c r="BE386" s="233">
        <f>IF(N386="základní",J386,0)</f>
        <v>0</v>
      </c>
      <c r="BF386" s="233">
        <f>IF(N386="snížená",J386,0)</f>
        <v>0</v>
      </c>
      <c r="BG386" s="233">
        <f>IF(N386="zákl. přenesená",J386,0)</f>
        <v>0</v>
      </c>
      <c r="BH386" s="233">
        <f>IF(N386="sníž. přenesená",J386,0)</f>
        <v>0</v>
      </c>
      <c r="BI386" s="233">
        <f>IF(N386="nulová",J386,0)</f>
        <v>0</v>
      </c>
      <c r="BJ386" s="18" t="s">
        <v>86</v>
      </c>
      <c r="BK386" s="233">
        <f>ROUND(I386*H386,2)</f>
        <v>0</v>
      </c>
      <c r="BL386" s="18" t="s">
        <v>153</v>
      </c>
      <c r="BM386" s="232" t="s">
        <v>473</v>
      </c>
    </row>
    <row r="387" s="14" customFormat="1">
      <c r="A387" s="14"/>
      <c r="B387" s="250"/>
      <c r="C387" s="251"/>
      <c r="D387" s="241" t="s">
        <v>157</v>
      </c>
      <c r="E387" s="252" t="s">
        <v>1</v>
      </c>
      <c r="F387" s="253" t="s">
        <v>474</v>
      </c>
      <c r="G387" s="251"/>
      <c r="H387" s="254">
        <v>33.893999999999998</v>
      </c>
      <c r="I387" s="255"/>
      <c r="J387" s="251"/>
      <c r="K387" s="251"/>
      <c r="L387" s="256"/>
      <c r="M387" s="257"/>
      <c r="N387" s="258"/>
      <c r="O387" s="258"/>
      <c r="P387" s="258"/>
      <c r="Q387" s="258"/>
      <c r="R387" s="258"/>
      <c r="S387" s="258"/>
      <c r="T387" s="259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0" t="s">
        <v>157</v>
      </c>
      <c r="AU387" s="260" t="s">
        <v>88</v>
      </c>
      <c r="AV387" s="14" t="s">
        <v>88</v>
      </c>
      <c r="AW387" s="14" t="s">
        <v>34</v>
      </c>
      <c r="AX387" s="14" t="s">
        <v>78</v>
      </c>
      <c r="AY387" s="260" t="s">
        <v>147</v>
      </c>
    </row>
    <row r="388" s="15" customFormat="1">
      <c r="A388" s="15"/>
      <c r="B388" s="261"/>
      <c r="C388" s="262"/>
      <c r="D388" s="241" t="s">
        <v>157</v>
      </c>
      <c r="E388" s="263" t="s">
        <v>1</v>
      </c>
      <c r="F388" s="264" t="s">
        <v>160</v>
      </c>
      <c r="G388" s="262"/>
      <c r="H388" s="265">
        <v>33.893999999999998</v>
      </c>
      <c r="I388" s="266"/>
      <c r="J388" s="262"/>
      <c r="K388" s="262"/>
      <c r="L388" s="267"/>
      <c r="M388" s="268"/>
      <c r="N388" s="269"/>
      <c r="O388" s="269"/>
      <c r="P388" s="269"/>
      <c r="Q388" s="269"/>
      <c r="R388" s="269"/>
      <c r="S388" s="269"/>
      <c r="T388" s="270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71" t="s">
        <v>157</v>
      </c>
      <c r="AU388" s="271" t="s">
        <v>88</v>
      </c>
      <c r="AV388" s="15" t="s">
        <v>153</v>
      </c>
      <c r="AW388" s="15" t="s">
        <v>34</v>
      </c>
      <c r="AX388" s="15" t="s">
        <v>86</v>
      </c>
      <c r="AY388" s="271" t="s">
        <v>147</v>
      </c>
    </row>
    <row r="389" s="2" customFormat="1" ht="24.15" customHeight="1">
      <c r="A389" s="39"/>
      <c r="B389" s="40"/>
      <c r="C389" s="220" t="s">
        <v>475</v>
      </c>
      <c r="D389" s="220" t="s">
        <v>149</v>
      </c>
      <c r="E389" s="221" t="s">
        <v>476</v>
      </c>
      <c r="F389" s="222" t="s">
        <v>477</v>
      </c>
      <c r="G389" s="223" t="s">
        <v>152</v>
      </c>
      <c r="H389" s="224">
        <v>95.462999999999994</v>
      </c>
      <c r="I389" s="225"/>
      <c r="J389" s="226">
        <f>ROUND(I389*H389,2)</f>
        <v>0</v>
      </c>
      <c r="K389" s="227"/>
      <c r="L389" s="45"/>
      <c r="M389" s="228" t="s">
        <v>1</v>
      </c>
      <c r="N389" s="229" t="s">
        <v>43</v>
      </c>
      <c r="O389" s="92"/>
      <c r="P389" s="230">
        <f>O389*H389</f>
        <v>0</v>
      </c>
      <c r="Q389" s="230">
        <v>0.020500000000000001</v>
      </c>
      <c r="R389" s="230">
        <f>Q389*H389</f>
        <v>1.9569915</v>
      </c>
      <c r="S389" s="230">
        <v>0</v>
      </c>
      <c r="T389" s="231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2" t="s">
        <v>153</v>
      </c>
      <c r="AT389" s="232" t="s">
        <v>149</v>
      </c>
      <c r="AU389" s="232" t="s">
        <v>88</v>
      </c>
      <c r="AY389" s="18" t="s">
        <v>147</v>
      </c>
      <c r="BE389" s="233">
        <f>IF(N389="základní",J389,0)</f>
        <v>0</v>
      </c>
      <c r="BF389" s="233">
        <f>IF(N389="snížená",J389,0)</f>
        <v>0</v>
      </c>
      <c r="BG389" s="233">
        <f>IF(N389="zákl. přenesená",J389,0)</f>
        <v>0</v>
      </c>
      <c r="BH389" s="233">
        <f>IF(N389="sníž. přenesená",J389,0)</f>
        <v>0</v>
      </c>
      <c r="BI389" s="233">
        <f>IF(N389="nulová",J389,0)</f>
        <v>0</v>
      </c>
      <c r="BJ389" s="18" t="s">
        <v>86</v>
      </c>
      <c r="BK389" s="233">
        <f>ROUND(I389*H389,2)</f>
        <v>0</v>
      </c>
      <c r="BL389" s="18" t="s">
        <v>153</v>
      </c>
      <c r="BM389" s="232" t="s">
        <v>478</v>
      </c>
    </row>
    <row r="390" s="2" customFormat="1">
      <c r="A390" s="39"/>
      <c r="B390" s="40"/>
      <c r="C390" s="41"/>
      <c r="D390" s="234" t="s">
        <v>155</v>
      </c>
      <c r="E390" s="41"/>
      <c r="F390" s="235" t="s">
        <v>479</v>
      </c>
      <c r="G390" s="41"/>
      <c r="H390" s="41"/>
      <c r="I390" s="236"/>
      <c r="J390" s="41"/>
      <c r="K390" s="41"/>
      <c r="L390" s="45"/>
      <c r="M390" s="237"/>
      <c r="N390" s="238"/>
      <c r="O390" s="92"/>
      <c r="P390" s="92"/>
      <c r="Q390" s="92"/>
      <c r="R390" s="92"/>
      <c r="S390" s="92"/>
      <c r="T390" s="93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155</v>
      </c>
      <c r="AU390" s="18" t="s">
        <v>88</v>
      </c>
    </row>
    <row r="391" s="14" customFormat="1">
      <c r="A391" s="14"/>
      <c r="B391" s="250"/>
      <c r="C391" s="251"/>
      <c r="D391" s="241" t="s">
        <v>157</v>
      </c>
      <c r="E391" s="252" t="s">
        <v>1</v>
      </c>
      <c r="F391" s="253" t="s">
        <v>462</v>
      </c>
      <c r="G391" s="251"/>
      <c r="H391" s="254">
        <v>96.397000000000006</v>
      </c>
      <c r="I391" s="255"/>
      <c r="J391" s="251"/>
      <c r="K391" s="251"/>
      <c r="L391" s="256"/>
      <c r="M391" s="257"/>
      <c r="N391" s="258"/>
      <c r="O391" s="258"/>
      <c r="P391" s="258"/>
      <c r="Q391" s="258"/>
      <c r="R391" s="258"/>
      <c r="S391" s="258"/>
      <c r="T391" s="259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0" t="s">
        <v>157</v>
      </c>
      <c r="AU391" s="260" t="s">
        <v>88</v>
      </c>
      <c r="AV391" s="14" t="s">
        <v>88</v>
      </c>
      <c r="AW391" s="14" t="s">
        <v>34</v>
      </c>
      <c r="AX391" s="14" t="s">
        <v>78</v>
      </c>
      <c r="AY391" s="260" t="s">
        <v>147</v>
      </c>
    </row>
    <row r="392" s="14" customFormat="1">
      <c r="A392" s="14"/>
      <c r="B392" s="250"/>
      <c r="C392" s="251"/>
      <c r="D392" s="241" t="s">
        <v>157</v>
      </c>
      <c r="E392" s="252" t="s">
        <v>1</v>
      </c>
      <c r="F392" s="253" t="s">
        <v>456</v>
      </c>
      <c r="G392" s="251"/>
      <c r="H392" s="254">
        <v>-0.93400000000000005</v>
      </c>
      <c r="I392" s="255"/>
      <c r="J392" s="251"/>
      <c r="K392" s="251"/>
      <c r="L392" s="256"/>
      <c r="M392" s="257"/>
      <c r="N392" s="258"/>
      <c r="O392" s="258"/>
      <c r="P392" s="258"/>
      <c r="Q392" s="258"/>
      <c r="R392" s="258"/>
      <c r="S392" s="258"/>
      <c r="T392" s="259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0" t="s">
        <v>157</v>
      </c>
      <c r="AU392" s="260" t="s">
        <v>88</v>
      </c>
      <c r="AV392" s="14" t="s">
        <v>88</v>
      </c>
      <c r="AW392" s="14" t="s">
        <v>34</v>
      </c>
      <c r="AX392" s="14" t="s">
        <v>78</v>
      </c>
      <c r="AY392" s="260" t="s">
        <v>147</v>
      </c>
    </row>
    <row r="393" s="15" customFormat="1">
      <c r="A393" s="15"/>
      <c r="B393" s="261"/>
      <c r="C393" s="262"/>
      <c r="D393" s="241" t="s">
        <v>157</v>
      </c>
      <c r="E393" s="263" t="s">
        <v>1</v>
      </c>
      <c r="F393" s="264" t="s">
        <v>160</v>
      </c>
      <c r="G393" s="262"/>
      <c r="H393" s="265">
        <v>95.462999999999994</v>
      </c>
      <c r="I393" s="266"/>
      <c r="J393" s="262"/>
      <c r="K393" s="262"/>
      <c r="L393" s="267"/>
      <c r="M393" s="268"/>
      <c r="N393" s="269"/>
      <c r="O393" s="269"/>
      <c r="P393" s="269"/>
      <c r="Q393" s="269"/>
      <c r="R393" s="269"/>
      <c r="S393" s="269"/>
      <c r="T393" s="270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71" t="s">
        <v>157</v>
      </c>
      <c r="AU393" s="271" t="s">
        <v>88</v>
      </c>
      <c r="AV393" s="15" t="s">
        <v>153</v>
      </c>
      <c r="AW393" s="15" t="s">
        <v>34</v>
      </c>
      <c r="AX393" s="15" t="s">
        <v>86</v>
      </c>
      <c r="AY393" s="271" t="s">
        <v>147</v>
      </c>
    </row>
    <row r="394" s="2" customFormat="1" ht="24.15" customHeight="1">
      <c r="A394" s="39"/>
      <c r="B394" s="40"/>
      <c r="C394" s="220" t="s">
        <v>480</v>
      </c>
      <c r="D394" s="220" t="s">
        <v>149</v>
      </c>
      <c r="E394" s="221" t="s">
        <v>481</v>
      </c>
      <c r="F394" s="222" t="s">
        <v>482</v>
      </c>
      <c r="G394" s="223" t="s">
        <v>152</v>
      </c>
      <c r="H394" s="224">
        <v>95.462999999999994</v>
      </c>
      <c r="I394" s="225"/>
      <c r="J394" s="226">
        <f>ROUND(I394*H394,2)</f>
        <v>0</v>
      </c>
      <c r="K394" s="227"/>
      <c r="L394" s="45"/>
      <c r="M394" s="228" t="s">
        <v>1</v>
      </c>
      <c r="N394" s="229" t="s">
        <v>43</v>
      </c>
      <c r="O394" s="92"/>
      <c r="P394" s="230">
        <f>O394*H394</f>
        <v>0</v>
      </c>
      <c r="Q394" s="230">
        <v>0.0033</v>
      </c>
      <c r="R394" s="230">
        <f>Q394*H394</f>
        <v>0.31502789999999997</v>
      </c>
      <c r="S394" s="230">
        <v>0</v>
      </c>
      <c r="T394" s="231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2" t="s">
        <v>153</v>
      </c>
      <c r="AT394" s="232" t="s">
        <v>149</v>
      </c>
      <c r="AU394" s="232" t="s">
        <v>88</v>
      </c>
      <c r="AY394" s="18" t="s">
        <v>147</v>
      </c>
      <c r="BE394" s="233">
        <f>IF(N394="základní",J394,0)</f>
        <v>0</v>
      </c>
      <c r="BF394" s="233">
        <f>IF(N394="snížená",J394,0)</f>
        <v>0</v>
      </c>
      <c r="BG394" s="233">
        <f>IF(N394="zákl. přenesená",J394,0)</f>
        <v>0</v>
      </c>
      <c r="BH394" s="233">
        <f>IF(N394="sníž. přenesená",J394,0)</f>
        <v>0</v>
      </c>
      <c r="BI394" s="233">
        <f>IF(N394="nulová",J394,0)</f>
        <v>0</v>
      </c>
      <c r="BJ394" s="18" t="s">
        <v>86</v>
      </c>
      <c r="BK394" s="233">
        <f>ROUND(I394*H394,2)</f>
        <v>0</v>
      </c>
      <c r="BL394" s="18" t="s">
        <v>153</v>
      </c>
      <c r="BM394" s="232" t="s">
        <v>483</v>
      </c>
    </row>
    <row r="395" s="2" customFormat="1">
      <c r="A395" s="39"/>
      <c r="B395" s="40"/>
      <c r="C395" s="41"/>
      <c r="D395" s="234" t="s">
        <v>155</v>
      </c>
      <c r="E395" s="41"/>
      <c r="F395" s="235" t="s">
        <v>484</v>
      </c>
      <c r="G395" s="41"/>
      <c r="H395" s="41"/>
      <c r="I395" s="236"/>
      <c r="J395" s="41"/>
      <c r="K395" s="41"/>
      <c r="L395" s="45"/>
      <c r="M395" s="237"/>
      <c r="N395" s="238"/>
      <c r="O395" s="92"/>
      <c r="P395" s="92"/>
      <c r="Q395" s="92"/>
      <c r="R395" s="92"/>
      <c r="S395" s="92"/>
      <c r="T395" s="93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18" t="s">
        <v>155</v>
      </c>
      <c r="AU395" s="18" t="s">
        <v>88</v>
      </c>
    </row>
    <row r="396" s="14" customFormat="1">
      <c r="A396" s="14"/>
      <c r="B396" s="250"/>
      <c r="C396" s="251"/>
      <c r="D396" s="241" t="s">
        <v>157</v>
      </c>
      <c r="E396" s="252" t="s">
        <v>1</v>
      </c>
      <c r="F396" s="253" t="s">
        <v>462</v>
      </c>
      <c r="G396" s="251"/>
      <c r="H396" s="254">
        <v>96.397000000000006</v>
      </c>
      <c r="I396" s="255"/>
      <c r="J396" s="251"/>
      <c r="K396" s="251"/>
      <c r="L396" s="256"/>
      <c r="M396" s="257"/>
      <c r="N396" s="258"/>
      <c r="O396" s="258"/>
      <c r="P396" s="258"/>
      <c r="Q396" s="258"/>
      <c r="R396" s="258"/>
      <c r="S396" s="258"/>
      <c r="T396" s="259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0" t="s">
        <v>157</v>
      </c>
      <c r="AU396" s="260" t="s">
        <v>88</v>
      </c>
      <c r="AV396" s="14" t="s">
        <v>88</v>
      </c>
      <c r="AW396" s="14" t="s">
        <v>34</v>
      </c>
      <c r="AX396" s="14" t="s">
        <v>78</v>
      </c>
      <c r="AY396" s="260" t="s">
        <v>147</v>
      </c>
    </row>
    <row r="397" s="14" customFormat="1">
      <c r="A397" s="14"/>
      <c r="B397" s="250"/>
      <c r="C397" s="251"/>
      <c r="D397" s="241" t="s">
        <v>157</v>
      </c>
      <c r="E397" s="252" t="s">
        <v>1</v>
      </c>
      <c r="F397" s="253" t="s">
        <v>456</v>
      </c>
      <c r="G397" s="251"/>
      <c r="H397" s="254">
        <v>-0.93400000000000005</v>
      </c>
      <c r="I397" s="255"/>
      <c r="J397" s="251"/>
      <c r="K397" s="251"/>
      <c r="L397" s="256"/>
      <c r="M397" s="257"/>
      <c r="N397" s="258"/>
      <c r="O397" s="258"/>
      <c r="P397" s="258"/>
      <c r="Q397" s="258"/>
      <c r="R397" s="258"/>
      <c r="S397" s="258"/>
      <c r="T397" s="259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0" t="s">
        <v>157</v>
      </c>
      <c r="AU397" s="260" t="s">
        <v>88</v>
      </c>
      <c r="AV397" s="14" t="s">
        <v>88</v>
      </c>
      <c r="AW397" s="14" t="s">
        <v>34</v>
      </c>
      <c r="AX397" s="14" t="s">
        <v>78</v>
      </c>
      <c r="AY397" s="260" t="s">
        <v>147</v>
      </c>
    </row>
    <row r="398" s="15" customFormat="1">
      <c r="A398" s="15"/>
      <c r="B398" s="261"/>
      <c r="C398" s="262"/>
      <c r="D398" s="241" t="s">
        <v>157</v>
      </c>
      <c r="E398" s="263" t="s">
        <v>1</v>
      </c>
      <c r="F398" s="264" t="s">
        <v>160</v>
      </c>
      <c r="G398" s="262"/>
      <c r="H398" s="265">
        <v>95.462999999999994</v>
      </c>
      <c r="I398" s="266"/>
      <c r="J398" s="262"/>
      <c r="K398" s="262"/>
      <c r="L398" s="267"/>
      <c r="M398" s="268"/>
      <c r="N398" s="269"/>
      <c r="O398" s="269"/>
      <c r="P398" s="269"/>
      <c r="Q398" s="269"/>
      <c r="R398" s="269"/>
      <c r="S398" s="269"/>
      <c r="T398" s="270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71" t="s">
        <v>157</v>
      </c>
      <c r="AU398" s="271" t="s">
        <v>88</v>
      </c>
      <c r="AV398" s="15" t="s">
        <v>153</v>
      </c>
      <c r="AW398" s="15" t="s">
        <v>34</v>
      </c>
      <c r="AX398" s="15" t="s">
        <v>86</v>
      </c>
      <c r="AY398" s="271" t="s">
        <v>147</v>
      </c>
    </row>
    <row r="399" s="2" customFormat="1" ht="24.15" customHeight="1">
      <c r="A399" s="39"/>
      <c r="B399" s="40"/>
      <c r="C399" s="220" t="s">
        <v>485</v>
      </c>
      <c r="D399" s="220" t="s">
        <v>149</v>
      </c>
      <c r="E399" s="221" t="s">
        <v>486</v>
      </c>
      <c r="F399" s="222" t="s">
        <v>487</v>
      </c>
      <c r="G399" s="223" t="s">
        <v>170</v>
      </c>
      <c r="H399" s="224">
        <v>0.81100000000000005</v>
      </c>
      <c r="I399" s="225"/>
      <c r="J399" s="226">
        <f>ROUND(I399*H399,2)</f>
        <v>0</v>
      </c>
      <c r="K399" s="227"/>
      <c r="L399" s="45"/>
      <c r="M399" s="228" t="s">
        <v>1</v>
      </c>
      <c r="N399" s="229" t="s">
        <v>43</v>
      </c>
      <c r="O399" s="92"/>
      <c r="P399" s="230">
        <f>O399*H399</f>
        <v>0</v>
      </c>
      <c r="Q399" s="230">
        <v>2.3010199999999998</v>
      </c>
      <c r="R399" s="230">
        <f>Q399*H399</f>
        <v>1.8661272200000001</v>
      </c>
      <c r="S399" s="230">
        <v>0</v>
      </c>
      <c r="T399" s="231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2" t="s">
        <v>153</v>
      </c>
      <c r="AT399" s="232" t="s">
        <v>149</v>
      </c>
      <c r="AU399" s="232" t="s">
        <v>88</v>
      </c>
      <c r="AY399" s="18" t="s">
        <v>147</v>
      </c>
      <c r="BE399" s="233">
        <f>IF(N399="základní",J399,0)</f>
        <v>0</v>
      </c>
      <c r="BF399" s="233">
        <f>IF(N399="snížená",J399,0)</f>
        <v>0</v>
      </c>
      <c r="BG399" s="233">
        <f>IF(N399="zákl. přenesená",J399,0)</f>
        <v>0</v>
      </c>
      <c r="BH399" s="233">
        <f>IF(N399="sníž. přenesená",J399,0)</f>
        <v>0</v>
      </c>
      <c r="BI399" s="233">
        <f>IF(N399="nulová",J399,0)</f>
        <v>0</v>
      </c>
      <c r="BJ399" s="18" t="s">
        <v>86</v>
      </c>
      <c r="BK399" s="233">
        <f>ROUND(I399*H399,2)</f>
        <v>0</v>
      </c>
      <c r="BL399" s="18" t="s">
        <v>153</v>
      </c>
      <c r="BM399" s="232" t="s">
        <v>488</v>
      </c>
    </row>
    <row r="400" s="2" customFormat="1">
      <c r="A400" s="39"/>
      <c r="B400" s="40"/>
      <c r="C400" s="41"/>
      <c r="D400" s="234" t="s">
        <v>155</v>
      </c>
      <c r="E400" s="41"/>
      <c r="F400" s="235" t="s">
        <v>489</v>
      </c>
      <c r="G400" s="41"/>
      <c r="H400" s="41"/>
      <c r="I400" s="236"/>
      <c r="J400" s="41"/>
      <c r="K400" s="41"/>
      <c r="L400" s="45"/>
      <c r="M400" s="237"/>
      <c r="N400" s="238"/>
      <c r="O400" s="92"/>
      <c r="P400" s="92"/>
      <c r="Q400" s="92"/>
      <c r="R400" s="92"/>
      <c r="S400" s="92"/>
      <c r="T400" s="93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155</v>
      </c>
      <c r="AU400" s="18" t="s">
        <v>88</v>
      </c>
    </row>
    <row r="401" s="13" customFormat="1">
      <c r="A401" s="13"/>
      <c r="B401" s="239"/>
      <c r="C401" s="240"/>
      <c r="D401" s="241" t="s">
        <v>157</v>
      </c>
      <c r="E401" s="242" t="s">
        <v>1</v>
      </c>
      <c r="F401" s="243" t="s">
        <v>490</v>
      </c>
      <c r="G401" s="240"/>
      <c r="H401" s="242" t="s">
        <v>1</v>
      </c>
      <c r="I401" s="244"/>
      <c r="J401" s="240"/>
      <c r="K401" s="240"/>
      <c r="L401" s="245"/>
      <c r="M401" s="246"/>
      <c r="N401" s="247"/>
      <c r="O401" s="247"/>
      <c r="P401" s="247"/>
      <c r="Q401" s="247"/>
      <c r="R401" s="247"/>
      <c r="S401" s="247"/>
      <c r="T401" s="248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9" t="s">
        <v>157</v>
      </c>
      <c r="AU401" s="249" t="s">
        <v>88</v>
      </c>
      <c r="AV401" s="13" t="s">
        <v>86</v>
      </c>
      <c r="AW401" s="13" t="s">
        <v>34</v>
      </c>
      <c r="AX401" s="13" t="s">
        <v>78</v>
      </c>
      <c r="AY401" s="249" t="s">
        <v>147</v>
      </c>
    </row>
    <row r="402" s="14" customFormat="1">
      <c r="A402" s="14"/>
      <c r="B402" s="250"/>
      <c r="C402" s="251"/>
      <c r="D402" s="241" t="s">
        <v>157</v>
      </c>
      <c r="E402" s="252" t="s">
        <v>1</v>
      </c>
      <c r="F402" s="253" t="s">
        <v>491</v>
      </c>
      <c r="G402" s="251"/>
      <c r="H402" s="254">
        <v>0.81100000000000005</v>
      </c>
      <c r="I402" s="255"/>
      <c r="J402" s="251"/>
      <c r="K402" s="251"/>
      <c r="L402" s="256"/>
      <c r="M402" s="257"/>
      <c r="N402" s="258"/>
      <c r="O402" s="258"/>
      <c r="P402" s="258"/>
      <c r="Q402" s="258"/>
      <c r="R402" s="258"/>
      <c r="S402" s="258"/>
      <c r="T402" s="259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0" t="s">
        <v>157</v>
      </c>
      <c r="AU402" s="260" t="s">
        <v>88</v>
      </c>
      <c r="AV402" s="14" t="s">
        <v>88</v>
      </c>
      <c r="AW402" s="14" t="s">
        <v>34</v>
      </c>
      <c r="AX402" s="14" t="s">
        <v>78</v>
      </c>
      <c r="AY402" s="260" t="s">
        <v>147</v>
      </c>
    </row>
    <row r="403" s="15" customFormat="1">
      <c r="A403" s="15"/>
      <c r="B403" s="261"/>
      <c r="C403" s="262"/>
      <c r="D403" s="241" t="s">
        <v>157</v>
      </c>
      <c r="E403" s="263" t="s">
        <v>1</v>
      </c>
      <c r="F403" s="264" t="s">
        <v>160</v>
      </c>
      <c r="G403" s="262"/>
      <c r="H403" s="265">
        <v>0.81100000000000005</v>
      </c>
      <c r="I403" s="266"/>
      <c r="J403" s="262"/>
      <c r="K403" s="262"/>
      <c r="L403" s="267"/>
      <c r="M403" s="268"/>
      <c r="N403" s="269"/>
      <c r="O403" s="269"/>
      <c r="P403" s="269"/>
      <c r="Q403" s="269"/>
      <c r="R403" s="269"/>
      <c r="S403" s="269"/>
      <c r="T403" s="270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71" t="s">
        <v>157</v>
      </c>
      <c r="AU403" s="271" t="s">
        <v>88</v>
      </c>
      <c r="AV403" s="15" t="s">
        <v>153</v>
      </c>
      <c r="AW403" s="15" t="s">
        <v>34</v>
      </c>
      <c r="AX403" s="15" t="s">
        <v>86</v>
      </c>
      <c r="AY403" s="271" t="s">
        <v>147</v>
      </c>
    </row>
    <row r="404" s="2" customFormat="1" ht="24.15" customHeight="1">
      <c r="A404" s="39"/>
      <c r="B404" s="40"/>
      <c r="C404" s="220" t="s">
        <v>492</v>
      </c>
      <c r="D404" s="220" t="s">
        <v>149</v>
      </c>
      <c r="E404" s="221" t="s">
        <v>493</v>
      </c>
      <c r="F404" s="222" t="s">
        <v>494</v>
      </c>
      <c r="G404" s="223" t="s">
        <v>170</v>
      </c>
      <c r="H404" s="224">
        <v>0.20399999999999999</v>
      </c>
      <c r="I404" s="225"/>
      <c r="J404" s="226">
        <f>ROUND(I404*H404,2)</f>
        <v>0</v>
      </c>
      <c r="K404" s="227"/>
      <c r="L404" s="45"/>
      <c r="M404" s="228" t="s">
        <v>1</v>
      </c>
      <c r="N404" s="229" t="s">
        <v>43</v>
      </c>
      <c r="O404" s="92"/>
      <c r="P404" s="230">
        <f>O404*H404</f>
        <v>0</v>
      </c>
      <c r="Q404" s="230">
        <v>2.3010199999999998</v>
      </c>
      <c r="R404" s="230">
        <f>Q404*H404</f>
        <v>0.46940807999999995</v>
      </c>
      <c r="S404" s="230">
        <v>0</v>
      </c>
      <c r="T404" s="231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2" t="s">
        <v>153</v>
      </c>
      <c r="AT404" s="232" t="s">
        <v>149</v>
      </c>
      <c r="AU404" s="232" t="s">
        <v>88</v>
      </c>
      <c r="AY404" s="18" t="s">
        <v>147</v>
      </c>
      <c r="BE404" s="233">
        <f>IF(N404="základní",J404,0)</f>
        <v>0</v>
      </c>
      <c r="BF404" s="233">
        <f>IF(N404="snížená",J404,0)</f>
        <v>0</v>
      </c>
      <c r="BG404" s="233">
        <f>IF(N404="zákl. přenesená",J404,0)</f>
        <v>0</v>
      </c>
      <c r="BH404" s="233">
        <f>IF(N404="sníž. přenesená",J404,0)</f>
        <v>0</v>
      </c>
      <c r="BI404" s="233">
        <f>IF(N404="nulová",J404,0)</f>
        <v>0</v>
      </c>
      <c r="BJ404" s="18" t="s">
        <v>86</v>
      </c>
      <c r="BK404" s="233">
        <f>ROUND(I404*H404,2)</f>
        <v>0</v>
      </c>
      <c r="BL404" s="18" t="s">
        <v>153</v>
      </c>
      <c r="BM404" s="232" t="s">
        <v>495</v>
      </c>
    </row>
    <row r="405" s="2" customFormat="1">
      <c r="A405" s="39"/>
      <c r="B405" s="40"/>
      <c r="C405" s="41"/>
      <c r="D405" s="234" t="s">
        <v>155</v>
      </c>
      <c r="E405" s="41"/>
      <c r="F405" s="235" t="s">
        <v>496</v>
      </c>
      <c r="G405" s="41"/>
      <c r="H405" s="41"/>
      <c r="I405" s="236"/>
      <c r="J405" s="41"/>
      <c r="K405" s="41"/>
      <c r="L405" s="45"/>
      <c r="M405" s="237"/>
      <c r="N405" s="238"/>
      <c r="O405" s="92"/>
      <c r="P405" s="92"/>
      <c r="Q405" s="92"/>
      <c r="R405" s="92"/>
      <c r="S405" s="92"/>
      <c r="T405" s="93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155</v>
      </c>
      <c r="AU405" s="18" t="s">
        <v>88</v>
      </c>
    </row>
    <row r="406" s="13" customFormat="1">
      <c r="A406" s="13"/>
      <c r="B406" s="239"/>
      <c r="C406" s="240"/>
      <c r="D406" s="241" t="s">
        <v>157</v>
      </c>
      <c r="E406" s="242" t="s">
        <v>1</v>
      </c>
      <c r="F406" s="243" t="s">
        <v>497</v>
      </c>
      <c r="G406" s="240"/>
      <c r="H406" s="242" t="s">
        <v>1</v>
      </c>
      <c r="I406" s="244"/>
      <c r="J406" s="240"/>
      <c r="K406" s="240"/>
      <c r="L406" s="245"/>
      <c r="M406" s="246"/>
      <c r="N406" s="247"/>
      <c r="O406" s="247"/>
      <c r="P406" s="247"/>
      <c r="Q406" s="247"/>
      <c r="R406" s="247"/>
      <c r="S406" s="247"/>
      <c r="T406" s="248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9" t="s">
        <v>157</v>
      </c>
      <c r="AU406" s="249" t="s">
        <v>88</v>
      </c>
      <c r="AV406" s="13" t="s">
        <v>86</v>
      </c>
      <c r="AW406" s="13" t="s">
        <v>34</v>
      </c>
      <c r="AX406" s="13" t="s">
        <v>78</v>
      </c>
      <c r="AY406" s="249" t="s">
        <v>147</v>
      </c>
    </row>
    <row r="407" s="14" customFormat="1">
      <c r="A407" s="14"/>
      <c r="B407" s="250"/>
      <c r="C407" s="251"/>
      <c r="D407" s="241" t="s">
        <v>157</v>
      </c>
      <c r="E407" s="252" t="s">
        <v>1</v>
      </c>
      <c r="F407" s="253" t="s">
        <v>498</v>
      </c>
      <c r="G407" s="251"/>
      <c r="H407" s="254">
        <v>0.17699999999999999</v>
      </c>
      <c r="I407" s="255"/>
      <c r="J407" s="251"/>
      <c r="K407" s="251"/>
      <c r="L407" s="256"/>
      <c r="M407" s="257"/>
      <c r="N407" s="258"/>
      <c r="O407" s="258"/>
      <c r="P407" s="258"/>
      <c r="Q407" s="258"/>
      <c r="R407" s="258"/>
      <c r="S407" s="258"/>
      <c r="T407" s="259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60" t="s">
        <v>157</v>
      </c>
      <c r="AU407" s="260" t="s">
        <v>88</v>
      </c>
      <c r="AV407" s="14" t="s">
        <v>88</v>
      </c>
      <c r="AW407" s="14" t="s">
        <v>34</v>
      </c>
      <c r="AX407" s="14" t="s">
        <v>78</v>
      </c>
      <c r="AY407" s="260" t="s">
        <v>147</v>
      </c>
    </row>
    <row r="408" s="13" customFormat="1">
      <c r="A408" s="13"/>
      <c r="B408" s="239"/>
      <c r="C408" s="240"/>
      <c r="D408" s="241" t="s">
        <v>157</v>
      </c>
      <c r="E408" s="242" t="s">
        <v>1</v>
      </c>
      <c r="F408" s="243" t="s">
        <v>499</v>
      </c>
      <c r="G408" s="240"/>
      <c r="H408" s="242" t="s">
        <v>1</v>
      </c>
      <c r="I408" s="244"/>
      <c r="J408" s="240"/>
      <c r="K408" s="240"/>
      <c r="L408" s="245"/>
      <c r="M408" s="246"/>
      <c r="N408" s="247"/>
      <c r="O408" s="247"/>
      <c r="P408" s="247"/>
      <c r="Q408" s="247"/>
      <c r="R408" s="247"/>
      <c r="S408" s="247"/>
      <c r="T408" s="248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9" t="s">
        <v>157</v>
      </c>
      <c r="AU408" s="249" t="s">
        <v>88</v>
      </c>
      <c r="AV408" s="13" t="s">
        <v>86</v>
      </c>
      <c r="AW408" s="13" t="s">
        <v>34</v>
      </c>
      <c r="AX408" s="13" t="s">
        <v>78</v>
      </c>
      <c r="AY408" s="249" t="s">
        <v>147</v>
      </c>
    </row>
    <row r="409" s="14" customFormat="1">
      <c r="A409" s="14"/>
      <c r="B409" s="250"/>
      <c r="C409" s="251"/>
      <c r="D409" s="241" t="s">
        <v>157</v>
      </c>
      <c r="E409" s="252" t="s">
        <v>1</v>
      </c>
      <c r="F409" s="253" t="s">
        <v>500</v>
      </c>
      <c r="G409" s="251"/>
      <c r="H409" s="254">
        <v>0.027</v>
      </c>
      <c r="I409" s="255"/>
      <c r="J409" s="251"/>
      <c r="K409" s="251"/>
      <c r="L409" s="256"/>
      <c r="M409" s="257"/>
      <c r="N409" s="258"/>
      <c r="O409" s="258"/>
      <c r="P409" s="258"/>
      <c r="Q409" s="258"/>
      <c r="R409" s="258"/>
      <c r="S409" s="258"/>
      <c r="T409" s="259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0" t="s">
        <v>157</v>
      </c>
      <c r="AU409" s="260" t="s">
        <v>88</v>
      </c>
      <c r="AV409" s="14" t="s">
        <v>88</v>
      </c>
      <c r="AW409" s="14" t="s">
        <v>34</v>
      </c>
      <c r="AX409" s="14" t="s">
        <v>78</v>
      </c>
      <c r="AY409" s="260" t="s">
        <v>147</v>
      </c>
    </row>
    <row r="410" s="15" customFormat="1">
      <c r="A410" s="15"/>
      <c r="B410" s="261"/>
      <c r="C410" s="262"/>
      <c r="D410" s="241" t="s">
        <v>157</v>
      </c>
      <c r="E410" s="263" t="s">
        <v>1</v>
      </c>
      <c r="F410" s="264" t="s">
        <v>160</v>
      </c>
      <c r="G410" s="262"/>
      <c r="H410" s="265">
        <v>0.20399999999999999</v>
      </c>
      <c r="I410" s="266"/>
      <c r="J410" s="262"/>
      <c r="K410" s="262"/>
      <c r="L410" s="267"/>
      <c r="M410" s="268"/>
      <c r="N410" s="269"/>
      <c r="O410" s="269"/>
      <c r="P410" s="269"/>
      <c r="Q410" s="269"/>
      <c r="R410" s="269"/>
      <c r="S410" s="269"/>
      <c r="T410" s="270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71" t="s">
        <v>157</v>
      </c>
      <c r="AU410" s="271" t="s">
        <v>88</v>
      </c>
      <c r="AV410" s="15" t="s">
        <v>153</v>
      </c>
      <c r="AW410" s="15" t="s">
        <v>34</v>
      </c>
      <c r="AX410" s="15" t="s">
        <v>86</v>
      </c>
      <c r="AY410" s="271" t="s">
        <v>147</v>
      </c>
    </row>
    <row r="411" s="2" customFormat="1" ht="24.15" customHeight="1">
      <c r="A411" s="39"/>
      <c r="B411" s="40"/>
      <c r="C411" s="220" t="s">
        <v>501</v>
      </c>
      <c r="D411" s="220" t="s">
        <v>149</v>
      </c>
      <c r="E411" s="221" t="s">
        <v>502</v>
      </c>
      <c r="F411" s="222" t="s">
        <v>503</v>
      </c>
      <c r="G411" s="223" t="s">
        <v>170</v>
      </c>
      <c r="H411" s="224">
        <v>0.81100000000000005</v>
      </c>
      <c r="I411" s="225"/>
      <c r="J411" s="226">
        <f>ROUND(I411*H411,2)</f>
        <v>0</v>
      </c>
      <c r="K411" s="227"/>
      <c r="L411" s="45"/>
      <c r="M411" s="228" t="s">
        <v>1</v>
      </c>
      <c r="N411" s="229" t="s">
        <v>43</v>
      </c>
      <c r="O411" s="92"/>
      <c r="P411" s="230">
        <f>O411*H411</f>
        <v>0</v>
      </c>
      <c r="Q411" s="230">
        <v>0</v>
      </c>
      <c r="R411" s="230">
        <f>Q411*H411</f>
        <v>0</v>
      </c>
      <c r="S411" s="230">
        <v>0</v>
      </c>
      <c r="T411" s="231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2" t="s">
        <v>153</v>
      </c>
      <c r="AT411" s="232" t="s">
        <v>149</v>
      </c>
      <c r="AU411" s="232" t="s">
        <v>88</v>
      </c>
      <c r="AY411" s="18" t="s">
        <v>147</v>
      </c>
      <c r="BE411" s="233">
        <f>IF(N411="základní",J411,0)</f>
        <v>0</v>
      </c>
      <c r="BF411" s="233">
        <f>IF(N411="snížená",J411,0)</f>
        <v>0</v>
      </c>
      <c r="BG411" s="233">
        <f>IF(N411="zákl. přenesená",J411,0)</f>
        <v>0</v>
      </c>
      <c r="BH411" s="233">
        <f>IF(N411="sníž. přenesená",J411,0)</f>
        <v>0</v>
      </c>
      <c r="BI411" s="233">
        <f>IF(N411="nulová",J411,0)</f>
        <v>0</v>
      </c>
      <c r="BJ411" s="18" t="s">
        <v>86</v>
      </c>
      <c r="BK411" s="233">
        <f>ROUND(I411*H411,2)</f>
        <v>0</v>
      </c>
      <c r="BL411" s="18" t="s">
        <v>153</v>
      </c>
      <c r="BM411" s="232" t="s">
        <v>504</v>
      </c>
    </row>
    <row r="412" s="2" customFormat="1">
      <c r="A412" s="39"/>
      <c r="B412" s="40"/>
      <c r="C412" s="41"/>
      <c r="D412" s="234" t="s">
        <v>155</v>
      </c>
      <c r="E412" s="41"/>
      <c r="F412" s="235" t="s">
        <v>505</v>
      </c>
      <c r="G412" s="41"/>
      <c r="H412" s="41"/>
      <c r="I412" s="236"/>
      <c r="J412" s="41"/>
      <c r="K412" s="41"/>
      <c r="L412" s="45"/>
      <c r="M412" s="237"/>
      <c r="N412" s="238"/>
      <c r="O412" s="92"/>
      <c r="P412" s="92"/>
      <c r="Q412" s="92"/>
      <c r="R412" s="92"/>
      <c r="S412" s="92"/>
      <c r="T412" s="93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155</v>
      </c>
      <c r="AU412" s="18" t="s">
        <v>88</v>
      </c>
    </row>
    <row r="413" s="2" customFormat="1" ht="24.15" customHeight="1">
      <c r="A413" s="39"/>
      <c r="B413" s="40"/>
      <c r="C413" s="220" t="s">
        <v>506</v>
      </c>
      <c r="D413" s="220" t="s">
        <v>149</v>
      </c>
      <c r="E413" s="221" t="s">
        <v>507</v>
      </c>
      <c r="F413" s="222" t="s">
        <v>508</v>
      </c>
      <c r="G413" s="223" t="s">
        <v>170</v>
      </c>
      <c r="H413" s="224">
        <v>0.438</v>
      </c>
      <c r="I413" s="225"/>
      <c r="J413" s="226">
        <f>ROUND(I413*H413,2)</f>
        <v>0</v>
      </c>
      <c r="K413" s="227"/>
      <c r="L413" s="45"/>
      <c r="M413" s="228" t="s">
        <v>1</v>
      </c>
      <c r="N413" s="229" t="s">
        <v>43</v>
      </c>
      <c r="O413" s="92"/>
      <c r="P413" s="230">
        <f>O413*H413</f>
        <v>0</v>
      </c>
      <c r="Q413" s="230">
        <v>0.51500000000000001</v>
      </c>
      <c r="R413" s="230">
        <f>Q413*H413</f>
        <v>0.22556999999999999</v>
      </c>
      <c r="S413" s="230">
        <v>0</v>
      </c>
      <c r="T413" s="231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2" t="s">
        <v>153</v>
      </c>
      <c r="AT413" s="232" t="s">
        <v>149</v>
      </c>
      <c r="AU413" s="232" t="s">
        <v>88</v>
      </c>
      <c r="AY413" s="18" t="s">
        <v>147</v>
      </c>
      <c r="BE413" s="233">
        <f>IF(N413="základní",J413,0)</f>
        <v>0</v>
      </c>
      <c r="BF413" s="233">
        <f>IF(N413="snížená",J413,0)</f>
        <v>0</v>
      </c>
      <c r="BG413" s="233">
        <f>IF(N413="zákl. přenesená",J413,0)</f>
        <v>0</v>
      </c>
      <c r="BH413" s="233">
        <f>IF(N413="sníž. přenesená",J413,0)</f>
        <v>0</v>
      </c>
      <c r="BI413" s="233">
        <f>IF(N413="nulová",J413,0)</f>
        <v>0</v>
      </c>
      <c r="BJ413" s="18" t="s">
        <v>86</v>
      </c>
      <c r="BK413" s="233">
        <f>ROUND(I413*H413,2)</f>
        <v>0</v>
      </c>
      <c r="BL413" s="18" t="s">
        <v>153</v>
      </c>
      <c r="BM413" s="232" t="s">
        <v>509</v>
      </c>
    </row>
    <row r="414" s="2" customFormat="1">
      <c r="A414" s="39"/>
      <c r="B414" s="40"/>
      <c r="C414" s="41"/>
      <c r="D414" s="234" t="s">
        <v>155</v>
      </c>
      <c r="E414" s="41"/>
      <c r="F414" s="235" t="s">
        <v>510</v>
      </c>
      <c r="G414" s="41"/>
      <c r="H414" s="41"/>
      <c r="I414" s="236"/>
      <c r="J414" s="41"/>
      <c r="K414" s="41"/>
      <c r="L414" s="45"/>
      <c r="M414" s="237"/>
      <c r="N414" s="238"/>
      <c r="O414" s="92"/>
      <c r="P414" s="92"/>
      <c r="Q414" s="92"/>
      <c r="R414" s="92"/>
      <c r="S414" s="92"/>
      <c r="T414" s="93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155</v>
      </c>
      <c r="AU414" s="18" t="s">
        <v>88</v>
      </c>
    </row>
    <row r="415" s="13" customFormat="1">
      <c r="A415" s="13"/>
      <c r="B415" s="239"/>
      <c r="C415" s="240"/>
      <c r="D415" s="241" t="s">
        <v>157</v>
      </c>
      <c r="E415" s="242" t="s">
        <v>1</v>
      </c>
      <c r="F415" s="243" t="s">
        <v>511</v>
      </c>
      <c r="G415" s="240"/>
      <c r="H415" s="242" t="s">
        <v>1</v>
      </c>
      <c r="I415" s="244"/>
      <c r="J415" s="240"/>
      <c r="K415" s="240"/>
      <c r="L415" s="245"/>
      <c r="M415" s="246"/>
      <c r="N415" s="247"/>
      <c r="O415" s="247"/>
      <c r="P415" s="247"/>
      <c r="Q415" s="247"/>
      <c r="R415" s="247"/>
      <c r="S415" s="247"/>
      <c r="T415" s="248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9" t="s">
        <v>157</v>
      </c>
      <c r="AU415" s="249" t="s">
        <v>88</v>
      </c>
      <c r="AV415" s="13" t="s">
        <v>86</v>
      </c>
      <c r="AW415" s="13" t="s">
        <v>34</v>
      </c>
      <c r="AX415" s="13" t="s">
        <v>78</v>
      </c>
      <c r="AY415" s="249" t="s">
        <v>147</v>
      </c>
    </row>
    <row r="416" s="14" customFormat="1">
      <c r="A416" s="14"/>
      <c r="B416" s="250"/>
      <c r="C416" s="251"/>
      <c r="D416" s="241" t="s">
        <v>157</v>
      </c>
      <c r="E416" s="252" t="s">
        <v>1</v>
      </c>
      <c r="F416" s="253" t="s">
        <v>512</v>
      </c>
      <c r="G416" s="251"/>
      <c r="H416" s="254">
        <v>0.438</v>
      </c>
      <c r="I416" s="255"/>
      <c r="J416" s="251"/>
      <c r="K416" s="251"/>
      <c r="L416" s="256"/>
      <c r="M416" s="257"/>
      <c r="N416" s="258"/>
      <c r="O416" s="258"/>
      <c r="P416" s="258"/>
      <c r="Q416" s="258"/>
      <c r="R416" s="258"/>
      <c r="S416" s="258"/>
      <c r="T416" s="259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0" t="s">
        <v>157</v>
      </c>
      <c r="AU416" s="260" t="s">
        <v>88</v>
      </c>
      <c r="AV416" s="14" t="s">
        <v>88</v>
      </c>
      <c r="AW416" s="14" t="s">
        <v>34</v>
      </c>
      <c r="AX416" s="14" t="s">
        <v>78</v>
      </c>
      <c r="AY416" s="260" t="s">
        <v>147</v>
      </c>
    </row>
    <row r="417" s="15" customFormat="1">
      <c r="A417" s="15"/>
      <c r="B417" s="261"/>
      <c r="C417" s="262"/>
      <c r="D417" s="241" t="s">
        <v>157</v>
      </c>
      <c r="E417" s="263" t="s">
        <v>1</v>
      </c>
      <c r="F417" s="264" t="s">
        <v>160</v>
      </c>
      <c r="G417" s="262"/>
      <c r="H417" s="265">
        <v>0.438</v>
      </c>
      <c r="I417" s="266"/>
      <c r="J417" s="262"/>
      <c r="K417" s="262"/>
      <c r="L417" s="267"/>
      <c r="M417" s="268"/>
      <c r="N417" s="269"/>
      <c r="O417" s="269"/>
      <c r="P417" s="269"/>
      <c r="Q417" s="269"/>
      <c r="R417" s="269"/>
      <c r="S417" s="269"/>
      <c r="T417" s="270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71" t="s">
        <v>157</v>
      </c>
      <c r="AU417" s="271" t="s">
        <v>88</v>
      </c>
      <c r="AV417" s="15" t="s">
        <v>153</v>
      </c>
      <c r="AW417" s="15" t="s">
        <v>34</v>
      </c>
      <c r="AX417" s="15" t="s">
        <v>86</v>
      </c>
      <c r="AY417" s="271" t="s">
        <v>147</v>
      </c>
    </row>
    <row r="418" s="2" customFormat="1" ht="16.5" customHeight="1">
      <c r="A418" s="39"/>
      <c r="B418" s="40"/>
      <c r="C418" s="220" t="s">
        <v>513</v>
      </c>
      <c r="D418" s="220" t="s">
        <v>149</v>
      </c>
      <c r="E418" s="221" t="s">
        <v>514</v>
      </c>
      <c r="F418" s="222" t="s">
        <v>515</v>
      </c>
      <c r="G418" s="223" t="s">
        <v>152</v>
      </c>
      <c r="H418" s="224">
        <v>1.446</v>
      </c>
      <c r="I418" s="225"/>
      <c r="J418" s="226">
        <f>ROUND(I418*H418,2)</f>
        <v>0</v>
      </c>
      <c r="K418" s="227"/>
      <c r="L418" s="45"/>
      <c r="M418" s="228" t="s">
        <v>1</v>
      </c>
      <c r="N418" s="229" t="s">
        <v>43</v>
      </c>
      <c r="O418" s="92"/>
      <c r="P418" s="230">
        <f>O418*H418</f>
        <v>0</v>
      </c>
      <c r="Q418" s="230">
        <v>0.016070000000000001</v>
      </c>
      <c r="R418" s="230">
        <f>Q418*H418</f>
        <v>0.023237219999999999</v>
      </c>
      <c r="S418" s="230">
        <v>0</v>
      </c>
      <c r="T418" s="231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2" t="s">
        <v>153</v>
      </c>
      <c r="AT418" s="232" t="s">
        <v>149</v>
      </c>
      <c r="AU418" s="232" t="s">
        <v>88</v>
      </c>
      <c r="AY418" s="18" t="s">
        <v>147</v>
      </c>
      <c r="BE418" s="233">
        <f>IF(N418="základní",J418,0)</f>
        <v>0</v>
      </c>
      <c r="BF418" s="233">
        <f>IF(N418="snížená",J418,0)</f>
        <v>0</v>
      </c>
      <c r="BG418" s="233">
        <f>IF(N418="zákl. přenesená",J418,0)</f>
        <v>0</v>
      </c>
      <c r="BH418" s="233">
        <f>IF(N418="sníž. přenesená",J418,0)</f>
        <v>0</v>
      </c>
      <c r="BI418" s="233">
        <f>IF(N418="nulová",J418,0)</f>
        <v>0</v>
      </c>
      <c r="BJ418" s="18" t="s">
        <v>86</v>
      </c>
      <c r="BK418" s="233">
        <f>ROUND(I418*H418,2)</f>
        <v>0</v>
      </c>
      <c r="BL418" s="18" t="s">
        <v>153</v>
      </c>
      <c r="BM418" s="232" t="s">
        <v>516</v>
      </c>
    </row>
    <row r="419" s="2" customFormat="1">
      <c r="A419" s="39"/>
      <c r="B419" s="40"/>
      <c r="C419" s="41"/>
      <c r="D419" s="234" t="s">
        <v>155</v>
      </c>
      <c r="E419" s="41"/>
      <c r="F419" s="235" t="s">
        <v>517</v>
      </c>
      <c r="G419" s="41"/>
      <c r="H419" s="41"/>
      <c r="I419" s="236"/>
      <c r="J419" s="41"/>
      <c r="K419" s="41"/>
      <c r="L419" s="45"/>
      <c r="M419" s="237"/>
      <c r="N419" s="238"/>
      <c r="O419" s="92"/>
      <c r="P419" s="92"/>
      <c r="Q419" s="92"/>
      <c r="R419" s="92"/>
      <c r="S419" s="92"/>
      <c r="T419" s="93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155</v>
      </c>
      <c r="AU419" s="18" t="s">
        <v>88</v>
      </c>
    </row>
    <row r="420" s="13" customFormat="1">
      <c r="A420" s="13"/>
      <c r="B420" s="239"/>
      <c r="C420" s="240"/>
      <c r="D420" s="241" t="s">
        <v>157</v>
      </c>
      <c r="E420" s="242" t="s">
        <v>1</v>
      </c>
      <c r="F420" s="243" t="s">
        <v>490</v>
      </c>
      <c r="G420" s="240"/>
      <c r="H420" s="242" t="s">
        <v>1</v>
      </c>
      <c r="I420" s="244"/>
      <c r="J420" s="240"/>
      <c r="K420" s="240"/>
      <c r="L420" s="245"/>
      <c r="M420" s="246"/>
      <c r="N420" s="247"/>
      <c r="O420" s="247"/>
      <c r="P420" s="247"/>
      <c r="Q420" s="247"/>
      <c r="R420" s="247"/>
      <c r="S420" s="247"/>
      <c r="T420" s="248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9" t="s">
        <v>157</v>
      </c>
      <c r="AU420" s="249" t="s">
        <v>88</v>
      </c>
      <c r="AV420" s="13" t="s">
        <v>86</v>
      </c>
      <c r="AW420" s="13" t="s">
        <v>34</v>
      </c>
      <c r="AX420" s="13" t="s">
        <v>78</v>
      </c>
      <c r="AY420" s="249" t="s">
        <v>147</v>
      </c>
    </row>
    <row r="421" s="14" customFormat="1">
      <c r="A421" s="14"/>
      <c r="B421" s="250"/>
      <c r="C421" s="251"/>
      <c r="D421" s="241" t="s">
        <v>157</v>
      </c>
      <c r="E421" s="252" t="s">
        <v>1</v>
      </c>
      <c r="F421" s="253" t="s">
        <v>518</v>
      </c>
      <c r="G421" s="251"/>
      <c r="H421" s="254">
        <v>0.85599999999999998</v>
      </c>
      <c r="I421" s="255"/>
      <c r="J421" s="251"/>
      <c r="K421" s="251"/>
      <c r="L421" s="256"/>
      <c r="M421" s="257"/>
      <c r="N421" s="258"/>
      <c r="O421" s="258"/>
      <c r="P421" s="258"/>
      <c r="Q421" s="258"/>
      <c r="R421" s="258"/>
      <c r="S421" s="258"/>
      <c r="T421" s="259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0" t="s">
        <v>157</v>
      </c>
      <c r="AU421" s="260" t="s">
        <v>88</v>
      </c>
      <c r="AV421" s="14" t="s">
        <v>88</v>
      </c>
      <c r="AW421" s="14" t="s">
        <v>34</v>
      </c>
      <c r="AX421" s="14" t="s">
        <v>78</v>
      </c>
      <c r="AY421" s="260" t="s">
        <v>147</v>
      </c>
    </row>
    <row r="422" s="13" customFormat="1">
      <c r="A422" s="13"/>
      <c r="B422" s="239"/>
      <c r="C422" s="240"/>
      <c r="D422" s="241" t="s">
        <v>157</v>
      </c>
      <c r="E422" s="242" t="s">
        <v>1</v>
      </c>
      <c r="F422" s="243" t="s">
        <v>497</v>
      </c>
      <c r="G422" s="240"/>
      <c r="H422" s="242" t="s">
        <v>1</v>
      </c>
      <c r="I422" s="244"/>
      <c r="J422" s="240"/>
      <c r="K422" s="240"/>
      <c r="L422" s="245"/>
      <c r="M422" s="246"/>
      <c r="N422" s="247"/>
      <c r="O422" s="247"/>
      <c r="P422" s="247"/>
      <c r="Q422" s="247"/>
      <c r="R422" s="247"/>
      <c r="S422" s="247"/>
      <c r="T422" s="248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9" t="s">
        <v>157</v>
      </c>
      <c r="AU422" s="249" t="s">
        <v>88</v>
      </c>
      <c r="AV422" s="13" t="s">
        <v>86</v>
      </c>
      <c r="AW422" s="13" t="s">
        <v>34</v>
      </c>
      <c r="AX422" s="13" t="s">
        <v>78</v>
      </c>
      <c r="AY422" s="249" t="s">
        <v>147</v>
      </c>
    </row>
    <row r="423" s="14" customFormat="1">
      <c r="A423" s="14"/>
      <c r="B423" s="250"/>
      <c r="C423" s="251"/>
      <c r="D423" s="241" t="s">
        <v>157</v>
      </c>
      <c r="E423" s="252" t="s">
        <v>1</v>
      </c>
      <c r="F423" s="253" t="s">
        <v>519</v>
      </c>
      <c r="G423" s="251"/>
      <c r="H423" s="254">
        <v>0.58999999999999997</v>
      </c>
      <c r="I423" s="255"/>
      <c r="J423" s="251"/>
      <c r="K423" s="251"/>
      <c r="L423" s="256"/>
      <c r="M423" s="257"/>
      <c r="N423" s="258"/>
      <c r="O423" s="258"/>
      <c r="P423" s="258"/>
      <c r="Q423" s="258"/>
      <c r="R423" s="258"/>
      <c r="S423" s="258"/>
      <c r="T423" s="259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0" t="s">
        <v>157</v>
      </c>
      <c r="AU423" s="260" t="s">
        <v>88</v>
      </c>
      <c r="AV423" s="14" t="s">
        <v>88</v>
      </c>
      <c r="AW423" s="14" t="s">
        <v>34</v>
      </c>
      <c r="AX423" s="14" t="s">
        <v>78</v>
      </c>
      <c r="AY423" s="260" t="s">
        <v>147</v>
      </c>
    </row>
    <row r="424" s="15" customFormat="1">
      <c r="A424" s="15"/>
      <c r="B424" s="261"/>
      <c r="C424" s="262"/>
      <c r="D424" s="241" t="s">
        <v>157</v>
      </c>
      <c r="E424" s="263" t="s">
        <v>1</v>
      </c>
      <c r="F424" s="264" t="s">
        <v>160</v>
      </c>
      <c r="G424" s="262"/>
      <c r="H424" s="265">
        <v>1.446</v>
      </c>
      <c r="I424" s="266"/>
      <c r="J424" s="262"/>
      <c r="K424" s="262"/>
      <c r="L424" s="267"/>
      <c r="M424" s="268"/>
      <c r="N424" s="269"/>
      <c r="O424" s="269"/>
      <c r="P424" s="269"/>
      <c r="Q424" s="269"/>
      <c r="R424" s="269"/>
      <c r="S424" s="269"/>
      <c r="T424" s="270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71" t="s">
        <v>157</v>
      </c>
      <c r="AU424" s="271" t="s">
        <v>88</v>
      </c>
      <c r="AV424" s="15" t="s">
        <v>153</v>
      </c>
      <c r="AW424" s="15" t="s">
        <v>34</v>
      </c>
      <c r="AX424" s="15" t="s">
        <v>86</v>
      </c>
      <c r="AY424" s="271" t="s">
        <v>147</v>
      </c>
    </row>
    <row r="425" s="2" customFormat="1" ht="16.5" customHeight="1">
      <c r="A425" s="39"/>
      <c r="B425" s="40"/>
      <c r="C425" s="220" t="s">
        <v>520</v>
      </c>
      <c r="D425" s="220" t="s">
        <v>149</v>
      </c>
      <c r="E425" s="221" t="s">
        <v>521</v>
      </c>
      <c r="F425" s="222" t="s">
        <v>522</v>
      </c>
      <c r="G425" s="223" t="s">
        <v>152</v>
      </c>
      <c r="H425" s="224">
        <v>1.446</v>
      </c>
      <c r="I425" s="225"/>
      <c r="J425" s="226">
        <f>ROUND(I425*H425,2)</f>
        <v>0</v>
      </c>
      <c r="K425" s="227"/>
      <c r="L425" s="45"/>
      <c r="M425" s="228" t="s">
        <v>1</v>
      </c>
      <c r="N425" s="229" t="s">
        <v>43</v>
      </c>
      <c r="O425" s="92"/>
      <c r="P425" s="230">
        <f>O425*H425</f>
        <v>0</v>
      </c>
      <c r="Q425" s="230">
        <v>0</v>
      </c>
      <c r="R425" s="230">
        <f>Q425*H425</f>
        <v>0</v>
      </c>
      <c r="S425" s="230">
        <v>0</v>
      </c>
      <c r="T425" s="231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2" t="s">
        <v>153</v>
      </c>
      <c r="AT425" s="232" t="s">
        <v>149</v>
      </c>
      <c r="AU425" s="232" t="s">
        <v>88</v>
      </c>
      <c r="AY425" s="18" t="s">
        <v>147</v>
      </c>
      <c r="BE425" s="233">
        <f>IF(N425="základní",J425,0)</f>
        <v>0</v>
      </c>
      <c r="BF425" s="233">
        <f>IF(N425="snížená",J425,0)</f>
        <v>0</v>
      </c>
      <c r="BG425" s="233">
        <f>IF(N425="zákl. přenesená",J425,0)</f>
        <v>0</v>
      </c>
      <c r="BH425" s="233">
        <f>IF(N425="sníž. přenesená",J425,0)</f>
        <v>0</v>
      </c>
      <c r="BI425" s="233">
        <f>IF(N425="nulová",J425,0)</f>
        <v>0</v>
      </c>
      <c r="BJ425" s="18" t="s">
        <v>86</v>
      </c>
      <c r="BK425" s="233">
        <f>ROUND(I425*H425,2)</f>
        <v>0</v>
      </c>
      <c r="BL425" s="18" t="s">
        <v>153</v>
      </c>
      <c r="BM425" s="232" t="s">
        <v>523</v>
      </c>
    </row>
    <row r="426" s="2" customFormat="1">
      <c r="A426" s="39"/>
      <c r="B426" s="40"/>
      <c r="C426" s="41"/>
      <c r="D426" s="234" t="s">
        <v>155</v>
      </c>
      <c r="E426" s="41"/>
      <c r="F426" s="235" t="s">
        <v>524</v>
      </c>
      <c r="G426" s="41"/>
      <c r="H426" s="41"/>
      <c r="I426" s="236"/>
      <c r="J426" s="41"/>
      <c r="K426" s="41"/>
      <c r="L426" s="45"/>
      <c r="M426" s="237"/>
      <c r="N426" s="238"/>
      <c r="O426" s="92"/>
      <c r="P426" s="92"/>
      <c r="Q426" s="92"/>
      <c r="R426" s="92"/>
      <c r="S426" s="92"/>
      <c r="T426" s="93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18" t="s">
        <v>155</v>
      </c>
      <c r="AU426" s="18" t="s">
        <v>88</v>
      </c>
    </row>
    <row r="427" s="2" customFormat="1" ht="16.5" customHeight="1">
      <c r="A427" s="39"/>
      <c r="B427" s="40"/>
      <c r="C427" s="220" t="s">
        <v>525</v>
      </c>
      <c r="D427" s="220" t="s">
        <v>149</v>
      </c>
      <c r="E427" s="221" t="s">
        <v>526</v>
      </c>
      <c r="F427" s="222" t="s">
        <v>527</v>
      </c>
      <c r="G427" s="223" t="s">
        <v>205</v>
      </c>
      <c r="H427" s="224">
        <v>0.060999999999999999</v>
      </c>
      <c r="I427" s="225"/>
      <c r="J427" s="226">
        <f>ROUND(I427*H427,2)</f>
        <v>0</v>
      </c>
      <c r="K427" s="227"/>
      <c r="L427" s="45"/>
      <c r="M427" s="228" t="s">
        <v>1</v>
      </c>
      <c r="N427" s="229" t="s">
        <v>43</v>
      </c>
      <c r="O427" s="92"/>
      <c r="P427" s="230">
        <f>O427*H427</f>
        <v>0</v>
      </c>
      <c r="Q427" s="230">
        <v>1.06277</v>
      </c>
      <c r="R427" s="230">
        <f>Q427*H427</f>
        <v>0.06482897</v>
      </c>
      <c r="S427" s="230">
        <v>0</v>
      </c>
      <c r="T427" s="231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2" t="s">
        <v>153</v>
      </c>
      <c r="AT427" s="232" t="s">
        <v>149</v>
      </c>
      <c r="AU427" s="232" t="s">
        <v>88</v>
      </c>
      <c r="AY427" s="18" t="s">
        <v>147</v>
      </c>
      <c r="BE427" s="233">
        <f>IF(N427="základní",J427,0)</f>
        <v>0</v>
      </c>
      <c r="BF427" s="233">
        <f>IF(N427="snížená",J427,0)</f>
        <v>0</v>
      </c>
      <c r="BG427" s="233">
        <f>IF(N427="zákl. přenesená",J427,0)</f>
        <v>0</v>
      </c>
      <c r="BH427" s="233">
        <f>IF(N427="sníž. přenesená",J427,0)</f>
        <v>0</v>
      </c>
      <c r="BI427" s="233">
        <f>IF(N427="nulová",J427,0)</f>
        <v>0</v>
      </c>
      <c r="BJ427" s="18" t="s">
        <v>86</v>
      </c>
      <c r="BK427" s="233">
        <f>ROUND(I427*H427,2)</f>
        <v>0</v>
      </c>
      <c r="BL427" s="18" t="s">
        <v>153</v>
      </c>
      <c r="BM427" s="232" t="s">
        <v>528</v>
      </c>
    </row>
    <row r="428" s="2" customFormat="1">
      <c r="A428" s="39"/>
      <c r="B428" s="40"/>
      <c r="C428" s="41"/>
      <c r="D428" s="234" t="s">
        <v>155</v>
      </c>
      <c r="E428" s="41"/>
      <c r="F428" s="235" t="s">
        <v>529</v>
      </c>
      <c r="G428" s="41"/>
      <c r="H428" s="41"/>
      <c r="I428" s="236"/>
      <c r="J428" s="41"/>
      <c r="K428" s="41"/>
      <c r="L428" s="45"/>
      <c r="M428" s="237"/>
      <c r="N428" s="238"/>
      <c r="O428" s="92"/>
      <c r="P428" s="92"/>
      <c r="Q428" s="92"/>
      <c r="R428" s="92"/>
      <c r="S428" s="92"/>
      <c r="T428" s="93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18" t="s">
        <v>155</v>
      </c>
      <c r="AU428" s="18" t="s">
        <v>88</v>
      </c>
    </row>
    <row r="429" s="13" customFormat="1">
      <c r="A429" s="13"/>
      <c r="B429" s="239"/>
      <c r="C429" s="240"/>
      <c r="D429" s="241" t="s">
        <v>157</v>
      </c>
      <c r="E429" s="242" t="s">
        <v>1</v>
      </c>
      <c r="F429" s="243" t="s">
        <v>530</v>
      </c>
      <c r="G429" s="240"/>
      <c r="H429" s="242" t="s">
        <v>1</v>
      </c>
      <c r="I429" s="244"/>
      <c r="J429" s="240"/>
      <c r="K429" s="240"/>
      <c r="L429" s="245"/>
      <c r="M429" s="246"/>
      <c r="N429" s="247"/>
      <c r="O429" s="247"/>
      <c r="P429" s="247"/>
      <c r="Q429" s="247"/>
      <c r="R429" s="247"/>
      <c r="S429" s="247"/>
      <c r="T429" s="248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9" t="s">
        <v>157</v>
      </c>
      <c r="AU429" s="249" t="s">
        <v>88</v>
      </c>
      <c r="AV429" s="13" t="s">
        <v>86</v>
      </c>
      <c r="AW429" s="13" t="s">
        <v>34</v>
      </c>
      <c r="AX429" s="13" t="s">
        <v>78</v>
      </c>
      <c r="AY429" s="249" t="s">
        <v>147</v>
      </c>
    </row>
    <row r="430" s="13" customFormat="1">
      <c r="A430" s="13"/>
      <c r="B430" s="239"/>
      <c r="C430" s="240"/>
      <c r="D430" s="241" t="s">
        <v>157</v>
      </c>
      <c r="E430" s="242" t="s">
        <v>1</v>
      </c>
      <c r="F430" s="243" t="s">
        <v>490</v>
      </c>
      <c r="G430" s="240"/>
      <c r="H430" s="242" t="s">
        <v>1</v>
      </c>
      <c r="I430" s="244"/>
      <c r="J430" s="240"/>
      <c r="K430" s="240"/>
      <c r="L430" s="245"/>
      <c r="M430" s="246"/>
      <c r="N430" s="247"/>
      <c r="O430" s="247"/>
      <c r="P430" s="247"/>
      <c r="Q430" s="247"/>
      <c r="R430" s="247"/>
      <c r="S430" s="247"/>
      <c r="T430" s="24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9" t="s">
        <v>157</v>
      </c>
      <c r="AU430" s="249" t="s">
        <v>88</v>
      </c>
      <c r="AV430" s="13" t="s">
        <v>86</v>
      </c>
      <c r="AW430" s="13" t="s">
        <v>34</v>
      </c>
      <c r="AX430" s="13" t="s">
        <v>78</v>
      </c>
      <c r="AY430" s="249" t="s">
        <v>147</v>
      </c>
    </row>
    <row r="431" s="14" customFormat="1">
      <c r="A431" s="14"/>
      <c r="B431" s="250"/>
      <c r="C431" s="251"/>
      <c r="D431" s="241" t="s">
        <v>157</v>
      </c>
      <c r="E431" s="252" t="s">
        <v>1</v>
      </c>
      <c r="F431" s="253" t="s">
        <v>531</v>
      </c>
      <c r="G431" s="251"/>
      <c r="H431" s="254">
        <v>0.060999999999999999</v>
      </c>
      <c r="I431" s="255"/>
      <c r="J431" s="251"/>
      <c r="K431" s="251"/>
      <c r="L431" s="256"/>
      <c r="M431" s="257"/>
      <c r="N431" s="258"/>
      <c r="O431" s="258"/>
      <c r="P431" s="258"/>
      <c r="Q431" s="258"/>
      <c r="R431" s="258"/>
      <c r="S431" s="258"/>
      <c r="T431" s="259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60" t="s">
        <v>157</v>
      </c>
      <c r="AU431" s="260" t="s">
        <v>88</v>
      </c>
      <c r="AV431" s="14" t="s">
        <v>88</v>
      </c>
      <c r="AW431" s="14" t="s">
        <v>34</v>
      </c>
      <c r="AX431" s="14" t="s">
        <v>78</v>
      </c>
      <c r="AY431" s="260" t="s">
        <v>147</v>
      </c>
    </row>
    <row r="432" s="15" customFormat="1">
      <c r="A432" s="15"/>
      <c r="B432" s="261"/>
      <c r="C432" s="262"/>
      <c r="D432" s="241" t="s">
        <v>157</v>
      </c>
      <c r="E432" s="263" t="s">
        <v>1</v>
      </c>
      <c r="F432" s="264" t="s">
        <v>160</v>
      </c>
      <c r="G432" s="262"/>
      <c r="H432" s="265">
        <v>0.060999999999999999</v>
      </c>
      <c r="I432" s="266"/>
      <c r="J432" s="262"/>
      <c r="K432" s="262"/>
      <c r="L432" s="267"/>
      <c r="M432" s="268"/>
      <c r="N432" s="269"/>
      <c r="O432" s="269"/>
      <c r="P432" s="269"/>
      <c r="Q432" s="269"/>
      <c r="R432" s="269"/>
      <c r="S432" s="269"/>
      <c r="T432" s="270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71" t="s">
        <v>157</v>
      </c>
      <c r="AU432" s="271" t="s">
        <v>88</v>
      </c>
      <c r="AV432" s="15" t="s">
        <v>153</v>
      </c>
      <c r="AW432" s="15" t="s">
        <v>34</v>
      </c>
      <c r="AX432" s="15" t="s">
        <v>86</v>
      </c>
      <c r="AY432" s="271" t="s">
        <v>147</v>
      </c>
    </row>
    <row r="433" s="2" customFormat="1" ht="24.15" customHeight="1">
      <c r="A433" s="39"/>
      <c r="B433" s="40"/>
      <c r="C433" s="220" t="s">
        <v>532</v>
      </c>
      <c r="D433" s="220" t="s">
        <v>149</v>
      </c>
      <c r="E433" s="221" t="s">
        <v>533</v>
      </c>
      <c r="F433" s="222" t="s">
        <v>534</v>
      </c>
      <c r="G433" s="223" t="s">
        <v>259</v>
      </c>
      <c r="H433" s="224">
        <v>2</v>
      </c>
      <c r="I433" s="225"/>
      <c r="J433" s="226">
        <f>ROUND(I433*H433,2)</f>
        <v>0</v>
      </c>
      <c r="K433" s="227"/>
      <c r="L433" s="45"/>
      <c r="M433" s="228" t="s">
        <v>1</v>
      </c>
      <c r="N433" s="229" t="s">
        <v>43</v>
      </c>
      <c r="O433" s="92"/>
      <c r="P433" s="230">
        <f>O433*H433</f>
        <v>0</v>
      </c>
      <c r="Q433" s="230">
        <v>0.44169999999999998</v>
      </c>
      <c r="R433" s="230">
        <f>Q433*H433</f>
        <v>0.88339999999999996</v>
      </c>
      <c r="S433" s="230">
        <v>0</v>
      </c>
      <c r="T433" s="231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2" t="s">
        <v>153</v>
      </c>
      <c r="AT433" s="232" t="s">
        <v>149</v>
      </c>
      <c r="AU433" s="232" t="s">
        <v>88</v>
      </c>
      <c r="AY433" s="18" t="s">
        <v>147</v>
      </c>
      <c r="BE433" s="233">
        <f>IF(N433="základní",J433,0)</f>
        <v>0</v>
      </c>
      <c r="BF433" s="233">
        <f>IF(N433="snížená",J433,0)</f>
        <v>0</v>
      </c>
      <c r="BG433" s="233">
        <f>IF(N433="zákl. přenesená",J433,0)</f>
        <v>0</v>
      </c>
      <c r="BH433" s="233">
        <f>IF(N433="sníž. přenesená",J433,0)</f>
        <v>0</v>
      </c>
      <c r="BI433" s="233">
        <f>IF(N433="nulová",J433,0)</f>
        <v>0</v>
      </c>
      <c r="BJ433" s="18" t="s">
        <v>86</v>
      </c>
      <c r="BK433" s="233">
        <f>ROUND(I433*H433,2)</f>
        <v>0</v>
      </c>
      <c r="BL433" s="18" t="s">
        <v>153</v>
      </c>
      <c r="BM433" s="232" t="s">
        <v>535</v>
      </c>
    </row>
    <row r="434" s="2" customFormat="1">
      <c r="A434" s="39"/>
      <c r="B434" s="40"/>
      <c r="C434" s="41"/>
      <c r="D434" s="234" t="s">
        <v>155</v>
      </c>
      <c r="E434" s="41"/>
      <c r="F434" s="235" t="s">
        <v>536</v>
      </c>
      <c r="G434" s="41"/>
      <c r="H434" s="41"/>
      <c r="I434" s="236"/>
      <c r="J434" s="41"/>
      <c r="K434" s="41"/>
      <c r="L434" s="45"/>
      <c r="M434" s="237"/>
      <c r="N434" s="238"/>
      <c r="O434" s="92"/>
      <c r="P434" s="92"/>
      <c r="Q434" s="92"/>
      <c r="R434" s="92"/>
      <c r="S434" s="92"/>
      <c r="T434" s="93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155</v>
      </c>
      <c r="AU434" s="18" t="s">
        <v>88</v>
      </c>
    </row>
    <row r="435" s="14" customFormat="1">
      <c r="A435" s="14"/>
      <c r="B435" s="250"/>
      <c r="C435" s="251"/>
      <c r="D435" s="241" t="s">
        <v>157</v>
      </c>
      <c r="E435" s="252" t="s">
        <v>1</v>
      </c>
      <c r="F435" s="253" t="s">
        <v>537</v>
      </c>
      <c r="G435" s="251"/>
      <c r="H435" s="254">
        <v>1</v>
      </c>
      <c r="I435" s="255"/>
      <c r="J435" s="251"/>
      <c r="K435" s="251"/>
      <c r="L435" s="256"/>
      <c r="M435" s="257"/>
      <c r="N435" s="258"/>
      <c r="O435" s="258"/>
      <c r="P435" s="258"/>
      <c r="Q435" s="258"/>
      <c r="R435" s="258"/>
      <c r="S435" s="258"/>
      <c r="T435" s="259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0" t="s">
        <v>157</v>
      </c>
      <c r="AU435" s="260" t="s">
        <v>88</v>
      </c>
      <c r="AV435" s="14" t="s">
        <v>88</v>
      </c>
      <c r="AW435" s="14" t="s">
        <v>34</v>
      </c>
      <c r="AX435" s="14" t="s">
        <v>78</v>
      </c>
      <c r="AY435" s="260" t="s">
        <v>147</v>
      </c>
    </row>
    <row r="436" s="14" customFormat="1">
      <c r="A436" s="14"/>
      <c r="B436" s="250"/>
      <c r="C436" s="251"/>
      <c r="D436" s="241" t="s">
        <v>157</v>
      </c>
      <c r="E436" s="252" t="s">
        <v>1</v>
      </c>
      <c r="F436" s="253" t="s">
        <v>538</v>
      </c>
      <c r="G436" s="251"/>
      <c r="H436" s="254">
        <v>1</v>
      </c>
      <c r="I436" s="255"/>
      <c r="J436" s="251"/>
      <c r="K436" s="251"/>
      <c r="L436" s="256"/>
      <c r="M436" s="257"/>
      <c r="N436" s="258"/>
      <c r="O436" s="258"/>
      <c r="P436" s="258"/>
      <c r="Q436" s="258"/>
      <c r="R436" s="258"/>
      <c r="S436" s="258"/>
      <c r="T436" s="259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0" t="s">
        <v>157</v>
      </c>
      <c r="AU436" s="260" t="s">
        <v>88</v>
      </c>
      <c r="AV436" s="14" t="s">
        <v>88</v>
      </c>
      <c r="AW436" s="14" t="s">
        <v>34</v>
      </c>
      <c r="AX436" s="14" t="s">
        <v>78</v>
      </c>
      <c r="AY436" s="260" t="s">
        <v>147</v>
      </c>
    </row>
    <row r="437" s="15" customFormat="1">
      <c r="A437" s="15"/>
      <c r="B437" s="261"/>
      <c r="C437" s="262"/>
      <c r="D437" s="241" t="s">
        <v>157</v>
      </c>
      <c r="E437" s="263" t="s">
        <v>1</v>
      </c>
      <c r="F437" s="264" t="s">
        <v>160</v>
      </c>
      <c r="G437" s="262"/>
      <c r="H437" s="265">
        <v>2</v>
      </c>
      <c r="I437" s="266"/>
      <c r="J437" s="262"/>
      <c r="K437" s="262"/>
      <c r="L437" s="267"/>
      <c r="M437" s="268"/>
      <c r="N437" s="269"/>
      <c r="O437" s="269"/>
      <c r="P437" s="269"/>
      <c r="Q437" s="269"/>
      <c r="R437" s="269"/>
      <c r="S437" s="269"/>
      <c r="T437" s="270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71" t="s">
        <v>157</v>
      </c>
      <c r="AU437" s="271" t="s">
        <v>88</v>
      </c>
      <c r="AV437" s="15" t="s">
        <v>153</v>
      </c>
      <c r="AW437" s="15" t="s">
        <v>34</v>
      </c>
      <c r="AX437" s="15" t="s">
        <v>86</v>
      </c>
      <c r="AY437" s="271" t="s">
        <v>147</v>
      </c>
    </row>
    <row r="438" s="2" customFormat="1" ht="37.8" customHeight="1">
      <c r="A438" s="39"/>
      <c r="B438" s="40"/>
      <c r="C438" s="272" t="s">
        <v>539</v>
      </c>
      <c r="D438" s="272" t="s">
        <v>392</v>
      </c>
      <c r="E438" s="273" t="s">
        <v>540</v>
      </c>
      <c r="F438" s="274" t="s">
        <v>541</v>
      </c>
      <c r="G438" s="275" t="s">
        <v>259</v>
      </c>
      <c r="H438" s="276">
        <v>2</v>
      </c>
      <c r="I438" s="277"/>
      <c r="J438" s="278">
        <f>ROUND(I438*H438,2)</f>
        <v>0</v>
      </c>
      <c r="K438" s="279"/>
      <c r="L438" s="280"/>
      <c r="M438" s="281" t="s">
        <v>1</v>
      </c>
      <c r="N438" s="282" t="s">
        <v>43</v>
      </c>
      <c r="O438" s="92"/>
      <c r="P438" s="230">
        <f>O438*H438</f>
        <v>0</v>
      </c>
      <c r="Q438" s="230">
        <v>0.01521</v>
      </c>
      <c r="R438" s="230">
        <f>Q438*H438</f>
        <v>0.030419999999999999</v>
      </c>
      <c r="S438" s="230">
        <v>0</v>
      </c>
      <c r="T438" s="231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32" t="s">
        <v>202</v>
      </c>
      <c r="AT438" s="232" t="s">
        <v>392</v>
      </c>
      <c r="AU438" s="232" t="s">
        <v>88</v>
      </c>
      <c r="AY438" s="18" t="s">
        <v>147</v>
      </c>
      <c r="BE438" s="233">
        <f>IF(N438="základní",J438,0)</f>
        <v>0</v>
      </c>
      <c r="BF438" s="233">
        <f>IF(N438="snížená",J438,0)</f>
        <v>0</v>
      </c>
      <c r="BG438" s="233">
        <f>IF(N438="zákl. přenesená",J438,0)</f>
        <v>0</v>
      </c>
      <c r="BH438" s="233">
        <f>IF(N438="sníž. přenesená",J438,0)</f>
        <v>0</v>
      </c>
      <c r="BI438" s="233">
        <f>IF(N438="nulová",J438,0)</f>
        <v>0</v>
      </c>
      <c r="BJ438" s="18" t="s">
        <v>86</v>
      </c>
      <c r="BK438" s="233">
        <f>ROUND(I438*H438,2)</f>
        <v>0</v>
      </c>
      <c r="BL438" s="18" t="s">
        <v>153</v>
      </c>
      <c r="BM438" s="232" t="s">
        <v>542</v>
      </c>
    </row>
    <row r="439" s="14" customFormat="1">
      <c r="A439" s="14"/>
      <c r="B439" s="250"/>
      <c r="C439" s="251"/>
      <c r="D439" s="241" t="s">
        <v>157</v>
      </c>
      <c r="E439" s="252" t="s">
        <v>1</v>
      </c>
      <c r="F439" s="253" t="s">
        <v>537</v>
      </c>
      <c r="G439" s="251"/>
      <c r="H439" s="254">
        <v>1</v>
      </c>
      <c r="I439" s="255"/>
      <c r="J439" s="251"/>
      <c r="K439" s="251"/>
      <c r="L439" s="256"/>
      <c r="M439" s="257"/>
      <c r="N439" s="258"/>
      <c r="O439" s="258"/>
      <c r="P439" s="258"/>
      <c r="Q439" s="258"/>
      <c r="R439" s="258"/>
      <c r="S439" s="258"/>
      <c r="T439" s="259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60" t="s">
        <v>157</v>
      </c>
      <c r="AU439" s="260" t="s">
        <v>88</v>
      </c>
      <c r="AV439" s="14" t="s">
        <v>88</v>
      </c>
      <c r="AW439" s="14" t="s">
        <v>34</v>
      </c>
      <c r="AX439" s="14" t="s">
        <v>78</v>
      </c>
      <c r="AY439" s="260" t="s">
        <v>147</v>
      </c>
    </row>
    <row r="440" s="14" customFormat="1">
      <c r="A440" s="14"/>
      <c r="B440" s="250"/>
      <c r="C440" s="251"/>
      <c r="D440" s="241" t="s">
        <v>157</v>
      </c>
      <c r="E440" s="252" t="s">
        <v>1</v>
      </c>
      <c r="F440" s="253" t="s">
        <v>538</v>
      </c>
      <c r="G440" s="251"/>
      <c r="H440" s="254">
        <v>1</v>
      </c>
      <c r="I440" s="255"/>
      <c r="J440" s="251"/>
      <c r="K440" s="251"/>
      <c r="L440" s="256"/>
      <c r="M440" s="257"/>
      <c r="N440" s="258"/>
      <c r="O440" s="258"/>
      <c r="P440" s="258"/>
      <c r="Q440" s="258"/>
      <c r="R440" s="258"/>
      <c r="S440" s="258"/>
      <c r="T440" s="259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0" t="s">
        <v>157</v>
      </c>
      <c r="AU440" s="260" t="s">
        <v>88</v>
      </c>
      <c r="AV440" s="14" t="s">
        <v>88</v>
      </c>
      <c r="AW440" s="14" t="s">
        <v>34</v>
      </c>
      <c r="AX440" s="14" t="s">
        <v>78</v>
      </c>
      <c r="AY440" s="260" t="s">
        <v>147</v>
      </c>
    </row>
    <row r="441" s="15" customFormat="1">
      <c r="A441" s="15"/>
      <c r="B441" s="261"/>
      <c r="C441" s="262"/>
      <c r="D441" s="241" t="s">
        <v>157</v>
      </c>
      <c r="E441" s="263" t="s">
        <v>1</v>
      </c>
      <c r="F441" s="264" t="s">
        <v>160</v>
      </c>
      <c r="G441" s="262"/>
      <c r="H441" s="265">
        <v>2</v>
      </c>
      <c r="I441" s="266"/>
      <c r="J441" s="262"/>
      <c r="K441" s="262"/>
      <c r="L441" s="267"/>
      <c r="M441" s="268"/>
      <c r="N441" s="269"/>
      <c r="O441" s="269"/>
      <c r="P441" s="269"/>
      <c r="Q441" s="269"/>
      <c r="R441" s="269"/>
      <c r="S441" s="269"/>
      <c r="T441" s="270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71" t="s">
        <v>157</v>
      </c>
      <c r="AU441" s="271" t="s">
        <v>88</v>
      </c>
      <c r="AV441" s="15" t="s">
        <v>153</v>
      </c>
      <c r="AW441" s="15" t="s">
        <v>34</v>
      </c>
      <c r="AX441" s="15" t="s">
        <v>86</v>
      </c>
      <c r="AY441" s="271" t="s">
        <v>147</v>
      </c>
    </row>
    <row r="442" s="12" customFormat="1" ht="22.8" customHeight="1">
      <c r="A442" s="12"/>
      <c r="B442" s="204"/>
      <c r="C442" s="205"/>
      <c r="D442" s="206" t="s">
        <v>77</v>
      </c>
      <c r="E442" s="218" t="s">
        <v>209</v>
      </c>
      <c r="F442" s="218" t="s">
        <v>543</v>
      </c>
      <c r="G442" s="205"/>
      <c r="H442" s="205"/>
      <c r="I442" s="208"/>
      <c r="J442" s="219">
        <f>BK442</f>
        <v>0</v>
      </c>
      <c r="K442" s="205"/>
      <c r="L442" s="210"/>
      <c r="M442" s="211"/>
      <c r="N442" s="212"/>
      <c r="O442" s="212"/>
      <c r="P442" s="213">
        <f>SUM(P443:P555)</f>
        <v>0</v>
      </c>
      <c r="Q442" s="212"/>
      <c r="R442" s="213">
        <f>SUM(R443:R555)</f>
        <v>1.1180760599999999</v>
      </c>
      <c r="S442" s="212"/>
      <c r="T442" s="214">
        <f>SUM(T443:T555)</f>
        <v>8.3259659999999993</v>
      </c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R442" s="215" t="s">
        <v>86</v>
      </c>
      <c r="AT442" s="216" t="s">
        <v>77</v>
      </c>
      <c r="AU442" s="216" t="s">
        <v>86</v>
      </c>
      <c r="AY442" s="215" t="s">
        <v>147</v>
      </c>
      <c r="BK442" s="217">
        <f>SUM(BK443:BK555)</f>
        <v>0</v>
      </c>
    </row>
    <row r="443" s="2" customFormat="1" ht="37.8" customHeight="1">
      <c r="A443" s="39"/>
      <c r="B443" s="40"/>
      <c r="C443" s="220" t="s">
        <v>544</v>
      </c>
      <c r="D443" s="220" t="s">
        <v>149</v>
      </c>
      <c r="E443" s="221" t="s">
        <v>545</v>
      </c>
      <c r="F443" s="222" t="s">
        <v>546</v>
      </c>
      <c r="G443" s="223" t="s">
        <v>163</v>
      </c>
      <c r="H443" s="224">
        <v>54.579999999999998</v>
      </c>
      <c r="I443" s="225"/>
      <c r="J443" s="226">
        <f>ROUND(I443*H443,2)</f>
        <v>0</v>
      </c>
      <c r="K443" s="227"/>
      <c r="L443" s="45"/>
      <c r="M443" s="228" t="s">
        <v>1</v>
      </c>
      <c r="N443" s="229" t="s">
        <v>43</v>
      </c>
      <c r="O443" s="92"/>
      <c r="P443" s="230">
        <f>O443*H443</f>
        <v>0</v>
      </c>
      <c r="Q443" s="230">
        <v>0</v>
      </c>
      <c r="R443" s="230">
        <f>Q443*H443</f>
        <v>0</v>
      </c>
      <c r="S443" s="230">
        <v>0</v>
      </c>
      <c r="T443" s="231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32" t="s">
        <v>153</v>
      </c>
      <c r="AT443" s="232" t="s">
        <v>149</v>
      </c>
      <c r="AU443" s="232" t="s">
        <v>88</v>
      </c>
      <c r="AY443" s="18" t="s">
        <v>147</v>
      </c>
      <c r="BE443" s="233">
        <f>IF(N443="základní",J443,0)</f>
        <v>0</v>
      </c>
      <c r="BF443" s="233">
        <f>IF(N443="snížená",J443,0)</f>
        <v>0</v>
      </c>
      <c r="BG443" s="233">
        <f>IF(N443="zákl. přenesená",J443,0)</f>
        <v>0</v>
      </c>
      <c r="BH443" s="233">
        <f>IF(N443="sníž. přenesená",J443,0)</f>
        <v>0</v>
      </c>
      <c r="BI443" s="233">
        <f>IF(N443="nulová",J443,0)</f>
        <v>0</v>
      </c>
      <c r="BJ443" s="18" t="s">
        <v>86</v>
      </c>
      <c r="BK443" s="233">
        <f>ROUND(I443*H443,2)</f>
        <v>0</v>
      </c>
      <c r="BL443" s="18" t="s">
        <v>153</v>
      </c>
      <c r="BM443" s="232" t="s">
        <v>547</v>
      </c>
    </row>
    <row r="444" s="14" customFormat="1">
      <c r="A444" s="14"/>
      <c r="B444" s="250"/>
      <c r="C444" s="251"/>
      <c r="D444" s="241" t="s">
        <v>157</v>
      </c>
      <c r="E444" s="252" t="s">
        <v>1</v>
      </c>
      <c r="F444" s="253" t="s">
        <v>548</v>
      </c>
      <c r="G444" s="251"/>
      <c r="H444" s="254">
        <v>34</v>
      </c>
      <c r="I444" s="255"/>
      <c r="J444" s="251"/>
      <c r="K444" s="251"/>
      <c r="L444" s="256"/>
      <c r="M444" s="257"/>
      <c r="N444" s="258"/>
      <c r="O444" s="258"/>
      <c r="P444" s="258"/>
      <c r="Q444" s="258"/>
      <c r="R444" s="258"/>
      <c r="S444" s="258"/>
      <c r="T444" s="259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0" t="s">
        <v>157</v>
      </c>
      <c r="AU444" s="260" t="s">
        <v>88</v>
      </c>
      <c r="AV444" s="14" t="s">
        <v>88</v>
      </c>
      <c r="AW444" s="14" t="s">
        <v>34</v>
      </c>
      <c r="AX444" s="14" t="s">
        <v>78</v>
      </c>
      <c r="AY444" s="260" t="s">
        <v>147</v>
      </c>
    </row>
    <row r="445" s="14" customFormat="1">
      <c r="A445" s="14"/>
      <c r="B445" s="250"/>
      <c r="C445" s="251"/>
      <c r="D445" s="241" t="s">
        <v>157</v>
      </c>
      <c r="E445" s="252" t="s">
        <v>1</v>
      </c>
      <c r="F445" s="253" t="s">
        <v>549</v>
      </c>
      <c r="G445" s="251"/>
      <c r="H445" s="254">
        <v>20.579999999999998</v>
      </c>
      <c r="I445" s="255"/>
      <c r="J445" s="251"/>
      <c r="K445" s="251"/>
      <c r="L445" s="256"/>
      <c r="M445" s="257"/>
      <c r="N445" s="258"/>
      <c r="O445" s="258"/>
      <c r="P445" s="258"/>
      <c r="Q445" s="258"/>
      <c r="R445" s="258"/>
      <c r="S445" s="258"/>
      <c r="T445" s="259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0" t="s">
        <v>157</v>
      </c>
      <c r="AU445" s="260" t="s">
        <v>88</v>
      </c>
      <c r="AV445" s="14" t="s">
        <v>88</v>
      </c>
      <c r="AW445" s="14" t="s">
        <v>34</v>
      </c>
      <c r="AX445" s="14" t="s">
        <v>78</v>
      </c>
      <c r="AY445" s="260" t="s">
        <v>147</v>
      </c>
    </row>
    <row r="446" s="15" customFormat="1">
      <c r="A446" s="15"/>
      <c r="B446" s="261"/>
      <c r="C446" s="262"/>
      <c r="D446" s="241" t="s">
        <v>157</v>
      </c>
      <c r="E446" s="263" t="s">
        <v>1</v>
      </c>
      <c r="F446" s="264" t="s">
        <v>160</v>
      </c>
      <c r="G446" s="262"/>
      <c r="H446" s="265">
        <v>54.579999999999998</v>
      </c>
      <c r="I446" s="266"/>
      <c r="J446" s="262"/>
      <c r="K446" s="262"/>
      <c r="L446" s="267"/>
      <c r="M446" s="268"/>
      <c r="N446" s="269"/>
      <c r="O446" s="269"/>
      <c r="P446" s="269"/>
      <c r="Q446" s="269"/>
      <c r="R446" s="269"/>
      <c r="S446" s="269"/>
      <c r="T446" s="270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71" t="s">
        <v>157</v>
      </c>
      <c r="AU446" s="271" t="s">
        <v>88</v>
      </c>
      <c r="AV446" s="15" t="s">
        <v>153</v>
      </c>
      <c r="AW446" s="15" t="s">
        <v>34</v>
      </c>
      <c r="AX446" s="15" t="s">
        <v>86</v>
      </c>
      <c r="AY446" s="271" t="s">
        <v>147</v>
      </c>
    </row>
    <row r="447" s="2" customFormat="1" ht="24.15" customHeight="1">
      <c r="A447" s="39"/>
      <c r="B447" s="40"/>
      <c r="C447" s="220" t="s">
        <v>550</v>
      </c>
      <c r="D447" s="220" t="s">
        <v>149</v>
      </c>
      <c r="E447" s="221" t="s">
        <v>551</v>
      </c>
      <c r="F447" s="222" t="s">
        <v>552</v>
      </c>
      <c r="G447" s="223" t="s">
        <v>163</v>
      </c>
      <c r="H447" s="224">
        <v>5</v>
      </c>
      <c r="I447" s="225"/>
      <c r="J447" s="226">
        <f>ROUND(I447*H447,2)</f>
        <v>0</v>
      </c>
      <c r="K447" s="227"/>
      <c r="L447" s="45"/>
      <c r="M447" s="228" t="s">
        <v>1</v>
      </c>
      <c r="N447" s="229" t="s">
        <v>43</v>
      </c>
      <c r="O447" s="92"/>
      <c r="P447" s="230">
        <f>O447*H447</f>
        <v>0</v>
      </c>
      <c r="Q447" s="230">
        <v>0.10095</v>
      </c>
      <c r="R447" s="230">
        <f>Q447*H447</f>
        <v>0.50475000000000003</v>
      </c>
      <c r="S447" s="230">
        <v>0</v>
      </c>
      <c r="T447" s="231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32" t="s">
        <v>153</v>
      </c>
      <c r="AT447" s="232" t="s">
        <v>149</v>
      </c>
      <c r="AU447" s="232" t="s">
        <v>88</v>
      </c>
      <c r="AY447" s="18" t="s">
        <v>147</v>
      </c>
      <c r="BE447" s="233">
        <f>IF(N447="základní",J447,0)</f>
        <v>0</v>
      </c>
      <c r="BF447" s="233">
        <f>IF(N447="snížená",J447,0)</f>
        <v>0</v>
      </c>
      <c r="BG447" s="233">
        <f>IF(N447="zákl. přenesená",J447,0)</f>
        <v>0</v>
      </c>
      <c r="BH447" s="233">
        <f>IF(N447="sníž. přenesená",J447,0)</f>
        <v>0</v>
      </c>
      <c r="BI447" s="233">
        <f>IF(N447="nulová",J447,0)</f>
        <v>0</v>
      </c>
      <c r="BJ447" s="18" t="s">
        <v>86</v>
      </c>
      <c r="BK447" s="233">
        <f>ROUND(I447*H447,2)</f>
        <v>0</v>
      </c>
      <c r="BL447" s="18" t="s">
        <v>153</v>
      </c>
      <c r="BM447" s="232" t="s">
        <v>553</v>
      </c>
    </row>
    <row r="448" s="2" customFormat="1">
      <c r="A448" s="39"/>
      <c r="B448" s="40"/>
      <c r="C448" s="41"/>
      <c r="D448" s="234" t="s">
        <v>155</v>
      </c>
      <c r="E448" s="41"/>
      <c r="F448" s="235" t="s">
        <v>554</v>
      </c>
      <c r="G448" s="41"/>
      <c r="H448" s="41"/>
      <c r="I448" s="236"/>
      <c r="J448" s="41"/>
      <c r="K448" s="41"/>
      <c r="L448" s="45"/>
      <c r="M448" s="237"/>
      <c r="N448" s="238"/>
      <c r="O448" s="92"/>
      <c r="P448" s="92"/>
      <c r="Q448" s="92"/>
      <c r="R448" s="92"/>
      <c r="S448" s="92"/>
      <c r="T448" s="93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8" t="s">
        <v>155</v>
      </c>
      <c r="AU448" s="18" t="s">
        <v>88</v>
      </c>
    </row>
    <row r="449" s="13" customFormat="1">
      <c r="A449" s="13"/>
      <c r="B449" s="239"/>
      <c r="C449" s="240"/>
      <c r="D449" s="241" t="s">
        <v>157</v>
      </c>
      <c r="E449" s="242" t="s">
        <v>1</v>
      </c>
      <c r="F449" s="243" t="s">
        <v>403</v>
      </c>
      <c r="G449" s="240"/>
      <c r="H449" s="242" t="s">
        <v>1</v>
      </c>
      <c r="I449" s="244"/>
      <c r="J449" s="240"/>
      <c r="K449" s="240"/>
      <c r="L449" s="245"/>
      <c r="M449" s="246"/>
      <c r="N449" s="247"/>
      <c r="O449" s="247"/>
      <c r="P449" s="247"/>
      <c r="Q449" s="247"/>
      <c r="R449" s="247"/>
      <c r="S449" s="247"/>
      <c r="T449" s="248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9" t="s">
        <v>157</v>
      </c>
      <c r="AU449" s="249" t="s">
        <v>88</v>
      </c>
      <c r="AV449" s="13" t="s">
        <v>86</v>
      </c>
      <c r="AW449" s="13" t="s">
        <v>34</v>
      </c>
      <c r="AX449" s="13" t="s">
        <v>78</v>
      </c>
      <c r="AY449" s="249" t="s">
        <v>147</v>
      </c>
    </row>
    <row r="450" s="14" customFormat="1">
      <c r="A450" s="14"/>
      <c r="B450" s="250"/>
      <c r="C450" s="251"/>
      <c r="D450" s="241" t="s">
        <v>157</v>
      </c>
      <c r="E450" s="252" t="s">
        <v>1</v>
      </c>
      <c r="F450" s="253" t="s">
        <v>555</v>
      </c>
      <c r="G450" s="251"/>
      <c r="H450" s="254">
        <v>5</v>
      </c>
      <c r="I450" s="255"/>
      <c r="J450" s="251"/>
      <c r="K450" s="251"/>
      <c r="L450" s="256"/>
      <c r="M450" s="257"/>
      <c r="N450" s="258"/>
      <c r="O450" s="258"/>
      <c r="P450" s="258"/>
      <c r="Q450" s="258"/>
      <c r="R450" s="258"/>
      <c r="S450" s="258"/>
      <c r="T450" s="259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0" t="s">
        <v>157</v>
      </c>
      <c r="AU450" s="260" t="s">
        <v>88</v>
      </c>
      <c r="AV450" s="14" t="s">
        <v>88</v>
      </c>
      <c r="AW450" s="14" t="s">
        <v>34</v>
      </c>
      <c r="AX450" s="14" t="s">
        <v>78</v>
      </c>
      <c r="AY450" s="260" t="s">
        <v>147</v>
      </c>
    </row>
    <row r="451" s="15" customFormat="1">
      <c r="A451" s="15"/>
      <c r="B451" s="261"/>
      <c r="C451" s="262"/>
      <c r="D451" s="241" t="s">
        <v>157</v>
      </c>
      <c r="E451" s="263" t="s">
        <v>1</v>
      </c>
      <c r="F451" s="264" t="s">
        <v>160</v>
      </c>
      <c r="G451" s="262"/>
      <c r="H451" s="265">
        <v>5</v>
      </c>
      <c r="I451" s="266"/>
      <c r="J451" s="262"/>
      <c r="K451" s="262"/>
      <c r="L451" s="267"/>
      <c r="M451" s="268"/>
      <c r="N451" s="269"/>
      <c r="O451" s="269"/>
      <c r="P451" s="269"/>
      <c r="Q451" s="269"/>
      <c r="R451" s="269"/>
      <c r="S451" s="269"/>
      <c r="T451" s="270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71" t="s">
        <v>157</v>
      </c>
      <c r="AU451" s="271" t="s">
        <v>88</v>
      </c>
      <c r="AV451" s="15" t="s">
        <v>153</v>
      </c>
      <c r="AW451" s="15" t="s">
        <v>34</v>
      </c>
      <c r="AX451" s="15" t="s">
        <v>86</v>
      </c>
      <c r="AY451" s="271" t="s">
        <v>147</v>
      </c>
    </row>
    <row r="452" s="2" customFormat="1" ht="16.5" customHeight="1">
      <c r="A452" s="39"/>
      <c r="B452" s="40"/>
      <c r="C452" s="272" t="s">
        <v>556</v>
      </c>
      <c r="D452" s="272" t="s">
        <v>392</v>
      </c>
      <c r="E452" s="273" t="s">
        <v>557</v>
      </c>
      <c r="F452" s="274" t="s">
        <v>558</v>
      </c>
      <c r="G452" s="275" t="s">
        <v>163</v>
      </c>
      <c r="H452" s="276">
        <v>5</v>
      </c>
      <c r="I452" s="277"/>
      <c r="J452" s="278">
        <f>ROUND(I452*H452,2)</f>
        <v>0</v>
      </c>
      <c r="K452" s="279"/>
      <c r="L452" s="280"/>
      <c r="M452" s="281" t="s">
        <v>1</v>
      </c>
      <c r="N452" s="282" t="s">
        <v>43</v>
      </c>
      <c r="O452" s="92"/>
      <c r="P452" s="230">
        <f>O452*H452</f>
        <v>0</v>
      </c>
      <c r="Q452" s="230">
        <v>0.024</v>
      </c>
      <c r="R452" s="230">
        <f>Q452*H452</f>
        <v>0.12</v>
      </c>
      <c r="S452" s="230">
        <v>0</v>
      </c>
      <c r="T452" s="231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2" t="s">
        <v>202</v>
      </c>
      <c r="AT452" s="232" t="s">
        <v>392</v>
      </c>
      <c r="AU452" s="232" t="s">
        <v>88</v>
      </c>
      <c r="AY452" s="18" t="s">
        <v>147</v>
      </c>
      <c r="BE452" s="233">
        <f>IF(N452="základní",J452,0)</f>
        <v>0</v>
      </c>
      <c r="BF452" s="233">
        <f>IF(N452="snížená",J452,0)</f>
        <v>0</v>
      </c>
      <c r="BG452" s="233">
        <f>IF(N452="zákl. přenesená",J452,0)</f>
        <v>0</v>
      </c>
      <c r="BH452" s="233">
        <f>IF(N452="sníž. přenesená",J452,0)</f>
        <v>0</v>
      </c>
      <c r="BI452" s="233">
        <f>IF(N452="nulová",J452,0)</f>
        <v>0</v>
      </c>
      <c r="BJ452" s="18" t="s">
        <v>86</v>
      </c>
      <c r="BK452" s="233">
        <f>ROUND(I452*H452,2)</f>
        <v>0</v>
      </c>
      <c r="BL452" s="18" t="s">
        <v>153</v>
      </c>
      <c r="BM452" s="232" t="s">
        <v>559</v>
      </c>
    </row>
    <row r="453" s="2" customFormat="1" ht="24.15" customHeight="1">
      <c r="A453" s="39"/>
      <c r="B453" s="40"/>
      <c r="C453" s="220" t="s">
        <v>560</v>
      </c>
      <c r="D453" s="220" t="s">
        <v>149</v>
      </c>
      <c r="E453" s="221" t="s">
        <v>561</v>
      </c>
      <c r="F453" s="222" t="s">
        <v>562</v>
      </c>
      <c r="G453" s="223" t="s">
        <v>170</v>
      </c>
      <c r="H453" s="224">
        <v>0.20000000000000001</v>
      </c>
      <c r="I453" s="225"/>
      <c r="J453" s="226">
        <f>ROUND(I453*H453,2)</f>
        <v>0</v>
      </c>
      <c r="K453" s="227"/>
      <c r="L453" s="45"/>
      <c r="M453" s="228" t="s">
        <v>1</v>
      </c>
      <c r="N453" s="229" t="s">
        <v>43</v>
      </c>
      <c r="O453" s="92"/>
      <c r="P453" s="230">
        <f>O453*H453</f>
        <v>0</v>
      </c>
      <c r="Q453" s="230">
        <v>2.2563399999999998</v>
      </c>
      <c r="R453" s="230">
        <f>Q453*H453</f>
        <v>0.451268</v>
      </c>
      <c r="S453" s="230">
        <v>0</v>
      </c>
      <c r="T453" s="231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32" t="s">
        <v>153</v>
      </c>
      <c r="AT453" s="232" t="s">
        <v>149</v>
      </c>
      <c r="AU453" s="232" t="s">
        <v>88</v>
      </c>
      <c r="AY453" s="18" t="s">
        <v>147</v>
      </c>
      <c r="BE453" s="233">
        <f>IF(N453="základní",J453,0)</f>
        <v>0</v>
      </c>
      <c r="BF453" s="233">
        <f>IF(N453="snížená",J453,0)</f>
        <v>0</v>
      </c>
      <c r="BG453" s="233">
        <f>IF(N453="zákl. přenesená",J453,0)</f>
        <v>0</v>
      </c>
      <c r="BH453" s="233">
        <f>IF(N453="sníž. přenesená",J453,0)</f>
        <v>0</v>
      </c>
      <c r="BI453" s="233">
        <f>IF(N453="nulová",J453,0)</f>
        <v>0</v>
      </c>
      <c r="BJ453" s="18" t="s">
        <v>86</v>
      </c>
      <c r="BK453" s="233">
        <f>ROUND(I453*H453,2)</f>
        <v>0</v>
      </c>
      <c r="BL453" s="18" t="s">
        <v>153</v>
      </c>
      <c r="BM453" s="232" t="s">
        <v>563</v>
      </c>
    </row>
    <row r="454" s="2" customFormat="1">
      <c r="A454" s="39"/>
      <c r="B454" s="40"/>
      <c r="C454" s="41"/>
      <c r="D454" s="234" t="s">
        <v>155</v>
      </c>
      <c r="E454" s="41"/>
      <c r="F454" s="235" t="s">
        <v>564</v>
      </c>
      <c r="G454" s="41"/>
      <c r="H454" s="41"/>
      <c r="I454" s="236"/>
      <c r="J454" s="41"/>
      <c r="K454" s="41"/>
      <c r="L454" s="45"/>
      <c r="M454" s="237"/>
      <c r="N454" s="238"/>
      <c r="O454" s="92"/>
      <c r="P454" s="92"/>
      <c r="Q454" s="92"/>
      <c r="R454" s="92"/>
      <c r="S454" s="92"/>
      <c r="T454" s="93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T454" s="18" t="s">
        <v>155</v>
      </c>
      <c r="AU454" s="18" t="s">
        <v>88</v>
      </c>
    </row>
    <row r="455" s="14" customFormat="1">
      <c r="A455" s="14"/>
      <c r="B455" s="250"/>
      <c r="C455" s="251"/>
      <c r="D455" s="241" t="s">
        <v>157</v>
      </c>
      <c r="E455" s="252" t="s">
        <v>1</v>
      </c>
      <c r="F455" s="253" t="s">
        <v>565</v>
      </c>
      <c r="G455" s="251"/>
      <c r="H455" s="254">
        <v>0.20000000000000001</v>
      </c>
      <c r="I455" s="255"/>
      <c r="J455" s="251"/>
      <c r="K455" s="251"/>
      <c r="L455" s="256"/>
      <c r="M455" s="257"/>
      <c r="N455" s="258"/>
      <c r="O455" s="258"/>
      <c r="P455" s="258"/>
      <c r="Q455" s="258"/>
      <c r="R455" s="258"/>
      <c r="S455" s="258"/>
      <c r="T455" s="259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0" t="s">
        <v>157</v>
      </c>
      <c r="AU455" s="260" t="s">
        <v>88</v>
      </c>
      <c r="AV455" s="14" t="s">
        <v>88</v>
      </c>
      <c r="AW455" s="14" t="s">
        <v>34</v>
      </c>
      <c r="AX455" s="14" t="s">
        <v>78</v>
      </c>
      <c r="AY455" s="260" t="s">
        <v>147</v>
      </c>
    </row>
    <row r="456" s="15" customFormat="1">
      <c r="A456" s="15"/>
      <c r="B456" s="261"/>
      <c r="C456" s="262"/>
      <c r="D456" s="241" t="s">
        <v>157</v>
      </c>
      <c r="E456" s="263" t="s">
        <v>1</v>
      </c>
      <c r="F456" s="264" t="s">
        <v>160</v>
      </c>
      <c r="G456" s="262"/>
      <c r="H456" s="265">
        <v>0.20000000000000001</v>
      </c>
      <c r="I456" s="266"/>
      <c r="J456" s="262"/>
      <c r="K456" s="262"/>
      <c r="L456" s="267"/>
      <c r="M456" s="268"/>
      <c r="N456" s="269"/>
      <c r="O456" s="269"/>
      <c r="P456" s="269"/>
      <c r="Q456" s="269"/>
      <c r="R456" s="269"/>
      <c r="S456" s="269"/>
      <c r="T456" s="270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71" t="s">
        <v>157</v>
      </c>
      <c r="AU456" s="271" t="s">
        <v>88</v>
      </c>
      <c r="AV456" s="15" t="s">
        <v>153</v>
      </c>
      <c r="AW456" s="15" t="s">
        <v>34</v>
      </c>
      <c r="AX456" s="15" t="s">
        <v>86</v>
      </c>
      <c r="AY456" s="271" t="s">
        <v>147</v>
      </c>
    </row>
    <row r="457" s="2" customFormat="1" ht="24.15" customHeight="1">
      <c r="A457" s="39"/>
      <c r="B457" s="40"/>
      <c r="C457" s="220" t="s">
        <v>566</v>
      </c>
      <c r="D457" s="220" t="s">
        <v>149</v>
      </c>
      <c r="E457" s="221" t="s">
        <v>567</v>
      </c>
      <c r="F457" s="222" t="s">
        <v>568</v>
      </c>
      <c r="G457" s="223" t="s">
        <v>152</v>
      </c>
      <c r="H457" s="224">
        <v>236.16999999999999</v>
      </c>
      <c r="I457" s="225"/>
      <c r="J457" s="226">
        <f>ROUND(I457*H457,2)</f>
        <v>0</v>
      </c>
      <c r="K457" s="227"/>
      <c r="L457" s="45"/>
      <c r="M457" s="228" t="s">
        <v>1</v>
      </c>
      <c r="N457" s="229" t="s">
        <v>43</v>
      </c>
      <c r="O457" s="92"/>
      <c r="P457" s="230">
        <f>O457*H457</f>
        <v>0</v>
      </c>
      <c r="Q457" s="230">
        <v>4.0000000000000003E-05</v>
      </c>
      <c r="R457" s="230">
        <f>Q457*H457</f>
        <v>0.0094468</v>
      </c>
      <c r="S457" s="230">
        <v>0</v>
      </c>
      <c r="T457" s="231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2" t="s">
        <v>153</v>
      </c>
      <c r="AT457" s="232" t="s">
        <v>149</v>
      </c>
      <c r="AU457" s="232" t="s">
        <v>88</v>
      </c>
      <c r="AY457" s="18" t="s">
        <v>147</v>
      </c>
      <c r="BE457" s="233">
        <f>IF(N457="základní",J457,0)</f>
        <v>0</v>
      </c>
      <c r="BF457" s="233">
        <f>IF(N457="snížená",J457,0)</f>
        <v>0</v>
      </c>
      <c r="BG457" s="233">
        <f>IF(N457="zákl. přenesená",J457,0)</f>
        <v>0</v>
      </c>
      <c r="BH457" s="233">
        <f>IF(N457="sníž. přenesená",J457,0)</f>
        <v>0</v>
      </c>
      <c r="BI457" s="233">
        <f>IF(N457="nulová",J457,0)</f>
        <v>0</v>
      </c>
      <c r="BJ457" s="18" t="s">
        <v>86</v>
      </c>
      <c r="BK457" s="233">
        <f>ROUND(I457*H457,2)</f>
        <v>0</v>
      </c>
      <c r="BL457" s="18" t="s">
        <v>153</v>
      </c>
      <c r="BM457" s="232" t="s">
        <v>569</v>
      </c>
    </row>
    <row r="458" s="2" customFormat="1">
      <c r="A458" s="39"/>
      <c r="B458" s="40"/>
      <c r="C458" s="41"/>
      <c r="D458" s="234" t="s">
        <v>155</v>
      </c>
      <c r="E458" s="41"/>
      <c r="F458" s="235" t="s">
        <v>570</v>
      </c>
      <c r="G458" s="41"/>
      <c r="H458" s="41"/>
      <c r="I458" s="236"/>
      <c r="J458" s="41"/>
      <c r="K458" s="41"/>
      <c r="L458" s="45"/>
      <c r="M458" s="237"/>
      <c r="N458" s="238"/>
      <c r="O458" s="92"/>
      <c r="P458" s="92"/>
      <c r="Q458" s="92"/>
      <c r="R458" s="92"/>
      <c r="S458" s="92"/>
      <c r="T458" s="93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155</v>
      </c>
      <c r="AU458" s="18" t="s">
        <v>88</v>
      </c>
    </row>
    <row r="459" s="13" customFormat="1">
      <c r="A459" s="13"/>
      <c r="B459" s="239"/>
      <c r="C459" s="240"/>
      <c r="D459" s="241" t="s">
        <v>157</v>
      </c>
      <c r="E459" s="242" t="s">
        <v>1</v>
      </c>
      <c r="F459" s="243" t="s">
        <v>432</v>
      </c>
      <c r="G459" s="240"/>
      <c r="H459" s="242" t="s">
        <v>1</v>
      </c>
      <c r="I459" s="244"/>
      <c r="J459" s="240"/>
      <c r="K459" s="240"/>
      <c r="L459" s="245"/>
      <c r="M459" s="246"/>
      <c r="N459" s="247"/>
      <c r="O459" s="247"/>
      <c r="P459" s="247"/>
      <c r="Q459" s="247"/>
      <c r="R459" s="247"/>
      <c r="S459" s="247"/>
      <c r="T459" s="248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9" t="s">
        <v>157</v>
      </c>
      <c r="AU459" s="249" t="s">
        <v>88</v>
      </c>
      <c r="AV459" s="13" t="s">
        <v>86</v>
      </c>
      <c r="AW459" s="13" t="s">
        <v>34</v>
      </c>
      <c r="AX459" s="13" t="s">
        <v>78</v>
      </c>
      <c r="AY459" s="249" t="s">
        <v>147</v>
      </c>
    </row>
    <row r="460" s="14" customFormat="1">
      <c r="A460" s="14"/>
      <c r="B460" s="250"/>
      <c r="C460" s="251"/>
      <c r="D460" s="241" t="s">
        <v>157</v>
      </c>
      <c r="E460" s="252" t="s">
        <v>1</v>
      </c>
      <c r="F460" s="253" t="s">
        <v>571</v>
      </c>
      <c r="G460" s="251"/>
      <c r="H460" s="254">
        <v>0.12</v>
      </c>
      <c r="I460" s="255"/>
      <c r="J460" s="251"/>
      <c r="K460" s="251"/>
      <c r="L460" s="256"/>
      <c r="M460" s="257"/>
      <c r="N460" s="258"/>
      <c r="O460" s="258"/>
      <c r="P460" s="258"/>
      <c r="Q460" s="258"/>
      <c r="R460" s="258"/>
      <c r="S460" s="258"/>
      <c r="T460" s="259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0" t="s">
        <v>157</v>
      </c>
      <c r="AU460" s="260" t="s">
        <v>88</v>
      </c>
      <c r="AV460" s="14" t="s">
        <v>88</v>
      </c>
      <c r="AW460" s="14" t="s">
        <v>34</v>
      </c>
      <c r="AX460" s="14" t="s">
        <v>78</v>
      </c>
      <c r="AY460" s="260" t="s">
        <v>147</v>
      </c>
    </row>
    <row r="461" s="14" customFormat="1">
      <c r="A461" s="14"/>
      <c r="B461" s="250"/>
      <c r="C461" s="251"/>
      <c r="D461" s="241" t="s">
        <v>157</v>
      </c>
      <c r="E461" s="252" t="s">
        <v>1</v>
      </c>
      <c r="F461" s="253" t="s">
        <v>572</v>
      </c>
      <c r="G461" s="251"/>
      <c r="H461" s="254">
        <v>0.13</v>
      </c>
      <c r="I461" s="255"/>
      <c r="J461" s="251"/>
      <c r="K461" s="251"/>
      <c r="L461" s="256"/>
      <c r="M461" s="257"/>
      <c r="N461" s="258"/>
      <c r="O461" s="258"/>
      <c r="P461" s="258"/>
      <c r="Q461" s="258"/>
      <c r="R461" s="258"/>
      <c r="S461" s="258"/>
      <c r="T461" s="259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0" t="s">
        <v>157</v>
      </c>
      <c r="AU461" s="260" t="s">
        <v>88</v>
      </c>
      <c r="AV461" s="14" t="s">
        <v>88</v>
      </c>
      <c r="AW461" s="14" t="s">
        <v>34</v>
      </c>
      <c r="AX461" s="14" t="s">
        <v>78</v>
      </c>
      <c r="AY461" s="260" t="s">
        <v>147</v>
      </c>
    </row>
    <row r="462" s="14" customFormat="1">
      <c r="A462" s="14"/>
      <c r="B462" s="250"/>
      <c r="C462" s="251"/>
      <c r="D462" s="241" t="s">
        <v>157</v>
      </c>
      <c r="E462" s="252" t="s">
        <v>1</v>
      </c>
      <c r="F462" s="253" t="s">
        <v>573</v>
      </c>
      <c r="G462" s="251"/>
      <c r="H462" s="254">
        <v>0.25</v>
      </c>
      <c r="I462" s="255"/>
      <c r="J462" s="251"/>
      <c r="K462" s="251"/>
      <c r="L462" s="256"/>
      <c r="M462" s="257"/>
      <c r="N462" s="258"/>
      <c r="O462" s="258"/>
      <c r="P462" s="258"/>
      <c r="Q462" s="258"/>
      <c r="R462" s="258"/>
      <c r="S462" s="258"/>
      <c r="T462" s="259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0" t="s">
        <v>157</v>
      </c>
      <c r="AU462" s="260" t="s">
        <v>88</v>
      </c>
      <c r="AV462" s="14" t="s">
        <v>88</v>
      </c>
      <c r="AW462" s="14" t="s">
        <v>34</v>
      </c>
      <c r="AX462" s="14" t="s">
        <v>78</v>
      </c>
      <c r="AY462" s="260" t="s">
        <v>147</v>
      </c>
    </row>
    <row r="463" s="14" customFormat="1">
      <c r="A463" s="14"/>
      <c r="B463" s="250"/>
      <c r="C463" s="251"/>
      <c r="D463" s="241" t="s">
        <v>157</v>
      </c>
      <c r="E463" s="252" t="s">
        <v>1</v>
      </c>
      <c r="F463" s="253" t="s">
        <v>574</v>
      </c>
      <c r="G463" s="251"/>
      <c r="H463" s="254">
        <v>0.26000000000000001</v>
      </c>
      <c r="I463" s="255"/>
      <c r="J463" s="251"/>
      <c r="K463" s="251"/>
      <c r="L463" s="256"/>
      <c r="M463" s="257"/>
      <c r="N463" s="258"/>
      <c r="O463" s="258"/>
      <c r="P463" s="258"/>
      <c r="Q463" s="258"/>
      <c r="R463" s="258"/>
      <c r="S463" s="258"/>
      <c r="T463" s="259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0" t="s">
        <v>157</v>
      </c>
      <c r="AU463" s="260" t="s">
        <v>88</v>
      </c>
      <c r="AV463" s="14" t="s">
        <v>88</v>
      </c>
      <c r="AW463" s="14" t="s">
        <v>34</v>
      </c>
      <c r="AX463" s="14" t="s">
        <v>78</v>
      </c>
      <c r="AY463" s="260" t="s">
        <v>147</v>
      </c>
    </row>
    <row r="464" s="13" customFormat="1">
      <c r="A464" s="13"/>
      <c r="B464" s="239"/>
      <c r="C464" s="240"/>
      <c r="D464" s="241" t="s">
        <v>157</v>
      </c>
      <c r="E464" s="242" t="s">
        <v>1</v>
      </c>
      <c r="F464" s="243" t="s">
        <v>434</v>
      </c>
      <c r="G464" s="240"/>
      <c r="H464" s="242" t="s">
        <v>1</v>
      </c>
      <c r="I464" s="244"/>
      <c r="J464" s="240"/>
      <c r="K464" s="240"/>
      <c r="L464" s="245"/>
      <c r="M464" s="246"/>
      <c r="N464" s="247"/>
      <c r="O464" s="247"/>
      <c r="P464" s="247"/>
      <c r="Q464" s="247"/>
      <c r="R464" s="247"/>
      <c r="S464" s="247"/>
      <c r="T464" s="24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9" t="s">
        <v>157</v>
      </c>
      <c r="AU464" s="249" t="s">
        <v>88</v>
      </c>
      <c r="AV464" s="13" t="s">
        <v>86</v>
      </c>
      <c r="AW464" s="13" t="s">
        <v>34</v>
      </c>
      <c r="AX464" s="13" t="s">
        <v>78</v>
      </c>
      <c r="AY464" s="249" t="s">
        <v>147</v>
      </c>
    </row>
    <row r="465" s="14" customFormat="1">
      <c r="A465" s="14"/>
      <c r="B465" s="250"/>
      <c r="C465" s="251"/>
      <c r="D465" s="241" t="s">
        <v>157</v>
      </c>
      <c r="E465" s="252" t="s">
        <v>1</v>
      </c>
      <c r="F465" s="253" t="s">
        <v>446</v>
      </c>
      <c r="G465" s="251"/>
      <c r="H465" s="254">
        <v>11.800000000000001</v>
      </c>
      <c r="I465" s="255"/>
      <c r="J465" s="251"/>
      <c r="K465" s="251"/>
      <c r="L465" s="256"/>
      <c r="M465" s="257"/>
      <c r="N465" s="258"/>
      <c r="O465" s="258"/>
      <c r="P465" s="258"/>
      <c r="Q465" s="258"/>
      <c r="R465" s="258"/>
      <c r="S465" s="258"/>
      <c r="T465" s="259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0" t="s">
        <v>157</v>
      </c>
      <c r="AU465" s="260" t="s">
        <v>88</v>
      </c>
      <c r="AV465" s="14" t="s">
        <v>88</v>
      </c>
      <c r="AW465" s="14" t="s">
        <v>34</v>
      </c>
      <c r="AX465" s="14" t="s">
        <v>78</v>
      </c>
      <c r="AY465" s="260" t="s">
        <v>147</v>
      </c>
    </row>
    <row r="466" s="14" customFormat="1">
      <c r="A466" s="14"/>
      <c r="B466" s="250"/>
      <c r="C466" s="251"/>
      <c r="D466" s="241" t="s">
        <v>157</v>
      </c>
      <c r="E466" s="252" t="s">
        <v>1</v>
      </c>
      <c r="F466" s="253" t="s">
        <v>575</v>
      </c>
      <c r="G466" s="251"/>
      <c r="H466" s="254">
        <v>3.5299999999999998</v>
      </c>
      <c r="I466" s="255"/>
      <c r="J466" s="251"/>
      <c r="K466" s="251"/>
      <c r="L466" s="256"/>
      <c r="M466" s="257"/>
      <c r="N466" s="258"/>
      <c r="O466" s="258"/>
      <c r="P466" s="258"/>
      <c r="Q466" s="258"/>
      <c r="R466" s="258"/>
      <c r="S466" s="258"/>
      <c r="T466" s="259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0" t="s">
        <v>157</v>
      </c>
      <c r="AU466" s="260" t="s">
        <v>88</v>
      </c>
      <c r="AV466" s="14" t="s">
        <v>88</v>
      </c>
      <c r="AW466" s="14" t="s">
        <v>34</v>
      </c>
      <c r="AX466" s="14" t="s">
        <v>78</v>
      </c>
      <c r="AY466" s="260" t="s">
        <v>147</v>
      </c>
    </row>
    <row r="467" s="13" customFormat="1">
      <c r="A467" s="13"/>
      <c r="B467" s="239"/>
      <c r="C467" s="240"/>
      <c r="D467" s="241" t="s">
        <v>157</v>
      </c>
      <c r="E467" s="242" t="s">
        <v>1</v>
      </c>
      <c r="F467" s="243" t="s">
        <v>437</v>
      </c>
      <c r="G467" s="240"/>
      <c r="H467" s="242" t="s">
        <v>1</v>
      </c>
      <c r="I467" s="244"/>
      <c r="J467" s="240"/>
      <c r="K467" s="240"/>
      <c r="L467" s="245"/>
      <c r="M467" s="246"/>
      <c r="N467" s="247"/>
      <c r="O467" s="247"/>
      <c r="P467" s="247"/>
      <c r="Q467" s="247"/>
      <c r="R467" s="247"/>
      <c r="S467" s="247"/>
      <c r="T467" s="248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9" t="s">
        <v>157</v>
      </c>
      <c r="AU467" s="249" t="s">
        <v>88</v>
      </c>
      <c r="AV467" s="13" t="s">
        <v>86</v>
      </c>
      <c r="AW467" s="13" t="s">
        <v>34</v>
      </c>
      <c r="AX467" s="13" t="s">
        <v>78</v>
      </c>
      <c r="AY467" s="249" t="s">
        <v>147</v>
      </c>
    </row>
    <row r="468" s="14" customFormat="1">
      <c r="A468" s="14"/>
      <c r="B468" s="250"/>
      <c r="C468" s="251"/>
      <c r="D468" s="241" t="s">
        <v>157</v>
      </c>
      <c r="E468" s="252" t="s">
        <v>1</v>
      </c>
      <c r="F468" s="253" t="s">
        <v>576</v>
      </c>
      <c r="G468" s="251"/>
      <c r="H468" s="254">
        <v>26.120000000000001</v>
      </c>
      <c r="I468" s="255"/>
      <c r="J468" s="251"/>
      <c r="K468" s="251"/>
      <c r="L468" s="256"/>
      <c r="M468" s="257"/>
      <c r="N468" s="258"/>
      <c r="O468" s="258"/>
      <c r="P468" s="258"/>
      <c r="Q468" s="258"/>
      <c r="R468" s="258"/>
      <c r="S468" s="258"/>
      <c r="T468" s="259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0" t="s">
        <v>157</v>
      </c>
      <c r="AU468" s="260" t="s">
        <v>88</v>
      </c>
      <c r="AV468" s="14" t="s">
        <v>88</v>
      </c>
      <c r="AW468" s="14" t="s">
        <v>34</v>
      </c>
      <c r="AX468" s="14" t="s">
        <v>78</v>
      </c>
      <c r="AY468" s="260" t="s">
        <v>147</v>
      </c>
    </row>
    <row r="469" s="14" customFormat="1">
      <c r="A469" s="14"/>
      <c r="B469" s="250"/>
      <c r="C469" s="251"/>
      <c r="D469" s="241" t="s">
        <v>157</v>
      </c>
      <c r="E469" s="252" t="s">
        <v>1</v>
      </c>
      <c r="F469" s="253" t="s">
        <v>577</v>
      </c>
      <c r="G469" s="251"/>
      <c r="H469" s="254">
        <v>47.240000000000002</v>
      </c>
      <c r="I469" s="255"/>
      <c r="J469" s="251"/>
      <c r="K469" s="251"/>
      <c r="L469" s="256"/>
      <c r="M469" s="257"/>
      <c r="N469" s="258"/>
      <c r="O469" s="258"/>
      <c r="P469" s="258"/>
      <c r="Q469" s="258"/>
      <c r="R469" s="258"/>
      <c r="S469" s="258"/>
      <c r="T469" s="259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0" t="s">
        <v>157</v>
      </c>
      <c r="AU469" s="260" t="s">
        <v>88</v>
      </c>
      <c r="AV469" s="14" t="s">
        <v>88</v>
      </c>
      <c r="AW469" s="14" t="s">
        <v>34</v>
      </c>
      <c r="AX469" s="14" t="s">
        <v>78</v>
      </c>
      <c r="AY469" s="260" t="s">
        <v>147</v>
      </c>
    </row>
    <row r="470" s="13" customFormat="1">
      <c r="A470" s="13"/>
      <c r="B470" s="239"/>
      <c r="C470" s="240"/>
      <c r="D470" s="241" t="s">
        <v>157</v>
      </c>
      <c r="E470" s="242" t="s">
        <v>1</v>
      </c>
      <c r="F470" s="243" t="s">
        <v>438</v>
      </c>
      <c r="G470" s="240"/>
      <c r="H470" s="242" t="s">
        <v>1</v>
      </c>
      <c r="I470" s="244"/>
      <c r="J470" s="240"/>
      <c r="K470" s="240"/>
      <c r="L470" s="245"/>
      <c r="M470" s="246"/>
      <c r="N470" s="247"/>
      <c r="O470" s="247"/>
      <c r="P470" s="247"/>
      <c r="Q470" s="247"/>
      <c r="R470" s="247"/>
      <c r="S470" s="247"/>
      <c r="T470" s="248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9" t="s">
        <v>157</v>
      </c>
      <c r="AU470" s="249" t="s">
        <v>88</v>
      </c>
      <c r="AV470" s="13" t="s">
        <v>86</v>
      </c>
      <c r="AW470" s="13" t="s">
        <v>34</v>
      </c>
      <c r="AX470" s="13" t="s">
        <v>78</v>
      </c>
      <c r="AY470" s="249" t="s">
        <v>147</v>
      </c>
    </row>
    <row r="471" s="14" customFormat="1">
      <c r="A471" s="14"/>
      <c r="B471" s="250"/>
      <c r="C471" s="251"/>
      <c r="D471" s="241" t="s">
        <v>157</v>
      </c>
      <c r="E471" s="252" t="s">
        <v>1</v>
      </c>
      <c r="F471" s="253" t="s">
        <v>578</v>
      </c>
      <c r="G471" s="251"/>
      <c r="H471" s="254">
        <v>26.120000000000001</v>
      </c>
      <c r="I471" s="255"/>
      <c r="J471" s="251"/>
      <c r="K471" s="251"/>
      <c r="L471" s="256"/>
      <c r="M471" s="257"/>
      <c r="N471" s="258"/>
      <c r="O471" s="258"/>
      <c r="P471" s="258"/>
      <c r="Q471" s="258"/>
      <c r="R471" s="258"/>
      <c r="S471" s="258"/>
      <c r="T471" s="259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0" t="s">
        <v>157</v>
      </c>
      <c r="AU471" s="260" t="s">
        <v>88</v>
      </c>
      <c r="AV471" s="14" t="s">
        <v>88</v>
      </c>
      <c r="AW471" s="14" t="s">
        <v>34</v>
      </c>
      <c r="AX471" s="14" t="s">
        <v>78</v>
      </c>
      <c r="AY471" s="260" t="s">
        <v>147</v>
      </c>
    </row>
    <row r="472" s="14" customFormat="1">
      <c r="A472" s="14"/>
      <c r="B472" s="250"/>
      <c r="C472" s="251"/>
      <c r="D472" s="241" t="s">
        <v>157</v>
      </c>
      <c r="E472" s="252" t="s">
        <v>1</v>
      </c>
      <c r="F472" s="253" t="s">
        <v>579</v>
      </c>
      <c r="G472" s="251"/>
      <c r="H472" s="254">
        <v>47.240000000000002</v>
      </c>
      <c r="I472" s="255"/>
      <c r="J472" s="251"/>
      <c r="K472" s="251"/>
      <c r="L472" s="256"/>
      <c r="M472" s="257"/>
      <c r="N472" s="258"/>
      <c r="O472" s="258"/>
      <c r="P472" s="258"/>
      <c r="Q472" s="258"/>
      <c r="R472" s="258"/>
      <c r="S472" s="258"/>
      <c r="T472" s="259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0" t="s">
        <v>157</v>
      </c>
      <c r="AU472" s="260" t="s">
        <v>88</v>
      </c>
      <c r="AV472" s="14" t="s">
        <v>88</v>
      </c>
      <c r="AW472" s="14" t="s">
        <v>34</v>
      </c>
      <c r="AX472" s="14" t="s">
        <v>78</v>
      </c>
      <c r="AY472" s="260" t="s">
        <v>147</v>
      </c>
    </row>
    <row r="473" s="13" customFormat="1">
      <c r="A473" s="13"/>
      <c r="B473" s="239"/>
      <c r="C473" s="240"/>
      <c r="D473" s="241" t="s">
        <v>157</v>
      </c>
      <c r="E473" s="242" t="s">
        <v>1</v>
      </c>
      <c r="F473" s="243" t="s">
        <v>439</v>
      </c>
      <c r="G473" s="240"/>
      <c r="H473" s="242" t="s">
        <v>1</v>
      </c>
      <c r="I473" s="244"/>
      <c r="J473" s="240"/>
      <c r="K473" s="240"/>
      <c r="L473" s="245"/>
      <c r="M473" s="246"/>
      <c r="N473" s="247"/>
      <c r="O473" s="247"/>
      <c r="P473" s="247"/>
      <c r="Q473" s="247"/>
      <c r="R473" s="247"/>
      <c r="S473" s="247"/>
      <c r="T473" s="248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9" t="s">
        <v>157</v>
      </c>
      <c r="AU473" s="249" t="s">
        <v>88</v>
      </c>
      <c r="AV473" s="13" t="s">
        <v>86</v>
      </c>
      <c r="AW473" s="13" t="s">
        <v>34</v>
      </c>
      <c r="AX473" s="13" t="s">
        <v>78</v>
      </c>
      <c r="AY473" s="249" t="s">
        <v>147</v>
      </c>
    </row>
    <row r="474" s="14" customFormat="1">
      <c r="A474" s="14"/>
      <c r="B474" s="250"/>
      <c r="C474" s="251"/>
      <c r="D474" s="241" t="s">
        <v>157</v>
      </c>
      <c r="E474" s="252" t="s">
        <v>1</v>
      </c>
      <c r="F474" s="253" t="s">
        <v>580</v>
      </c>
      <c r="G474" s="251"/>
      <c r="H474" s="254">
        <v>26.120000000000001</v>
      </c>
      <c r="I474" s="255"/>
      <c r="J474" s="251"/>
      <c r="K474" s="251"/>
      <c r="L474" s="256"/>
      <c r="M474" s="257"/>
      <c r="N474" s="258"/>
      <c r="O474" s="258"/>
      <c r="P474" s="258"/>
      <c r="Q474" s="258"/>
      <c r="R474" s="258"/>
      <c r="S474" s="258"/>
      <c r="T474" s="259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0" t="s">
        <v>157</v>
      </c>
      <c r="AU474" s="260" t="s">
        <v>88</v>
      </c>
      <c r="AV474" s="14" t="s">
        <v>88</v>
      </c>
      <c r="AW474" s="14" t="s">
        <v>34</v>
      </c>
      <c r="AX474" s="14" t="s">
        <v>78</v>
      </c>
      <c r="AY474" s="260" t="s">
        <v>147</v>
      </c>
    </row>
    <row r="475" s="14" customFormat="1">
      <c r="A475" s="14"/>
      <c r="B475" s="250"/>
      <c r="C475" s="251"/>
      <c r="D475" s="241" t="s">
        <v>157</v>
      </c>
      <c r="E475" s="252" t="s">
        <v>1</v>
      </c>
      <c r="F475" s="253" t="s">
        <v>581</v>
      </c>
      <c r="G475" s="251"/>
      <c r="H475" s="254">
        <v>47.240000000000002</v>
      </c>
      <c r="I475" s="255"/>
      <c r="J475" s="251"/>
      <c r="K475" s="251"/>
      <c r="L475" s="256"/>
      <c r="M475" s="257"/>
      <c r="N475" s="258"/>
      <c r="O475" s="258"/>
      <c r="P475" s="258"/>
      <c r="Q475" s="258"/>
      <c r="R475" s="258"/>
      <c r="S475" s="258"/>
      <c r="T475" s="259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60" t="s">
        <v>157</v>
      </c>
      <c r="AU475" s="260" t="s">
        <v>88</v>
      </c>
      <c r="AV475" s="14" t="s">
        <v>88</v>
      </c>
      <c r="AW475" s="14" t="s">
        <v>34</v>
      </c>
      <c r="AX475" s="14" t="s">
        <v>78</v>
      </c>
      <c r="AY475" s="260" t="s">
        <v>147</v>
      </c>
    </row>
    <row r="476" s="15" customFormat="1">
      <c r="A476" s="15"/>
      <c r="B476" s="261"/>
      <c r="C476" s="262"/>
      <c r="D476" s="241" t="s">
        <v>157</v>
      </c>
      <c r="E476" s="263" t="s">
        <v>1</v>
      </c>
      <c r="F476" s="264" t="s">
        <v>160</v>
      </c>
      <c r="G476" s="262"/>
      <c r="H476" s="265">
        <v>236.17000000000002</v>
      </c>
      <c r="I476" s="266"/>
      <c r="J476" s="262"/>
      <c r="K476" s="262"/>
      <c r="L476" s="267"/>
      <c r="M476" s="268"/>
      <c r="N476" s="269"/>
      <c r="O476" s="269"/>
      <c r="P476" s="269"/>
      <c r="Q476" s="269"/>
      <c r="R476" s="269"/>
      <c r="S476" s="269"/>
      <c r="T476" s="270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71" t="s">
        <v>157</v>
      </c>
      <c r="AU476" s="271" t="s">
        <v>88</v>
      </c>
      <c r="AV476" s="15" t="s">
        <v>153</v>
      </c>
      <c r="AW476" s="15" t="s">
        <v>34</v>
      </c>
      <c r="AX476" s="15" t="s">
        <v>86</v>
      </c>
      <c r="AY476" s="271" t="s">
        <v>147</v>
      </c>
    </row>
    <row r="477" s="2" customFormat="1" ht="24.15" customHeight="1">
      <c r="A477" s="39"/>
      <c r="B477" s="40"/>
      <c r="C477" s="220" t="s">
        <v>582</v>
      </c>
      <c r="D477" s="220" t="s">
        <v>149</v>
      </c>
      <c r="E477" s="221" t="s">
        <v>583</v>
      </c>
      <c r="F477" s="222" t="s">
        <v>584</v>
      </c>
      <c r="G477" s="223" t="s">
        <v>152</v>
      </c>
      <c r="H477" s="224">
        <v>10.691000000000001</v>
      </c>
      <c r="I477" s="225"/>
      <c r="J477" s="226">
        <f>ROUND(I477*H477,2)</f>
        <v>0</v>
      </c>
      <c r="K477" s="227"/>
      <c r="L477" s="45"/>
      <c r="M477" s="228" t="s">
        <v>1</v>
      </c>
      <c r="N477" s="229" t="s">
        <v>43</v>
      </c>
      <c r="O477" s="92"/>
      <c r="P477" s="230">
        <f>O477*H477</f>
        <v>0</v>
      </c>
      <c r="Q477" s="230">
        <v>0.00072000000000000005</v>
      </c>
      <c r="R477" s="230">
        <f>Q477*H477</f>
        <v>0.0076975200000000011</v>
      </c>
      <c r="S477" s="230">
        <v>0</v>
      </c>
      <c r="T477" s="231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2" t="s">
        <v>153</v>
      </c>
      <c r="AT477" s="232" t="s">
        <v>149</v>
      </c>
      <c r="AU477" s="232" t="s">
        <v>88</v>
      </c>
      <c r="AY477" s="18" t="s">
        <v>147</v>
      </c>
      <c r="BE477" s="233">
        <f>IF(N477="základní",J477,0)</f>
        <v>0</v>
      </c>
      <c r="BF477" s="233">
        <f>IF(N477="snížená",J477,0)</f>
        <v>0</v>
      </c>
      <c r="BG477" s="233">
        <f>IF(N477="zákl. přenesená",J477,0)</f>
        <v>0</v>
      </c>
      <c r="BH477" s="233">
        <f>IF(N477="sníž. přenesená",J477,0)</f>
        <v>0</v>
      </c>
      <c r="BI477" s="233">
        <f>IF(N477="nulová",J477,0)</f>
        <v>0</v>
      </c>
      <c r="BJ477" s="18" t="s">
        <v>86</v>
      </c>
      <c r="BK477" s="233">
        <f>ROUND(I477*H477,2)</f>
        <v>0</v>
      </c>
      <c r="BL477" s="18" t="s">
        <v>153</v>
      </c>
      <c r="BM477" s="232" t="s">
        <v>585</v>
      </c>
    </row>
    <row r="478" s="2" customFormat="1">
      <c r="A478" s="39"/>
      <c r="B478" s="40"/>
      <c r="C478" s="41"/>
      <c r="D478" s="234" t="s">
        <v>155</v>
      </c>
      <c r="E478" s="41"/>
      <c r="F478" s="235" t="s">
        <v>586</v>
      </c>
      <c r="G478" s="41"/>
      <c r="H478" s="41"/>
      <c r="I478" s="236"/>
      <c r="J478" s="41"/>
      <c r="K478" s="41"/>
      <c r="L478" s="45"/>
      <c r="M478" s="237"/>
      <c r="N478" s="238"/>
      <c r="O478" s="92"/>
      <c r="P478" s="92"/>
      <c r="Q478" s="92"/>
      <c r="R478" s="92"/>
      <c r="S478" s="92"/>
      <c r="T478" s="93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155</v>
      </c>
      <c r="AU478" s="18" t="s">
        <v>88</v>
      </c>
    </row>
    <row r="479" s="14" customFormat="1">
      <c r="A479" s="14"/>
      <c r="B479" s="250"/>
      <c r="C479" s="251"/>
      <c r="D479" s="241" t="s">
        <v>157</v>
      </c>
      <c r="E479" s="252" t="s">
        <v>1</v>
      </c>
      <c r="F479" s="253" t="s">
        <v>587</v>
      </c>
      <c r="G479" s="251"/>
      <c r="H479" s="254">
        <v>21.286999999999999</v>
      </c>
      <c r="I479" s="255"/>
      <c r="J479" s="251"/>
      <c r="K479" s="251"/>
      <c r="L479" s="256"/>
      <c r="M479" s="257"/>
      <c r="N479" s="258"/>
      <c r="O479" s="258"/>
      <c r="P479" s="258"/>
      <c r="Q479" s="258"/>
      <c r="R479" s="258"/>
      <c r="S479" s="258"/>
      <c r="T479" s="259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0" t="s">
        <v>157</v>
      </c>
      <c r="AU479" s="260" t="s">
        <v>88</v>
      </c>
      <c r="AV479" s="14" t="s">
        <v>88</v>
      </c>
      <c r="AW479" s="14" t="s">
        <v>34</v>
      </c>
      <c r="AX479" s="14" t="s">
        <v>78</v>
      </c>
      <c r="AY479" s="260" t="s">
        <v>147</v>
      </c>
    </row>
    <row r="480" s="14" customFormat="1">
      <c r="A480" s="14"/>
      <c r="B480" s="250"/>
      <c r="C480" s="251"/>
      <c r="D480" s="241" t="s">
        <v>157</v>
      </c>
      <c r="E480" s="252" t="s">
        <v>1</v>
      </c>
      <c r="F480" s="253" t="s">
        <v>588</v>
      </c>
      <c r="G480" s="251"/>
      <c r="H480" s="254">
        <v>-0.11799999999999999</v>
      </c>
      <c r="I480" s="255"/>
      <c r="J480" s="251"/>
      <c r="K480" s="251"/>
      <c r="L480" s="256"/>
      <c r="M480" s="257"/>
      <c r="N480" s="258"/>
      <c r="O480" s="258"/>
      <c r="P480" s="258"/>
      <c r="Q480" s="258"/>
      <c r="R480" s="258"/>
      <c r="S480" s="258"/>
      <c r="T480" s="259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0" t="s">
        <v>157</v>
      </c>
      <c r="AU480" s="260" t="s">
        <v>88</v>
      </c>
      <c r="AV480" s="14" t="s">
        <v>88</v>
      </c>
      <c r="AW480" s="14" t="s">
        <v>34</v>
      </c>
      <c r="AX480" s="14" t="s">
        <v>78</v>
      </c>
      <c r="AY480" s="260" t="s">
        <v>147</v>
      </c>
    </row>
    <row r="481" s="14" customFormat="1">
      <c r="A481" s="14"/>
      <c r="B481" s="250"/>
      <c r="C481" s="251"/>
      <c r="D481" s="241" t="s">
        <v>157</v>
      </c>
      <c r="E481" s="252" t="s">
        <v>1</v>
      </c>
      <c r="F481" s="253" t="s">
        <v>589</v>
      </c>
      <c r="G481" s="251"/>
      <c r="H481" s="254">
        <v>-10.478</v>
      </c>
      <c r="I481" s="255"/>
      <c r="J481" s="251"/>
      <c r="K481" s="251"/>
      <c r="L481" s="256"/>
      <c r="M481" s="257"/>
      <c r="N481" s="258"/>
      <c r="O481" s="258"/>
      <c r="P481" s="258"/>
      <c r="Q481" s="258"/>
      <c r="R481" s="258"/>
      <c r="S481" s="258"/>
      <c r="T481" s="259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0" t="s">
        <v>157</v>
      </c>
      <c r="AU481" s="260" t="s">
        <v>88</v>
      </c>
      <c r="AV481" s="14" t="s">
        <v>88</v>
      </c>
      <c r="AW481" s="14" t="s">
        <v>34</v>
      </c>
      <c r="AX481" s="14" t="s">
        <v>78</v>
      </c>
      <c r="AY481" s="260" t="s">
        <v>147</v>
      </c>
    </row>
    <row r="482" s="15" customFormat="1">
      <c r="A482" s="15"/>
      <c r="B482" s="261"/>
      <c r="C482" s="262"/>
      <c r="D482" s="241" t="s">
        <v>157</v>
      </c>
      <c r="E482" s="263" t="s">
        <v>1</v>
      </c>
      <c r="F482" s="264" t="s">
        <v>160</v>
      </c>
      <c r="G482" s="262"/>
      <c r="H482" s="265">
        <v>10.691000000000001</v>
      </c>
      <c r="I482" s="266"/>
      <c r="J482" s="262"/>
      <c r="K482" s="262"/>
      <c r="L482" s="267"/>
      <c r="M482" s="268"/>
      <c r="N482" s="269"/>
      <c r="O482" s="269"/>
      <c r="P482" s="269"/>
      <c r="Q482" s="269"/>
      <c r="R482" s="269"/>
      <c r="S482" s="269"/>
      <c r="T482" s="270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71" t="s">
        <v>157</v>
      </c>
      <c r="AU482" s="271" t="s">
        <v>88</v>
      </c>
      <c r="AV482" s="15" t="s">
        <v>153</v>
      </c>
      <c r="AW482" s="15" t="s">
        <v>34</v>
      </c>
      <c r="AX482" s="15" t="s">
        <v>86</v>
      </c>
      <c r="AY482" s="271" t="s">
        <v>147</v>
      </c>
    </row>
    <row r="483" s="2" customFormat="1" ht="33" customHeight="1">
      <c r="A483" s="39"/>
      <c r="B483" s="40"/>
      <c r="C483" s="220" t="s">
        <v>590</v>
      </c>
      <c r="D483" s="220" t="s">
        <v>149</v>
      </c>
      <c r="E483" s="221" t="s">
        <v>591</v>
      </c>
      <c r="F483" s="222" t="s">
        <v>592</v>
      </c>
      <c r="G483" s="223" t="s">
        <v>152</v>
      </c>
      <c r="H483" s="224">
        <v>5.6820000000000004</v>
      </c>
      <c r="I483" s="225"/>
      <c r="J483" s="226">
        <f>ROUND(I483*H483,2)</f>
        <v>0</v>
      </c>
      <c r="K483" s="227"/>
      <c r="L483" s="45"/>
      <c r="M483" s="228" t="s">
        <v>1</v>
      </c>
      <c r="N483" s="229" t="s">
        <v>43</v>
      </c>
      <c r="O483" s="92"/>
      <c r="P483" s="230">
        <f>O483*H483</f>
        <v>0</v>
      </c>
      <c r="Q483" s="230">
        <v>0.00095</v>
      </c>
      <c r="R483" s="230">
        <f>Q483*H483</f>
        <v>0.0053979000000000006</v>
      </c>
      <c r="S483" s="230">
        <v>0</v>
      </c>
      <c r="T483" s="231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32" t="s">
        <v>153</v>
      </c>
      <c r="AT483" s="232" t="s">
        <v>149</v>
      </c>
      <c r="AU483" s="232" t="s">
        <v>88</v>
      </c>
      <c r="AY483" s="18" t="s">
        <v>147</v>
      </c>
      <c r="BE483" s="233">
        <f>IF(N483="základní",J483,0)</f>
        <v>0</v>
      </c>
      <c r="BF483" s="233">
        <f>IF(N483="snížená",J483,0)</f>
        <v>0</v>
      </c>
      <c r="BG483" s="233">
        <f>IF(N483="zákl. přenesená",J483,0)</f>
        <v>0</v>
      </c>
      <c r="BH483" s="233">
        <f>IF(N483="sníž. přenesená",J483,0)</f>
        <v>0</v>
      </c>
      <c r="BI483" s="233">
        <f>IF(N483="nulová",J483,0)</f>
        <v>0</v>
      </c>
      <c r="BJ483" s="18" t="s">
        <v>86</v>
      </c>
      <c r="BK483" s="233">
        <f>ROUND(I483*H483,2)</f>
        <v>0</v>
      </c>
      <c r="BL483" s="18" t="s">
        <v>153</v>
      </c>
      <c r="BM483" s="232" t="s">
        <v>593</v>
      </c>
    </row>
    <row r="484" s="2" customFormat="1">
      <c r="A484" s="39"/>
      <c r="B484" s="40"/>
      <c r="C484" s="41"/>
      <c r="D484" s="234" t="s">
        <v>155</v>
      </c>
      <c r="E484" s="41"/>
      <c r="F484" s="235" t="s">
        <v>594</v>
      </c>
      <c r="G484" s="41"/>
      <c r="H484" s="41"/>
      <c r="I484" s="236"/>
      <c r="J484" s="41"/>
      <c r="K484" s="41"/>
      <c r="L484" s="45"/>
      <c r="M484" s="237"/>
      <c r="N484" s="238"/>
      <c r="O484" s="92"/>
      <c r="P484" s="92"/>
      <c r="Q484" s="92"/>
      <c r="R484" s="92"/>
      <c r="S484" s="92"/>
      <c r="T484" s="93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155</v>
      </c>
      <c r="AU484" s="18" t="s">
        <v>88</v>
      </c>
    </row>
    <row r="485" s="14" customFormat="1">
      <c r="A485" s="14"/>
      <c r="B485" s="250"/>
      <c r="C485" s="251"/>
      <c r="D485" s="241" t="s">
        <v>157</v>
      </c>
      <c r="E485" s="252" t="s">
        <v>1</v>
      </c>
      <c r="F485" s="253" t="s">
        <v>595</v>
      </c>
      <c r="G485" s="251"/>
      <c r="H485" s="254">
        <v>7.9119999999999999</v>
      </c>
      <c r="I485" s="255"/>
      <c r="J485" s="251"/>
      <c r="K485" s="251"/>
      <c r="L485" s="256"/>
      <c r="M485" s="257"/>
      <c r="N485" s="258"/>
      <c r="O485" s="258"/>
      <c r="P485" s="258"/>
      <c r="Q485" s="258"/>
      <c r="R485" s="258"/>
      <c r="S485" s="258"/>
      <c r="T485" s="259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0" t="s">
        <v>157</v>
      </c>
      <c r="AU485" s="260" t="s">
        <v>88</v>
      </c>
      <c r="AV485" s="14" t="s">
        <v>88</v>
      </c>
      <c r="AW485" s="14" t="s">
        <v>34</v>
      </c>
      <c r="AX485" s="14" t="s">
        <v>78</v>
      </c>
      <c r="AY485" s="260" t="s">
        <v>147</v>
      </c>
    </row>
    <row r="486" s="14" customFormat="1">
      <c r="A486" s="14"/>
      <c r="B486" s="250"/>
      <c r="C486" s="251"/>
      <c r="D486" s="241" t="s">
        <v>157</v>
      </c>
      <c r="E486" s="252" t="s">
        <v>1</v>
      </c>
      <c r="F486" s="253" t="s">
        <v>596</v>
      </c>
      <c r="G486" s="251"/>
      <c r="H486" s="254">
        <v>-2.23</v>
      </c>
      <c r="I486" s="255"/>
      <c r="J486" s="251"/>
      <c r="K486" s="251"/>
      <c r="L486" s="256"/>
      <c r="M486" s="257"/>
      <c r="N486" s="258"/>
      <c r="O486" s="258"/>
      <c r="P486" s="258"/>
      <c r="Q486" s="258"/>
      <c r="R486" s="258"/>
      <c r="S486" s="258"/>
      <c r="T486" s="259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0" t="s">
        <v>157</v>
      </c>
      <c r="AU486" s="260" t="s">
        <v>88</v>
      </c>
      <c r="AV486" s="14" t="s">
        <v>88</v>
      </c>
      <c r="AW486" s="14" t="s">
        <v>34</v>
      </c>
      <c r="AX486" s="14" t="s">
        <v>78</v>
      </c>
      <c r="AY486" s="260" t="s">
        <v>147</v>
      </c>
    </row>
    <row r="487" s="15" customFormat="1">
      <c r="A487" s="15"/>
      <c r="B487" s="261"/>
      <c r="C487" s="262"/>
      <c r="D487" s="241" t="s">
        <v>157</v>
      </c>
      <c r="E487" s="263" t="s">
        <v>1</v>
      </c>
      <c r="F487" s="264" t="s">
        <v>160</v>
      </c>
      <c r="G487" s="262"/>
      <c r="H487" s="265">
        <v>5.6820000000000004</v>
      </c>
      <c r="I487" s="266"/>
      <c r="J487" s="262"/>
      <c r="K487" s="262"/>
      <c r="L487" s="267"/>
      <c r="M487" s="268"/>
      <c r="N487" s="269"/>
      <c r="O487" s="269"/>
      <c r="P487" s="269"/>
      <c r="Q487" s="269"/>
      <c r="R487" s="269"/>
      <c r="S487" s="269"/>
      <c r="T487" s="270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71" t="s">
        <v>157</v>
      </c>
      <c r="AU487" s="271" t="s">
        <v>88</v>
      </c>
      <c r="AV487" s="15" t="s">
        <v>153</v>
      </c>
      <c r="AW487" s="15" t="s">
        <v>34</v>
      </c>
      <c r="AX487" s="15" t="s">
        <v>86</v>
      </c>
      <c r="AY487" s="271" t="s">
        <v>147</v>
      </c>
    </row>
    <row r="488" s="2" customFormat="1" ht="33" customHeight="1">
      <c r="A488" s="39"/>
      <c r="B488" s="40"/>
      <c r="C488" s="220" t="s">
        <v>597</v>
      </c>
      <c r="D488" s="220" t="s">
        <v>149</v>
      </c>
      <c r="E488" s="221" t="s">
        <v>598</v>
      </c>
      <c r="F488" s="222" t="s">
        <v>599</v>
      </c>
      <c r="G488" s="223" t="s">
        <v>163</v>
      </c>
      <c r="H488" s="224">
        <v>8.4120000000000008</v>
      </c>
      <c r="I488" s="225"/>
      <c r="J488" s="226">
        <f>ROUND(I488*H488,2)</f>
        <v>0</v>
      </c>
      <c r="K488" s="227"/>
      <c r="L488" s="45"/>
      <c r="M488" s="228" t="s">
        <v>1</v>
      </c>
      <c r="N488" s="229" t="s">
        <v>43</v>
      </c>
      <c r="O488" s="92"/>
      <c r="P488" s="230">
        <f>O488*H488</f>
        <v>0</v>
      </c>
      <c r="Q488" s="230">
        <v>0.00232</v>
      </c>
      <c r="R488" s="230">
        <f>Q488*H488</f>
        <v>0.019515840000000003</v>
      </c>
      <c r="S488" s="230">
        <v>0</v>
      </c>
      <c r="T488" s="231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32" t="s">
        <v>153</v>
      </c>
      <c r="AT488" s="232" t="s">
        <v>149</v>
      </c>
      <c r="AU488" s="232" t="s">
        <v>88</v>
      </c>
      <c r="AY488" s="18" t="s">
        <v>147</v>
      </c>
      <c r="BE488" s="233">
        <f>IF(N488="základní",J488,0)</f>
        <v>0</v>
      </c>
      <c r="BF488" s="233">
        <f>IF(N488="snížená",J488,0)</f>
        <v>0</v>
      </c>
      <c r="BG488" s="233">
        <f>IF(N488="zákl. přenesená",J488,0)</f>
        <v>0</v>
      </c>
      <c r="BH488" s="233">
        <f>IF(N488="sníž. přenesená",J488,0)</f>
        <v>0</v>
      </c>
      <c r="BI488" s="233">
        <f>IF(N488="nulová",J488,0)</f>
        <v>0</v>
      </c>
      <c r="BJ488" s="18" t="s">
        <v>86</v>
      </c>
      <c r="BK488" s="233">
        <f>ROUND(I488*H488,2)</f>
        <v>0</v>
      </c>
      <c r="BL488" s="18" t="s">
        <v>153</v>
      </c>
      <c r="BM488" s="232" t="s">
        <v>600</v>
      </c>
    </row>
    <row r="489" s="2" customFormat="1">
      <c r="A489" s="39"/>
      <c r="B489" s="40"/>
      <c r="C489" s="41"/>
      <c r="D489" s="234" t="s">
        <v>155</v>
      </c>
      <c r="E489" s="41"/>
      <c r="F489" s="235" t="s">
        <v>601</v>
      </c>
      <c r="G489" s="41"/>
      <c r="H489" s="41"/>
      <c r="I489" s="236"/>
      <c r="J489" s="41"/>
      <c r="K489" s="41"/>
      <c r="L489" s="45"/>
      <c r="M489" s="237"/>
      <c r="N489" s="238"/>
      <c r="O489" s="92"/>
      <c r="P489" s="92"/>
      <c r="Q489" s="92"/>
      <c r="R489" s="92"/>
      <c r="S489" s="92"/>
      <c r="T489" s="93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155</v>
      </c>
      <c r="AU489" s="18" t="s">
        <v>88</v>
      </c>
    </row>
    <row r="490" s="13" customFormat="1">
      <c r="A490" s="13"/>
      <c r="B490" s="239"/>
      <c r="C490" s="240"/>
      <c r="D490" s="241" t="s">
        <v>157</v>
      </c>
      <c r="E490" s="242" t="s">
        <v>1</v>
      </c>
      <c r="F490" s="243" t="s">
        <v>602</v>
      </c>
      <c r="G490" s="240"/>
      <c r="H490" s="242" t="s">
        <v>1</v>
      </c>
      <c r="I490" s="244"/>
      <c r="J490" s="240"/>
      <c r="K490" s="240"/>
      <c r="L490" s="245"/>
      <c r="M490" s="246"/>
      <c r="N490" s="247"/>
      <c r="O490" s="247"/>
      <c r="P490" s="247"/>
      <c r="Q490" s="247"/>
      <c r="R490" s="247"/>
      <c r="S490" s="247"/>
      <c r="T490" s="248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9" t="s">
        <v>157</v>
      </c>
      <c r="AU490" s="249" t="s">
        <v>88</v>
      </c>
      <c r="AV490" s="13" t="s">
        <v>86</v>
      </c>
      <c r="AW490" s="13" t="s">
        <v>34</v>
      </c>
      <c r="AX490" s="13" t="s">
        <v>78</v>
      </c>
      <c r="AY490" s="249" t="s">
        <v>147</v>
      </c>
    </row>
    <row r="491" s="14" customFormat="1">
      <c r="A491" s="14"/>
      <c r="B491" s="250"/>
      <c r="C491" s="251"/>
      <c r="D491" s="241" t="s">
        <v>157</v>
      </c>
      <c r="E491" s="252" t="s">
        <v>1</v>
      </c>
      <c r="F491" s="253" t="s">
        <v>603</v>
      </c>
      <c r="G491" s="251"/>
      <c r="H491" s="254">
        <v>8.4120000000000008</v>
      </c>
      <c r="I491" s="255"/>
      <c r="J491" s="251"/>
      <c r="K491" s="251"/>
      <c r="L491" s="256"/>
      <c r="M491" s="257"/>
      <c r="N491" s="258"/>
      <c r="O491" s="258"/>
      <c r="P491" s="258"/>
      <c r="Q491" s="258"/>
      <c r="R491" s="258"/>
      <c r="S491" s="258"/>
      <c r="T491" s="259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0" t="s">
        <v>157</v>
      </c>
      <c r="AU491" s="260" t="s">
        <v>88</v>
      </c>
      <c r="AV491" s="14" t="s">
        <v>88</v>
      </c>
      <c r="AW491" s="14" t="s">
        <v>34</v>
      </c>
      <c r="AX491" s="14" t="s">
        <v>78</v>
      </c>
      <c r="AY491" s="260" t="s">
        <v>147</v>
      </c>
    </row>
    <row r="492" s="15" customFormat="1">
      <c r="A492" s="15"/>
      <c r="B492" s="261"/>
      <c r="C492" s="262"/>
      <c r="D492" s="241" t="s">
        <v>157</v>
      </c>
      <c r="E492" s="263" t="s">
        <v>1</v>
      </c>
      <c r="F492" s="264" t="s">
        <v>160</v>
      </c>
      <c r="G492" s="262"/>
      <c r="H492" s="265">
        <v>8.4120000000000008</v>
      </c>
      <c r="I492" s="266"/>
      <c r="J492" s="262"/>
      <c r="K492" s="262"/>
      <c r="L492" s="267"/>
      <c r="M492" s="268"/>
      <c r="N492" s="269"/>
      <c r="O492" s="269"/>
      <c r="P492" s="269"/>
      <c r="Q492" s="269"/>
      <c r="R492" s="269"/>
      <c r="S492" s="269"/>
      <c r="T492" s="270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71" t="s">
        <v>157</v>
      </c>
      <c r="AU492" s="271" t="s">
        <v>88</v>
      </c>
      <c r="AV492" s="15" t="s">
        <v>153</v>
      </c>
      <c r="AW492" s="15" t="s">
        <v>34</v>
      </c>
      <c r="AX492" s="15" t="s">
        <v>86</v>
      </c>
      <c r="AY492" s="271" t="s">
        <v>147</v>
      </c>
    </row>
    <row r="493" s="2" customFormat="1" ht="24.15" customHeight="1">
      <c r="A493" s="39"/>
      <c r="B493" s="40"/>
      <c r="C493" s="220" t="s">
        <v>604</v>
      </c>
      <c r="D493" s="220" t="s">
        <v>149</v>
      </c>
      <c r="E493" s="221" t="s">
        <v>605</v>
      </c>
      <c r="F493" s="222" t="s">
        <v>606</v>
      </c>
      <c r="G493" s="223" t="s">
        <v>170</v>
      </c>
      <c r="H493" s="224">
        <v>0.20499999999999999</v>
      </c>
      <c r="I493" s="225"/>
      <c r="J493" s="226">
        <f>ROUND(I493*H493,2)</f>
        <v>0</v>
      </c>
      <c r="K493" s="227"/>
      <c r="L493" s="45"/>
      <c r="M493" s="228" t="s">
        <v>1</v>
      </c>
      <c r="N493" s="229" t="s">
        <v>43</v>
      </c>
      <c r="O493" s="92"/>
      <c r="P493" s="230">
        <f>O493*H493</f>
        <v>0</v>
      </c>
      <c r="Q493" s="230">
        <v>0</v>
      </c>
      <c r="R493" s="230">
        <f>Q493*H493</f>
        <v>0</v>
      </c>
      <c r="S493" s="230">
        <v>1.8</v>
      </c>
      <c r="T493" s="231">
        <f>S493*H493</f>
        <v>0.36899999999999999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2" t="s">
        <v>153</v>
      </c>
      <c r="AT493" s="232" t="s">
        <v>149</v>
      </c>
      <c r="AU493" s="232" t="s">
        <v>88</v>
      </c>
      <c r="AY493" s="18" t="s">
        <v>147</v>
      </c>
      <c r="BE493" s="233">
        <f>IF(N493="základní",J493,0)</f>
        <v>0</v>
      </c>
      <c r="BF493" s="233">
        <f>IF(N493="snížená",J493,0)</f>
        <v>0</v>
      </c>
      <c r="BG493" s="233">
        <f>IF(N493="zákl. přenesená",J493,0)</f>
        <v>0</v>
      </c>
      <c r="BH493" s="233">
        <f>IF(N493="sníž. přenesená",J493,0)</f>
        <v>0</v>
      </c>
      <c r="BI493" s="233">
        <f>IF(N493="nulová",J493,0)</f>
        <v>0</v>
      </c>
      <c r="BJ493" s="18" t="s">
        <v>86</v>
      </c>
      <c r="BK493" s="233">
        <f>ROUND(I493*H493,2)</f>
        <v>0</v>
      </c>
      <c r="BL493" s="18" t="s">
        <v>153</v>
      </c>
      <c r="BM493" s="232" t="s">
        <v>607</v>
      </c>
    </row>
    <row r="494" s="2" customFormat="1">
      <c r="A494" s="39"/>
      <c r="B494" s="40"/>
      <c r="C494" s="41"/>
      <c r="D494" s="234" t="s">
        <v>155</v>
      </c>
      <c r="E494" s="41"/>
      <c r="F494" s="235" t="s">
        <v>608</v>
      </c>
      <c r="G494" s="41"/>
      <c r="H494" s="41"/>
      <c r="I494" s="236"/>
      <c r="J494" s="41"/>
      <c r="K494" s="41"/>
      <c r="L494" s="45"/>
      <c r="M494" s="237"/>
      <c r="N494" s="238"/>
      <c r="O494" s="92"/>
      <c r="P494" s="92"/>
      <c r="Q494" s="92"/>
      <c r="R494" s="92"/>
      <c r="S494" s="92"/>
      <c r="T494" s="93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T494" s="18" t="s">
        <v>155</v>
      </c>
      <c r="AU494" s="18" t="s">
        <v>88</v>
      </c>
    </row>
    <row r="495" s="13" customFormat="1">
      <c r="A495" s="13"/>
      <c r="B495" s="239"/>
      <c r="C495" s="240"/>
      <c r="D495" s="241" t="s">
        <v>157</v>
      </c>
      <c r="E495" s="242" t="s">
        <v>1</v>
      </c>
      <c r="F495" s="243" t="s">
        <v>338</v>
      </c>
      <c r="G495" s="240"/>
      <c r="H495" s="242" t="s">
        <v>1</v>
      </c>
      <c r="I495" s="244"/>
      <c r="J495" s="240"/>
      <c r="K495" s="240"/>
      <c r="L495" s="245"/>
      <c r="M495" s="246"/>
      <c r="N495" s="247"/>
      <c r="O495" s="247"/>
      <c r="P495" s="247"/>
      <c r="Q495" s="247"/>
      <c r="R495" s="247"/>
      <c r="S495" s="247"/>
      <c r="T495" s="248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9" t="s">
        <v>157</v>
      </c>
      <c r="AU495" s="249" t="s">
        <v>88</v>
      </c>
      <c r="AV495" s="13" t="s">
        <v>86</v>
      </c>
      <c r="AW495" s="13" t="s">
        <v>34</v>
      </c>
      <c r="AX495" s="13" t="s">
        <v>78</v>
      </c>
      <c r="AY495" s="249" t="s">
        <v>147</v>
      </c>
    </row>
    <row r="496" s="14" customFormat="1">
      <c r="A496" s="14"/>
      <c r="B496" s="250"/>
      <c r="C496" s="251"/>
      <c r="D496" s="241" t="s">
        <v>157</v>
      </c>
      <c r="E496" s="252" t="s">
        <v>1</v>
      </c>
      <c r="F496" s="253" t="s">
        <v>609</v>
      </c>
      <c r="G496" s="251"/>
      <c r="H496" s="254">
        <v>0.20499999999999999</v>
      </c>
      <c r="I496" s="255"/>
      <c r="J496" s="251"/>
      <c r="K496" s="251"/>
      <c r="L496" s="256"/>
      <c r="M496" s="257"/>
      <c r="N496" s="258"/>
      <c r="O496" s="258"/>
      <c r="P496" s="258"/>
      <c r="Q496" s="258"/>
      <c r="R496" s="258"/>
      <c r="S496" s="258"/>
      <c r="T496" s="259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0" t="s">
        <v>157</v>
      </c>
      <c r="AU496" s="260" t="s">
        <v>88</v>
      </c>
      <c r="AV496" s="14" t="s">
        <v>88</v>
      </c>
      <c r="AW496" s="14" t="s">
        <v>34</v>
      </c>
      <c r="AX496" s="14" t="s">
        <v>78</v>
      </c>
      <c r="AY496" s="260" t="s">
        <v>147</v>
      </c>
    </row>
    <row r="497" s="15" customFormat="1">
      <c r="A497" s="15"/>
      <c r="B497" s="261"/>
      <c r="C497" s="262"/>
      <c r="D497" s="241" t="s">
        <v>157</v>
      </c>
      <c r="E497" s="263" t="s">
        <v>1</v>
      </c>
      <c r="F497" s="264" t="s">
        <v>160</v>
      </c>
      <c r="G497" s="262"/>
      <c r="H497" s="265">
        <v>0.20499999999999999</v>
      </c>
      <c r="I497" s="266"/>
      <c r="J497" s="262"/>
      <c r="K497" s="262"/>
      <c r="L497" s="267"/>
      <c r="M497" s="268"/>
      <c r="N497" s="269"/>
      <c r="O497" s="269"/>
      <c r="P497" s="269"/>
      <c r="Q497" s="269"/>
      <c r="R497" s="269"/>
      <c r="S497" s="269"/>
      <c r="T497" s="270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71" t="s">
        <v>157</v>
      </c>
      <c r="AU497" s="271" t="s">
        <v>88</v>
      </c>
      <c r="AV497" s="15" t="s">
        <v>153</v>
      </c>
      <c r="AW497" s="15" t="s">
        <v>34</v>
      </c>
      <c r="AX497" s="15" t="s">
        <v>86</v>
      </c>
      <c r="AY497" s="271" t="s">
        <v>147</v>
      </c>
    </row>
    <row r="498" s="2" customFormat="1" ht="16.5" customHeight="1">
      <c r="A498" s="39"/>
      <c r="B498" s="40"/>
      <c r="C498" s="220" t="s">
        <v>610</v>
      </c>
      <c r="D498" s="220" t="s">
        <v>149</v>
      </c>
      <c r="E498" s="221" t="s">
        <v>611</v>
      </c>
      <c r="F498" s="222" t="s">
        <v>612</v>
      </c>
      <c r="G498" s="223" t="s">
        <v>170</v>
      </c>
      <c r="H498" s="224">
        <v>2.6389999999999998</v>
      </c>
      <c r="I498" s="225"/>
      <c r="J498" s="226">
        <f>ROUND(I498*H498,2)</f>
        <v>0</v>
      </c>
      <c r="K498" s="227"/>
      <c r="L498" s="45"/>
      <c r="M498" s="228" t="s">
        <v>1</v>
      </c>
      <c r="N498" s="229" t="s">
        <v>43</v>
      </c>
      <c r="O498" s="92"/>
      <c r="P498" s="230">
        <f>O498*H498</f>
        <v>0</v>
      </c>
      <c r="Q498" s="230">
        <v>0</v>
      </c>
      <c r="R498" s="230">
        <f>Q498*H498</f>
        <v>0</v>
      </c>
      <c r="S498" s="230">
        <v>2.3999999999999999</v>
      </c>
      <c r="T498" s="231">
        <f>S498*H498</f>
        <v>6.3335999999999997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32" t="s">
        <v>153</v>
      </c>
      <c r="AT498" s="232" t="s">
        <v>149</v>
      </c>
      <c r="AU498" s="232" t="s">
        <v>88</v>
      </c>
      <c r="AY498" s="18" t="s">
        <v>147</v>
      </c>
      <c r="BE498" s="233">
        <f>IF(N498="základní",J498,0)</f>
        <v>0</v>
      </c>
      <c r="BF498" s="233">
        <f>IF(N498="snížená",J498,0)</f>
        <v>0</v>
      </c>
      <c r="BG498" s="233">
        <f>IF(N498="zákl. přenesená",J498,0)</f>
        <v>0</v>
      </c>
      <c r="BH498" s="233">
        <f>IF(N498="sníž. přenesená",J498,0)</f>
        <v>0</v>
      </c>
      <c r="BI498" s="233">
        <f>IF(N498="nulová",J498,0)</f>
        <v>0</v>
      </c>
      <c r="BJ498" s="18" t="s">
        <v>86</v>
      </c>
      <c r="BK498" s="233">
        <f>ROUND(I498*H498,2)</f>
        <v>0</v>
      </c>
      <c r="BL498" s="18" t="s">
        <v>153</v>
      </c>
      <c r="BM498" s="232" t="s">
        <v>613</v>
      </c>
    </row>
    <row r="499" s="2" customFormat="1">
      <c r="A499" s="39"/>
      <c r="B499" s="40"/>
      <c r="C499" s="41"/>
      <c r="D499" s="234" t="s">
        <v>155</v>
      </c>
      <c r="E499" s="41"/>
      <c r="F499" s="235" t="s">
        <v>614</v>
      </c>
      <c r="G499" s="41"/>
      <c r="H499" s="41"/>
      <c r="I499" s="236"/>
      <c r="J499" s="41"/>
      <c r="K499" s="41"/>
      <c r="L499" s="45"/>
      <c r="M499" s="237"/>
      <c r="N499" s="238"/>
      <c r="O499" s="92"/>
      <c r="P499" s="92"/>
      <c r="Q499" s="92"/>
      <c r="R499" s="92"/>
      <c r="S499" s="92"/>
      <c r="T499" s="93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T499" s="18" t="s">
        <v>155</v>
      </c>
      <c r="AU499" s="18" t="s">
        <v>88</v>
      </c>
    </row>
    <row r="500" s="13" customFormat="1">
      <c r="A500" s="13"/>
      <c r="B500" s="239"/>
      <c r="C500" s="240"/>
      <c r="D500" s="241" t="s">
        <v>157</v>
      </c>
      <c r="E500" s="242" t="s">
        <v>1</v>
      </c>
      <c r="F500" s="243" t="s">
        <v>615</v>
      </c>
      <c r="G500" s="240"/>
      <c r="H500" s="242" t="s">
        <v>1</v>
      </c>
      <c r="I500" s="244"/>
      <c r="J500" s="240"/>
      <c r="K500" s="240"/>
      <c r="L500" s="245"/>
      <c r="M500" s="246"/>
      <c r="N500" s="247"/>
      <c r="O500" s="247"/>
      <c r="P500" s="247"/>
      <c r="Q500" s="247"/>
      <c r="R500" s="247"/>
      <c r="S500" s="247"/>
      <c r="T500" s="248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9" t="s">
        <v>157</v>
      </c>
      <c r="AU500" s="249" t="s">
        <v>88</v>
      </c>
      <c r="AV500" s="13" t="s">
        <v>86</v>
      </c>
      <c r="AW500" s="13" t="s">
        <v>34</v>
      </c>
      <c r="AX500" s="13" t="s">
        <v>78</v>
      </c>
      <c r="AY500" s="249" t="s">
        <v>147</v>
      </c>
    </row>
    <row r="501" s="14" customFormat="1">
      <c r="A501" s="14"/>
      <c r="B501" s="250"/>
      <c r="C501" s="251"/>
      <c r="D501" s="241" t="s">
        <v>157</v>
      </c>
      <c r="E501" s="252" t="s">
        <v>1</v>
      </c>
      <c r="F501" s="253" t="s">
        <v>616</v>
      </c>
      <c r="G501" s="251"/>
      <c r="H501" s="254">
        <v>0.78800000000000003</v>
      </c>
      <c r="I501" s="255"/>
      <c r="J501" s="251"/>
      <c r="K501" s="251"/>
      <c r="L501" s="256"/>
      <c r="M501" s="257"/>
      <c r="N501" s="258"/>
      <c r="O501" s="258"/>
      <c r="P501" s="258"/>
      <c r="Q501" s="258"/>
      <c r="R501" s="258"/>
      <c r="S501" s="258"/>
      <c r="T501" s="259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0" t="s">
        <v>157</v>
      </c>
      <c r="AU501" s="260" t="s">
        <v>88</v>
      </c>
      <c r="AV501" s="14" t="s">
        <v>88</v>
      </c>
      <c r="AW501" s="14" t="s">
        <v>34</v>
      </c>
      <c r="AX501" s="14" t="s">
        <v>78</v>
      </c>
      <c r="AY501" s="260" t="s">
        <v>147</v>
      </c>
    </row>
    <row r="502" s="14" customFormat="1">
      <c r="A502" s="14"/>
      <c r="B502" s="250"/>
      <c r="C502" s="251"/>
      <c r="D502" s="241" t="s">
        <v>157</v>
      </c>
      <c r="E502" s="252" t="s">
        <v>1</v>
      </c>
      <c r="F502" s="253" t="s">
        <v>617</v>
      </c>
      <c r="G502" s="251"/>
      <c r="H502" s="254">
        <v>0.45900000000000002</v>
      </c>
      <c r="I502" s="255"/>
      <c r="J502" s="251"/>
      <c r="K502" s="251"/>
      <c r="L502" s="256"/>
      <c r="M502" s="257"/>
      <c r="N502" s="258"/>
      <c r="O502" s="258"/>
      <c r="P502" s="258"/>
      <c r="Q502" s="258"/>
      <c r="R502" s="258"/>
      <c r="S502" s="258"/>
      <c r="T502" s="259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0" t="s">
        <v>157</v>
      </c>
      <c r="AU502" s="260" t="s">
        <v>88</v>
      </c>
      <c r="AV502" s="14" t="s">
        <v>88</v>
      </c>
      <c r="AW502" s="14" t="s">
        <v>34</v>
      </c>
      <c r="AX502" s="14" t="s">
        <v>78</v>
      </c>
      <c r="AY502" s="260" t="s">
        <v>147</v>
      </c>
    </row>
    <row r="503" s="14" customFormat="1">
      <c r="A503" s="14"/>
      <c r="B503" s="250"/>
      <c r="C503" s="251"/>
      <c r="D503" s="241" t="s">
        <v>157</v>
      </c>
      <c r="E503" s="252" t="s">
        <v>1</v>
      </c>
      <c r="F503" s="253" t="s">
        <v>618</v>
      </c>
      <c r="G503" s="251"/>
      <c r="H503" s="254">
        <v>0.45900000000000002</v>
      </c>
      <c r="I503" s="255"/>
      <c r="J503" s="251"/>
      <c r="K503" s="251"/>
      <c r="L503" s="256"/>
      <c r="M503" s="257"/>
      <c r="N503" s="258"/>
      <c r="O503" s="258"/>
      <c r="P503" s="258"/>
      <c r="Q503" s="258"/>
      <c r="R503" s="258"/>
      <c r="S503" s="258"/>
      <c r="T503" s="259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0" t="s">
        <v>157</v>
      </c>
      <c r="AU503" s="260" t="s">
        <v>88</v>
      </c>
      <c r="AV503" s="14" t="s">
        <v>88</v>
      </c>
      <c r="AW503" s="14" t="s">
        <v>34</v>
      </c>
      <c r="AX503" s="14" t="s">
        <v>78</v>
      </c>
      <c r="AY503" s="260" t="s">
        <v>147</v>
      </c>
    </row>
    <row r="504" s="14" customFormat="1">
      <c r="A504" s="14"/>
      <c r="B504" s="250"/>
      <c r="C504" s="251"/>
      <c r="D504" s="241" t="s">
        <v>157</v>
      </c>
      <c r="E504" s="252" t="s">
        <v>1</v>
      </c>
      <c r="F504" s="253" t="s">
        <v>619</v>
      </c>
      <c r="G504" s="251"/>
      <c r="H504" s="254">
        <v>0.45900000000000002</v>
      </c>
      <c r="I504" s="255"/>
      <c r="J504" s="251"/>
      <c r="K504" s="251"/>
      <c r="L504" s="256"/>
      <c r="M504" s="257"/>
      <c r="N504" s="258"/>
      <c r="O504" s="258"/>
      <c r="P504" s="258"/>
      <c r="Q504" s="258"/>
      <c r="R504" s="258"/>
      <c r="S504" s="258"/>
      <c r="T504" s="259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0" t="s">
        <v>157</v>
      </c>
      <c r="AU504" s="260" t="s">
        <v>88</v>
      </c>
      <c r="AV504" s="14" t="s">
        <v>88</v>
      </c>
      <c r="AW504" s="14" t="s">
        <v>34</v>
      </c>
      <c r="AX504" s="14" t="s">
        <v>78</v>
      </c>
      <c r="AY504" s="260" t="s">
        <v>147</v>
      </c>
    </row>
    <row r="505" s="14" customFormat="1">
      <c r="A505" s="14"/>
      <c r="B505" s="250"/>
      <c r="C505" s="251"/>
      <c r="D505" s="241" t="s">
        <v>157</v>
      </c>
      <c r="E505" s="252" t="s">
        <v>1</v>
      </c>
      <c r="F505" s="253" t="s">
        <v>620</v>
      </c>
      <c r="G505" s="251"/>
      <c r="H505" s="254">
        <v>0.47399999999999998</v>
      </c>
      <c r="I505" s="255"/>
      <c r="J505" s="251"/>
      <c r="K505" s="251"/>
      <c r="L505" s="256"/>
      <c r="M505" s="257"/>
      <c r="N505" s="258"/>
      <c r="O505" s="258"/>
      <c r="P505" s="258"/>
      <c r="Q505" s="258"/>
      <c r="R505" s="258"/>
      <c r="S505" s="258"/>
      <c r="T505" s="259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0" t="s">
        <v>157</v>
      </c>
      <c r="AU505" s="260" t="s">
        <v>88</v>
      </c>
      <c r="AV505" s="14" t="s">
        <v>88</v>
      </c>
      <c r="AW505" s="14" t="s">
        <v>34</v>
      </c>
      <c r="AX505" s="14" t="s">
        <v>78</v>
      </c>
      <c r="AY505" s="260" t="s">
        <v>147</v>
      </c>
    </row>
    <row r="506" s="15" customFormat="1">
      <c r="A506" s="15"/>
      <c r="B506" s="261"/>
      <c r="C506" s="262"/>
      <c r="D506" s="241" t="s">
        <v>157</v>
      </c>
      <c r="E506" s="263" t="s">
        <v>1</v>
      </c>
      <c r="F506" s="264" t="s">
        <v>160</v>
      </c>
      <c r="G506" s="262"/>
      <c r="H506" s="265">
        <v>2.6390000000000002</v>
      </c>
      <c r="I506" s="266"/>
      <c r="J506" s="262"/>
      <c r="K506" s="262"/>
      <c r="L506" s="267"/>
      <c r="M506" s="268"/>
      <c r="N506" s="269"/>
      <c r="O506" s="269"/>
      <c r="P506" s="269"/>
      <c r="Q506" s="269"/>
      <c r="R506" s="269"/>
      <c r="S506" s="269"/>
      <c r="T506" s="270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71" t="s">
        <v>157</v>
      </c>
      <c r="AU506" s="271" t="s">
        <v>88</v>
      </c>
      <c r="AV506" s="15" t="s">
        <v>153</v>
      </c>
      <c r="AW506" s="15" t="s">
        <v>34</v>
      </c>
      <c r="AX506" s="15" t="s">
        <v>86</v>
      </c>
      <c r="AY506" s="271" t="s">
        <v>147</v>
      </c>
    </row>
    <row r="507" s="2" customFormat="1" ht="24.15" customHeight="1">
      <c r="A507" s="39"/>
      <c r="B507" s="40"/>
      <c r="C507" s="220" t="s">
        <v>621</v>
      </c>
      <c r="D507" s="220" t="s">
        <v>149</v>
      </c>
      <c r="E507" s="221" t="s">
        <v>622</v>
      </c>
      <c r="F507" s="222" t="s">
        <v>623</v>
      </c>
      <c r="G507" s="223" t="s">
        <v>152</v>
      </c>
      <c r="H507" s="224">
        <v>2.25</v>
      </c>
      <c r="I507" s="225"/>
      <c r="J507" s="226">
        <f>ROUND(I507*H507,2)</f>
        <v>0</v>
      </c>
      <c r="K507" s="227"/>
      <c r="L507" s="45"/>
      <c r="M507" s="228" t="s">
        <v>1</v>
      </c>
      <c r="N507" s="229" t="s">
        <v>43</v>
      </c>
      <c r="O507" s="92"/>
      <c r="P507" s="230">
        <f>O507*H507</f>
        <v>0</v>
      </c>
      <c r="Q507" s="230">
        <v>0</v>
      </c>
      <c r="R507" s="230">
        <f>Q507*H507</f>
        <v>0</v>
      </c>
      <c r="S507" s="230">
        <v>0.089999999999999997</v>
      </c>
      <c r="T507" s="231">
        <f>S507*H507</f>
        <v>0.20249999999999999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32" t="s">
        <v>153</v>
      </c>
      <c r="AT507" s="232" t="s">
        <v>149</v>
      </c>
      <c r="AU507" s="232" t="s">
        <v>88</v>
      </c>
      <c r="AY507" s="18" t="s">
        <v>147</v>
      </c>
      <c r="BE507" s="233">
        <f>IF(N507="základní",J507,0)</f>
        <v>0</v>
      </c>
      <c r="BF507" s="233">
        <f>IF(N507="snížená",J507,0)</f>
        <v>0</v>
      </c>
      <c r="BG507" s="233">
        <f>IF(N507="zákl. přenesená",J507,0)</f>
        <v>0</v>
      </c>
      <c r="BH507" s="233">
        <f>IF(N507="sníž. přenesená",J507,0)</f>
        <v>0</v>
      </c>
      <c r="BI507" s="233">
        <f>IF(N507="nulová",J507,0)</f>
        <v>0</v>
      </c>
      <c r="BJ507" s="18" t="s">
        <v>86</v>
      </c>
      <c r="BK507" s="233">
        <f>ROUND(I507*H507,2)</f>
        <v>0</v>
      </c>
      <c r="BL507" s="18" t="s">
        <v>153</v>
      </c>
      <c r="BM507" s="232" t="s">
        <v>624</v>
      </c>
    </row>
    <row r="508" s="2" customFormat="1">
      <c r="A508" s="39"/>
      <c r="B508" s="40"/>
      <c r="C508" s="41"/>
      <c r="D508" s="234" t="s">
        <v>155</v>
      </c>
      <c r="E508" s="41"/>
      <c r="F508" s="235" t="s">
        <v>625</v>
      </c>
      <c r="G508" s="41"/>
      <c r="H508" s="41"/>
      <c r="I508" s="236"/>
      <c r="J508" s="41"/>
      <c r="K508" s="41"/>
      <c r="L508" s="45"/>
      <c r="M508" s="237"/>
      <c r="N508" s="238"/>
      <c r="O508" s="92"/>
      <c r="P508" s="92"/>
      <c r="Q508" s="92"/>
      <c r="R508" s="92"/>
      <c r="S508" s="92"/>
      <c r="T508" s="93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18" t="s">
        <v>155</v>
      </c>
      <c r="AU508" s="18" t="s">
        <v>88</v>
      </c>
    </row>
    <row r="509" s="13" customFormat="1">
      <c r="A509" s="13"/>
      <c r="B509" s="239"/>
      <c r="C509" s="240"/>
      <c r="D509" s="241" t="s">
        <v>157</v>
      </c>
      <c r="E509" s="242" t="s">
        <v>1</v>
      </c>
      <c r="F509" s="243" t="s">
        <v>626</v>
      </c>
      <c r="G509" s="240"/>
      <c r="H509" s="242" t="s">
        <v>1</v>
      </c>
      <c r="I509" s="244"/>
      <c r="J509" s="240"/>
      <c r="K509" s="240"/>
      <c r="L509" s="245"/>
      <c r="M509" s="246"/>
      <c r="N509" s="247"/>
      <c r="O509" s="247"/>
      <c r="P509" s="247"/>
      <c r="Q509" s="247"/>
      <c r="R509" s="247"/>
      <c r="S509" s="247"/>
      <c r="T509" s="248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9" t="s">
        <v>157</v>
      </c>
      <c r="AU509" s="249" t="s">
        <v>88</v>
      </c>
      <c r="AV509" s="13" t="s">
        <v>86</v>
      </c>
      <c r="AW509" s="13" t="s">
        <v>34</v>
      </c>
      <c r="AX509" s="13" t="s">
        <v>78</v>
      </c>
      <c r="AY509" s="249" t="s">
        <v>147</v>
      </c>
    </row>
    <row r="510" s="14" customFormat="1">
      <c r="A510" s="14"/>
      <c r="B510" s="250"/>
      <c r="C510" s="251"/>
      <c r="D510" s="241" t="s">
        <v>157</v>
      </c>
      <c r="E510" s="252" t="s">
        <v>1</v>
      </c>
      <c r="F510" s="253" t="s">
        <v>627</v>
      </c>
      <c r="G510" s="251"/>
      <c r="H510" s="254">
        <v>0.45000000000000001</v>
      </c>
      <c r="I510" s="255"/>
      <c r="J510" s="251"/>
      <c r="K510" s="251"/>
      <c r="L510" s="256"/>
      <c r="M510" s="257"/>
      <c r="N510" s="258"/>
      <c r="O510" s="258"/>
      <c r="P510" s="258"/>
      <c r="Q510" s="258"/>
      <c r="R510" s="258"/>
      <c r="S510" s="258"/>
      <c r="T510" s="259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0" t="s">
        <v>157</v>
      </c>
      <c r="AU510" s="260" t="s">
        <v>88</v>
      </c>
      <c r="AV510" s="14" t="s">
        <v>88</v>
      </c>
      <c r="AW510" s="14" t="s">
        <v>34</v>
      </c>
      <c r="AX510" s="14" t="s">
        <v>78</v>
      </c>
      <c r="AY510" s="260" t="s">
        <v>147</v>
      </c>
    </row>
    <row r="511" s="14" customFormat="1">
      <c r="A511" s="14"/>
      <c r="B511" s="250"/>
      <c r="C511" s="251"/>
      <c r="D511" s="241" t="s">
        <v>157</v>
      </c>
      <c r="E511" s="252" t="s">
        <v>1</v>
      </c>
      <c r="F511" s="253" t="s">
        <v>628</v>
      </c>
      <c r="G511" s="251"/>
      <c r="H511" s="254">
        <v>1.8</v>
      </c>
      <c r="I511" s="255"/>
      <c r="J511" s="251"/>
      <c r="K511" s="251"/>
      <c r="L511" s="256"/>
      <c r="M511" s="257"/>
      <c r="N511" s="258"/>
      <c r="O511" s="258"/>
      <c r="P511" s="258"/>
      <c r="Q511" s="258"/>
      <c r="R511" s="258"/>
      <c r="S511" s="258"/>
      <c r="T511" s="259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0" t="s">
        <v>157</v>
      </c>
      <c r="AU511" s="260" t="s">
        <v>88</v>
      </c>
      <c r="AV511" s="14" t="s">
        <v>88</v>
      </c>
      <c r="AW511" s="14" t="s">
        <v>34</v>
      </c>
      <c r="AX511" s="14" t="s">
        <v>78</v>
      </c>
      <c r="AY511" s="260" t="s">
        <v>147</v>
      </c>
    </row>
    <row r="512" s="15" customFormat="1">
      <c r="A512" s="15"/>
      <c r="B512" s="261"/>
      <c r="C512" s="262"/>
      <c r="D512" s="241" t="s">
        <v>157</v>
      </c>
      <c r="E512" s="263" t="s">
        <v>1</v>
      </c>
      <c r="F512" s="264" t="s">
        <v>160</v>
      </c>
      <c r="G512" s="262"/>
      <c r="H512" s="265">
        <v>2.25</v>
      </c>
      <c r="I512" s="266"/>
      <c r="J512" s="262"/>
      <c r="K512" s="262"/>
      <c r="L512" s="267"/>
      <c r="M512" s="268"/>
      <c r="N512" s="269"/>
      <c r="O512" s="269"/>
      <c r="P512" s="269"/>
      <c r="Q512" s="269"/>
      <c r="R512" s="269"/>
      <c r="S512" s="269"/>
      <c r="T512" s="270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71" t="s">
        <v>157</v>
      </c>
      <c r="AU512" s="271" t="s">
        <v>88</v>
      </c>
      <c r="AV512" s="15" t="s">
        <v>153</v>
      </c>
      <c r="AW512" s="15" t="s">
        <v>34</v>
      </c>
      <c r="AX512" s="15" t="s">
        <v>86</v>
      </c>
      <c r="AY512" s="271" t="s">
        <v>147</v>
      </c>
    </row>
    <row r="513" s="2" customFormat="1" ht="24.15" customHeight="1">
      <c r="A513" s="39"/>
      <c r="B513" s="40"/>
      <c r="C513" s="220" t="s">
        <v>629</v>
      </c>
      <c r="D513" s="220" t="s">
        <v>149</v>
      </c>
      <c r="E513" s="221" t="s">
        <v>630</v>
      </c>
      <c r="F513" s="222" t="s">
        <v>631</v>
      </c>
      <c r="G513" s="223" t="s">
        <v>152</v>
      </c>
      <c r="H513" s="224">
        <v>7.0499999999999998</v>
      </c>
      <c r="I513" s="225"/>
      <c r="J513" s="226">
        <f>ROUND(I513*H513,2)</f>
        <v>0</v>
      </c>
      <c r="K513" s="227"/>
      <c r="L513" s="45"/>
      <c r="M513" s="228" t="s">
        <v>1</v>
      </c>
      <c r="N513" s="229" t="s">
        <v>43</v>
      </c>
      <c r="O513" s="92"/>
      <c r="P513" s="230">
        <f>O513*H513</f>
        <v>0</v>
      </c>
      <c r="Q513" s="230">
        <v>0</v>
      </c>
      <c r="R513" s="230">
        <f>Q513*H513</f>
        <v>0</v>
      </c>
      <c r="S513" s="230">
        <v>0.012999999999999999</v>
      </c>
      <c r="T513" s="231">
        <f>S513*H513</f>
        <v>0.091649999999999995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32" t="s">
        <v>153</v>
      </c>
      <c r="AT513" s="232" t="s">
        <v>149</v>
      </c>
      <c r="AU513" s="232" t="s">
        <v>88</v>
      </c>
      <c r="AY513" s="18" t="s">
        <v>147</v>
      </c>
      <c r="BE513" s="233">
        <f>IF(N513="základní",J513,0)</f>
        <v>0</v>
      </c>
      <c r="BF513" s="233">
        <f>IF(N513="snížená",J513,0)</f>
        <v>0</v>
      </c>
      <c r="BG513" s="233">
        <f>IF(N513="zákl. přenesená",J513,0)</f>
        <v>0</v>
      </c>
      <c r="BH513" s="233">
        <f>IF(N513="sníž. přenesená",J513,0)</f>
        <v>0</v>
      </c>
      <c r="BI513" s="233">
        <f>IF(N513="nulová",J513,0)</f>
        <v>0</v>
      </c>
      <c r="BJ513" s="18" t="s">
        <v>86</v>
      </c>
      <c r="BK513" s="233">
        <f>ROUND(I513*H513,2)</f>
        <v>0</v>
      </c>
      <c r="BL513" s="18" t="s">
        <v>153</v>
      </c>
      <c r="BM513" s="232" t="s">
        <v>632</v>
      </c>
    </row>
    <row r="514" s="2" customFormat="1">
      <c r="A514" s="39"/>
      <c r="B514" s="40"/>
      <c r="C514" s="41"/>
      <c r="D514" s="234" t="s">
        <v>155</v>
      </c>
      <c r="E514" s="41"/>
      <c r="F514" s="235" t="s">
        <v>633</v>
      </c>
      <c r="G514" s="41"/>
      <c r="H514" s="41"/>
      <c r="I514" s="236"/>
      <c r="J514" s="41"/>
      <c r="K514" s="41"/>
      <c r="L514" s="45"/>
      <c r="M514" s="237"/>
      <c r="N514" s="238"/>
      <c r="O514" s="92"/>
      <c r="P514" s="92"/>
      <c r="Q514" s="92"/>
      <c r="R514" s="92"/>
      <c r="S514" s="92"/>
      <c r="T514" s="93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155</v>
      </c>
      <c r="AU514" s="18" t="s">
        <v>88</v>
      </c>
    </row>
    <row r="515" s="13" customFormat="1">
      <c r="A515" s="13"/>
      <c r="B515" s="239"/>
      <c r="C515" s="240"/>
      <c r="D515" s="241" t="s">
        <v>157</v>
      </c>
      <c r="E515" s="242" t="s">
        <v>1</v>
      </c>
      <c r="F515" s="243" t="s">
        <v>634</v>
      </c>
      <c r="G515" s="240"/>
      <c r="H515" s="242" t="s">
        <v>1</v>
      </c>
      <c r="I515" s="244"/>
      <c r="J515" s="240"/>
      <c r="K515" s="240"/>
      <c r="L515" s="245"/>
      <c r="M515" s="246"/>
      <c r="N515" s="247"/>
      <c r="O515" s="247"/>
      <c r="P515" s="247"/>
      <c r="Q515" s="247"/>
      <c r="R515" s="247"/>
      <c r="S515" s="247"/>
      <c r="T515" s="248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9" t="s">
        <v>157</v>
      </c>
      <c r="AU515" s="249" t="s">
        <v>88</v>
      </c>
      <c r="AV515" s="13" t="s">
        <v>86</v>
      </c>
      <c r="AW515" s="13" t="s">
        <v>34</v>
      </c>
      <c r="AX515" s="13" t="s">
        <v>78</v>
      </c>
      <c r="AY515" s="249" t="s">
        <v>147</v>
      </c>
    </row>
    <row r="516" s="14" customFormat="1">
      <c r="A516" s="14"/>
      <c r="B516" s="250"/>
      <c r="C516" s="251"/>
      <c r="D516" s="241" t="s">
        <v>157</v>
      </c>
      <c r="E516" s="252" t="s">
        <v>1</v>
      </c>
      <c r="F516" s="253" t="s">
        <v>635</v>
      </c>
      <c r="G516" s="251"/>
      <c r="H516" s="254">
        <v>1.05</v>
      </c>
      <c r="I516" s="255"/>
      <c r="J516" s="251"/>
      <c r="K516" s="251"/>
      <c r="L516" s="256"/>
      <c r="M516" s="257"/>
      <c r="N516" s="258"/>
      <c r="O516" s="258"/>
      <c r="P516" s="258"/>
      <c r="Q516" s="258"/>
      <c r="R516" s="258"/>
      <c r="S516" s="258"/>
      <c r="T516" s="259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0" t="s">
        <v>157</v>
      </c>
      <c r="AU516" s="260" t="s">
        <v>88</v>
      </c>
      <c r="AV516" s="14" t="s">
        <v>88</v>
      </c>
      <c r="AW516" s="14" t="s">
        <v>34</v>
      </c>
      <c r="AX516" s="14" t="s">
        <v>78</v>
      </c>
      <c r="AY516" s="260" t="s">
        <v>147</v>
      </c>
    </row>
    <row r="517" s="14" customFormat="1">
      <c r="A517" s="14"/>
      <c r="B517" s="250"/>
      <c r="C517" s="251"/>
      <c r="D517" s="241" t="s">
        <v>157</v>
      </c>
      <c r="E517" s="252" t="s">
        <v>1</v>
      </c>
      <c r="F517" s="253" t="s">
        <v>636</v>
      </c>
      <c r="G517" s="251"/>
      <c r="H517" s="254">
        <v>6</v>
      </c>
      <c r="I517" s="255"/>
      <c r="J517" s="251"/>
      <c r="K517" s="251"/>
      <c r="L517" s="256"/>
      <c r="M517" s="257"/>
      <c r="N517" s="258"/>
      <c r="O517" s="258"/>
      <c r="P517" s="258"/>
      <c r="Q517" s="258"/>
      <c r="R517" s="258"/>
      <c r="S517" s="258"/>
      <c r="T517" s="259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0" t="s">
        <v>157</v>
      </c>
      <c r="AU517" s="260" t="s">
        <v>88</v>
      </c>
      <c r="AV517" s="14" t="s">
        <v>88</v>
      </c>
      <c r="AW517" s="14" t="s">
        <v>34</v>
      </c>
      <c r="AX517" s="14" t="s">
        <v>78</v>
      </c>
      <c r="AY517" s="260" t="s">
        <v>147</v>
      </c>
    </row>
    <row r="518" s="15" customFormat="1">
      <c r="A518" s="15"/>
      <c r="B518" s="261"/>
      <c r="C518" s="262"/>
      <c r="D518" s="241" t="s">
        <v>157</v>
      </c>
      <c r="E518" s="263" t="s">
        <v>1</v>
      </c>
      <c r="F518" s="264" t="s">
        <v>160</v>
      </c>
      <c r="G518" s="262"/>
      <c r="H518" s="265">
        <v>7.0499999999999998</v>
      </c>
      <c r="I518" s="266"/>
      <c r="J518" s="262"/>
      <c r="K518" s="262"/>
      <c r="L518" s="267"/>
      <c r="M518" s="268"/>
      <c r="N518" s="269"/>
      <c r="O518" s="269"/>
      <c r="P518" s="269"/>
      <c r="Q518" s="269"/>
      <c r="R518" s="269"/>
      <c r="S518" s="269"/>
      <c r="T518" s="270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71" t="s">
        <v>157</v>
      </c>
      <c r="AU518" s="271" t="s">
        <v>88</v>
      </c>
      <c r="AV518" s="15" t="s">
        <v>153</v>
      </c>
      <c r="AW518" s="15" t="s">
        <v>34</v>
      </c>
      <c r="AX518" s="15" t="s">
        <v>86</v>
      </c>
      <c r="AY518" s="271" t="s">
        <v>147</v>
      </c>
    </row>
    <row r="519" s="2" customFormat="1" ht="24.15" customHeight="1">
      <c r="A519" s="39"/>
      <c r="B519" s="40"/>
      <c r="C519" s="220" t="s">
        <v>637</v>
      </c>
      <c r="D519" s="220" t="s">
        <v>149</v>
      </c>
      <c r="E519" s="221" t="s">
        <v>638</v>
      </c>
      <c r="F519" s="222" t="s">
        <v>639</v>
      </c>
      <c r="G519" s="223" t="s">
        <v>152</v>
      </c>
      <c r="H519" s="224">
        <v>23.039000000000001</v>
      </c>
      <c r="I519" s="225"/>
      <c r="J519" s="226">
        <f>ROUND(I519*H519,2)</f>
        <v>0</v>
      </c>
      <c r="K519" s="227"/>
      <c r="L519" s="45"/>
      <c r="M519" s="228" t="s">
        <v>1</v>
      </c>
      <c r="N519" s="229" t="s">
        <v>43</v>
      </c>
      <c r="O519" s="92"/>
      <c r="P519" s="230">
        <f>O519*H519</f>
        <v>0</v>
      </c>
      <c r="Q519" s="230">
        <v>0</v>
      </c>
      <c r="R519" s="230">
        <f>Q519*H519</f>
        <v>0</v>
      </c>
      <c r="S519" s="230">
        <v>0.014</v>
      </c>
      <c r="T519" s="231">
        <f>S519*H519</f>
        <v>0.32254600000000005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32" t="s">
        <v>153</v>
      </c>
      <c r="AT519" s="232" t="s">
        <v>149</v>
      </c>
      <c r="AU519" s="232" t="s">
        <v>88</v>
      </c>
      <c r="AY519" s="18" t="s">
        <v>147</v>
      </c>
      <c r="BE519" s="233">
        <f>IF(N519="základní",J519,0)</f>
        <v>0</v>
      </c>
      <c r="BF519" s="233">
        <f>IF(N519="snížená",J519,0)</f>
        <v>0</v>
      </c>
      <c r="BG519" s="233">
        <f>IF(N519="zákl. přenesená",J519,0)</f>
        <v>0</v>
      </c>
      <c r="BH519" s="233">
        <f>IF(N519="sníž. přenesená",J519,0)</f>
        <v>0</v>
      </c>
      <c r="BI519" s="233">
        <f>IF(N519="nulová",J519,0)</f>
        <v>0</v>
      </c>
      <c r="BJ519" s="18" t="s">
        <v>86</v>
      </c>
      <c r="BK519" s="233">
        <f>ROUND(I519*H519,2)</f>
        <v>0</v>
      </c>
      <c r="BL519" s="18" t="s">
        <v>153</v>
      </c>
      <c r="BM519" s="232" t="s">
        <v>640</v>
      </c>
    </row>
    <row r="520" s="2" customFormat="1">
      <c r="A520" s="39"/>
      <c r="B520" s="40"/>
      <c r="C520" s="41"/>
      <c r="D520" s="234" t="s">
        <v>155</v>
      </c>
      <c r="E520" s="41"/>
      <c r="F520" s="235" t="s">
        <v>641</v>
      </c>
      <c r="G520" s="41"/>
      <c r="H520" s="41"/>
      <c r="I520" s="236"/>
      <c r="J520" s="41"/>
      <c r="K520" s="41"/>
      <c r="L520" s="45"/>
      <c r="M520" s="237"/>
      <c r="N520" s="238"/>
      <c r="O520" s="92"/>
      <c r="P520" s="92"/>
      <c r="Q520" s="92"/>
      <c r="R520" s="92"/>
      <c r="S520" s="92"/>
      <c r="T520" s="93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8" t="s">
        <v>155</v>
      </c>
      <c r="AU520" s="18" t="s">
        <v>88</v>
      </c>
    </row>
    <row r="521" s="14" customFormat="1">
      <c r="A521" s="14"/>
      <c r="B521" s="250"/>
      <c r="C521" s="251"/>
      <c r="D521" s="241" t="s">
        <v>157</v>
      </c>
      <c r="E521" s="252" t="s">
        <v>1</v>
      </c>
      <c r="F521" s="253" t="s">
        <v>642</v>
      </c>
      <c r="G521" s="251"/>
      <c r="H521" s="254">
        <v>32.939</v>
      </c>
      <c r="I521" s="255"/>
      <c r="J521" s="251"/>
      <c r="K521" s="251"/>
      <c r="L521" s="256"/>
      <c r="M521" s="257"/>
      <c r="N521" s="258"/>
      <c r="O521" s="258"/>
      <c r="P521" s="258"/>
      <c r="Q521" s="258"/>
      <c r="R521" s="258"/>
      <c r="S521" s="258"/>
      <c r="T521" s="259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60" t="s">
        <v>157</v>
      </c>
      <c r="AU521" s="260" t="s">
        <v>88</v>
      </c>
      <c r="AV521" s="14" t="s">
        <v>88</v>
      </c>
      <c r="AW521" s="14" t="s">
        <v>34</v>
      </c>
      <c r="AX521" s="14" t="s">
        <v>78</v>
      </c>
      <c r="AY521" s="260" t="s">
        <v>147</v>
      </c>
    </row>
    <row r="522" s="14" customFormat="1">
      <c r="A522" s="14"/>
      <c r="B522" s="250"/>
      <c r="C522" s="251"/>
      <c r="D522" s="241" t="s">
        <v>157</v>
      </c>
      <c r="E522" s="252" t="s">
        <v>1</v>
      </c>
      <c r="F522" s="253" t="s">
        <v>643</v>
      </c>
      <c r="G522" s="251"/>
      <c r="H522" s="254">
        <v>-0.90000000000000002</v>
      </c>
      <c r="I522" s="255"/>
      <c r="J522" s="251"/>
      <c r="K522" s="251"/>
      <c r="L522" s="256"/>
      <c r="M522" s="257"/>
      <c r="N522" s="258"/>
      <c r="O522" s="258"/>
      <c r="P522" s="258"/>
      <c r="Q522" s="258"/>
      <c r="R522" s="258"/>
      <c r="S522" s="258"/>
      <c r="T522" s="259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0" t="s">
        <v>157</v>
      </c>
      <c r="AU522" s="260" t="s">
        <v>88</v>
      </c>
      <c r="AV522" s="14" t="s">
        <v>88</v>
      </c>
      <c r="AW522" s="14" t="s">
        <v>34</v>
      </c>
      <c r="AX522" s="14" t="s">
        <v>78</v>
      </c>
      <c r="AY522" s="260" t="s">
        <v>147</v>
      </c>
    </row>
    <row r="523" s="14" customFormat="1">
      <c r="A523" s="14"/>
      <c r="B523" s="250"/>
      <c r="C523" s="251"/>
      <c r="D523" s="241" t="s">
        <v>157</v>
      </c>
      <c r="E523" s="252" t="s">
        <v>1</v>
      </c>
      <c r="F523" s="253" t="s">
        <v>644</v>
      </c>
      <c r="G523" s="251"/>
      <c r="H523" s="254">
        <v>-9</v>
      </c>
      <c r="I523" s="255"/>
      <c r="J523" s="251"/>
      <c r="K523" s="251"/>
      <c r="L523" s="256"/>
      <c r="M523" s="257"/>
      <c r="N523" s="258"/>
      <c r="O523" s="258"/>
      <c r="P523" s="258"/>
      <c r="Q523" s="258"/>
      <c r="R523" s="258"/>
      <c r="S523" s="258"/>
      <c r="T523" s="259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60" t="s">
        <v>157</v>
      </c>
      <c r="AU523" s="260" t="s">
        <v>88</v>
      </c>
      <c r="AV523" s="14" t="s">
        <v>88</v>
      </c>
      <c r="AW523" s="14" t="s">
        <v>34</v>
      </c>
      <c r="AX523" s="14" t="s">
        <v>78</v>
      </c>
      <c r="AY523" s="260" t="s">
        <v>147</v>
      </c>
    </row>
    <row r="524" s="15" customFormat="1">
      <c r="A524" s="15"/>
      <c r="B524" s="261"/>
      <c r="C524" s="262"/>
      <c r="D524" s="241" t="s">
        <v>157</v>
      </c>
      <c r="E524" s="263" t="s">
        <v>1</v>
      </c>
      <c r="F524" s="264" t="s">
        <v>160</v>
      </c>
      <c r="G524" s="262"/>
      <c r="H524" s="265">
        <v>23.039000000000001</v>
      </c>
      <c r="I524" s="266"/>
      <c r="J524" s="262"/>
      <c r="K524" s="262"/>
      <c r="L524" s="267"/>
      <c r="M524" s="268"/>
      <c r="N524" s="269"/>
      <c r="O524" s="269"/>
      <c r="P524" s="269"/>
      <c r="Q524" s="269"/>
      <c r="R524" s="269"/>
      <c r="S524" s="269"/>
      <c r="T524" s="270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71" t="s">
        <v>157</v>
      </c>
      <c r="AU524" s="271" t="s">
        <v>88</v>
      </c>
      <c r="AV524" s="15" t="s">
        <v>153</v>
      </c>
      <c r="AW524" s="15" t="s">
        <v>34</v>
      </c>
      <c r="AX524" s="15" t="s">
        <v>86</v>
      </c>
      <c r="AY524" s="271" t="s">
        <v>147</v>
      </c>
    </row>
    <row r="525" s="2" customFormat="1" ht="24.15" customHeight="1">
      <c r="A525" s="39"/>
      <c r="B525" s="40"/>
      <c r="C525" s="220" t="s">
        <v>645</v>
      </c>
      <c r="D525" s="220" t="s">
        <v>149</v>
      </c>
      <c r="E525" s="221" t="s">
        <v>646</v>
      </c>
      <c r="F525" s="222" t="s">
        <v>647</v>
      </c>
      <c r="G525" s="223" t="s">
        <v>152</v>
      </c>
      <c r="H525" s="224">
        <v>0.35699999999999998</v>
      </c>
      <c r="I525" s="225"/>
      <c r="J525" s="226">
        <f>ROUND(I525*H525,2)</f>
        <v>0</v>
      </c>
      <c r="K525" s="227"/>
      <c r="L525" s="45"/>
      <c r="M525" s="228" t="s">
        <v>1</v>
      </c>
      <c r="N525" s="229" t="s">
        <v>43</v>
      </c>
      <c r="O525" s="92"/>
      <c r="P525" s="230">
        <f>O525*H525</f>
        <v>0</v>
      </c>
      <c r="Q525" s="230">
        <v>0</v>
      </c>
      <c r="R525" s="230">
        <f>Q525*H525</f>
        <v>0</v>
      </c>
      <c r="S525" s="230">
        <v>0.25</v>
      </c>
      <c r="T525" s="231">
        <f>S525*H525</f>
        <v>0.089249999999999996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32" t="s">
        <v>153</v>
      </c>
      <c r="AT525" s="232" t="s">
        <v>149</v>
      </c>
      <c r="AU525" s="232" t="s">
        <v>88</v>
      </c>
      <c r="AY525" s="18" t="s">
        <v>147</v>
      </c>
      <c r="BE525" s="233">
        <f>IF(N525="základní",J525,0)</f>
        <v>0</v>
      </c>
      <c r="BF525" s="233">
        <f>IF(N525="snížená",J525,0)</f>
        <v>0</v>
      </c>
      <c r="BG525" s="233">
        <f>IF(N525="zákl. přenesená",J525,0)</f>
        <v>0</v>
      </c>
      <c r="BH525" s="233">
        <f>IF(N525="sníž. přenesená",J525,0)</f>
        <v>0</v>
      </c>
      <c r="BI525" s="233">
        <f>IF(N525="nulová",J525,0)</f>
        <v>0</v>
      </c>
      <c r="BJ525" s="18" t="s">
        <v>86</v>
      </c>
      <c r="BK525" s="233">
        <f>ROUND(I525*H525,2)</f>
        <v>0</v>
      </c>
      <c r="BL525" s="18" t="s">
        <v>153</v>
      </c>
      <c r="BM525" s="232" t="s">
        <v>648</v>
      </c>
    </row>
    <row r="526" s="2" customFormat="1">
      <c r="A526" s="39"/>
      <c r="B526" s="40"/>
      <c r="C526" s="41"/>
      <c r="D526" s="234" t="s">
        <v>155</v>
      </c>
      <c r="E526" s="41"/>
      <c r="F526" s="235" t="s">
        <v>649</v>
      </c>
      <c r="G526" s="41"/>
      <c r="H526" s="41"/>
      <c r="I526" s="236"/>
      <c r="J526" s="41"/>
      <c r="K526" s="41"/>
      <c r="L526" s="45"/>
      <c r="M526" s="237"/>
      <c r="N526" s="238"/>
      <c r="O526" s="92"/>
      <c r="P526" s="92"/>
      <c r="Q526" s="92"/>
      <c r="R526" s="92"/>
      <c r="S526" s="92"/>
      <c r="T526" s="93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18" t="s">
        <v>155</v>
      </c>
      <c r="AU526" s="18" t="s">
        <v>88</v>
      </c>
    </row>
    <row r="527" s="13" customFormat="1">
      <c r="A527" s="13"/>
      <c r="B527" s="239"/>
      <c r="C527" s="240"/>
      <c r="D527" s="241" t="s">
        <v>157</v>
      </c>
      <c r="E527" s="242" t="s">
        <v>1</v>
      </c>
      <c r="F527" s="243" t="s">
        <v>439</v>
      </c>
      <c r="G527" s="240"/>
      <c r="H527" s="242" t="s">
        <v>1</v>
      </c>
      <c r="I527" s="244"/>
      <c r="J527" s="240"/>
      <c r="K527" s="240"/>
      <c r="L527" s="245"/>
      <c r="M527" s="246"/>
      <c r="N527" s="247"/>
      <c r="O527" s="247"/>
      <c r="P527" s="247"/>
      <c r="Q527" s="247"/>
      <c r="R527" s="247"/>
      <c r="S527" s="247"/>
      <c r="T527" s="248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9" t="s">
        <v>157</v>
      </c>
      <c r="AU527" s="249" t="s">
        <v>88</v>
      </c>
      <c r="AV527" s="13" t="s">
        <v>86</v>
      </c>
      <c r="AW527" s="13" t="s">
        <v>34</v>
      </c>
      <c r="AX527" s="13" t="s">
        <v>78</v>
      </c>
      <c r="AY527" s="249" t="s">
        <v>147</v>
      </c>
    </row>
    <row r="528" s="13" customFormat="1">
      <c r="A528" s="13"/>
      <c r="B528" s="239"/>
      <c r="C528" s="240"/>
      <c r="D528" s="241" t="s">
        <v>157</v>
      </c>
      <c r="E528" s="242" t="s">
        <v>1</v>
      </c>
      <c r="F528" s="243" t="s">
        <v>650</v>
      </c>
      <c r="G528" s="240"/>
      <c r="H528" s="242" t="s">
        <v>1</v>
      </c>
      <c r="I528" s="244"/>
      <c r="J528" s="240"/>
      <c r="K528" s="240"/>
      <c r="L528" s="245"/>
      <c r="M528" s="246"/>
      <c r="N528" s="247"/>
      <c r="O528" s="247"/>
      <c r="P528" s="247"/>
      <c r="Q528" s="247"/>
      <c r="R528" s="247"/>
      <c r="S528" s="247"/>
      <c r="T528" s="248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9" t="s">
        <v>157</v>
      </c>
      <c r="AU528" s="249" t="s">
        <v>88</v>
      </c>
      <c r="AV528" s="13" t="s">
        <v>86</v>
      </c>
      <c r="AW528" s="13" t="s">
        <v>34</v>
      </c>
      <c r="AX528" s="13" t="s">
        <v>78</v>
      </c>
      <c r="AY528" s="249" t="s">
        <v>147</v>
      </c>
    </row>
    <row r="529" s="14" customFormat="1">
      <c r="A529" s="14"/>
      <c r="B529" s="250"/>
      <c r="C529" s="251"/>
      <c r="D529" s="241" t="s">
        <v>157</v>
      </c>
      <c r="E529" s="252" t="s">
        <v>1</v>
      </c>
      <c r="F529" s="253" t="s">
        <v>651</v>
      </c>
      <c r="G529" s="251"/>
      <c r="H529" s="254">
        <v>0.35699999999999998</v>
      </c>
      <c r="I529" s="255"/>
      <c r="J529" s="251"/>
      <c r="K529" s="251"/>
      <c r="L529" s="256"/>
      <c r="M529" s="257"/>
      <c r="N529" s="258"/>
      <c r="O529" s="258"/>
      <c r="P529" s="258"/>
      <c r="Q529" s="258"/>
      <c r="R529" s="258"/>
      <c r="S529" s="258"/>
      <c r="T529" s="25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0" t="s">
        <v>157</v>
      </c>
      <c r="AU529" s="260" t="s">
        <v>88</v>
      </c>
      <c r="AV529" s="14" t="s">
        <v>88</v>
      </c>
      <c r="AW529" s="14" t="s">
        <v>34</v>
      </c>
      <c r="AX529" s="14" t="s">
        <v>78</v>
      </c>
      <c r="AY529" s="260" t="s">
        <v>147</v>
      </c>
    </row>
    <row r="530" s="15" customFormat="1">
      <c r="A530" s="15"/>
      <c r="B530" s="261"/>
      <c r="C530" s="262"/>
      <c r="D530" s="241" t="s">
        <v>157</v>
      </c>
      <c r="E530" s="263" t="s">
        <v>1</v>
      </c>
      <c r="F530" s="264" t="s">
        <v>160</v>
      </c>
      <c r="G530" s="262"/>
      <c r="H530" s="265">
        <v>0.35699999999999998</v>
      </c>
      <c r="I530" s="266"/>
      <c r="J530" s="262"/>
      <c r="K530" s="262"/>
      <c r="L530" s="267"/>
      <c r="M530" s="268"/>
      <c r="N530" s="269"/>
      <c r="O530" s="269"/>
      <c r="P530" s="269"/>
      <c r="Q530" s="269"/>
      <c r="R530" s="269"/>
      <c r="S530" s="269"/>
      <c r="T530" s="270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71" t="s">
        <v>157</v>
      </c>
      <c r="AU530" s="271" t="s">
        <v>88</v>
      </c>
      <c r="AV530" s="15" t="s">
        <v>153</v>
      </c>
      <c r="AW530" s="15" t="s">
        <v>34</v>
      </c>
      <c r="AX530" s="15" t="s">
        <v>86</v>
      </c>
      <c r="AY530" s="271" t="s">
        <v>147</v>
      </c>
    </row>
    <row r="531" s="2" customFormat="1" ht="24.15" customHeight="1">
      <c r="A531" s="39"/>
      <c r="B531" s="40"/>
      <c r="C531" s="220" t="s">
        <v>652</v>
      </c>
      <c r="D531" s="220" t="s">
        <v>149</v>
      </c>
      <c r="E531" s="221" t="s">
        <v>653</v>
      </c>
      <c r="F531" s="222" t="s">
        <v>654</v>
      </c>
      <c r="G531" s="223" t="s">
        <v>152</v>
      </c>
      <c r="H531" s="224">
        <v>3.96</v>
      </c>
      <c r="I531" s="225"/>
      <c r="J531" s="226">
        <f>ROUND(I531*H531,2)</f>
        <v>0</v>
      </c>
      <c r="K531" s="227"/>
      <c r="L531" s="45"/>
      <c r="M531" s="228" t="s">
        <v>1</v>
      </c>
      <c r="N531" s="229" t="s">
        <v>43</v>
      </c>
      <c r="O531" s="92"/>
      <c r="P531" s="230">
        <f>O531*H531</f>
        <v>0</v>
      </c>
      <c r="Q531" s="230">
        <v>0</v>
      </c>
      <c r="R531" s="230">
        <f>Q531*H531</f>
        <v>0</v>
      </c>
      <c r="S531" s="230">
        <v>0.017000000000000001</v>
      </c>
      <c r="T531" s="231">
        <f>S531*H531</f>
        <v>0.067320000000000005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32" t="s">
        <v>153</v>
      </c>
      <c r="AT531" s="232" t="s">
        <v>149</v>
      </c>
      <c r="AU531" s="232" t="s">
        <v>88</v>
      </c>
      <c r="AY531" s="18" t="s">
        <v>147</v>
      </c>
      <c r="BE531" s="233">
        <f>IF(N531="základní",J531,0)</f>
        <v>0</v>
      </c>
      <c r="BF531" s="233">
        <f>IF(N531="snížená",J531,0)</f>
        <v>0</v>
      </c>
      <c r="BG531" s="233">
        <f>IF(N531="zákl. přenesená",J531,0)</f>
        <v>0</v>
      </c>
      <c r="BH531" s="233">
        <f>IF(N531="sníž. přenesená",J531,0)</f>
        <v>0</v>
      </c>
      <c r="BI531" s="233">
        <f>IF(N531="nulová",J531,0)</f>
        <v>0</v>
      </c>
      <c r="BJ531" s="18" t="s">
        <v>86</v>
      </c>
      <c r="BK531" s="233">
        <f>ROUND(I531*H531,2)</f>
        <v>0</v>
      </c>
      <c r="BL531" s="18" t="s">
        <v>153</v>
      </c>
      <c r="BM531" s="232" t="s">
        <v>655</v>
      </c>
    </row>
    <row r="532" s="2" customFormat="1">
      <c r="A532" s="39"/>
      <c r="B532" s="40"/>
      <c r="C532" s="41"/>
      <c r="D532" s="234" t="s">
        <v>155</v>
      </c>
      <c r="E532" s="41"/>
      <c r="F532" s="235" t="s">
        <v>656</v>
      </c>
      <c r="G532" s="41"/>
      <c r="H532" s="41"/>
      <c r="I532" s="236"/>
      <c r="J532" s="41"/>
      <c r="K532" s="41"/>
      <c r="L532" s="45"/>
      <c r="M532" s="237"/>
      <c r="N532" s="238"/>
      <c r="O532" s="92"/>
      <c r="P532" s="92"/>
      <c r="Q532" s="92"/>
      <c r="R532" s="92"/>
      <c r="S532" s="92"/>
      <c r="T532" s="93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T532" s="18" t="s">
        <v>155</v>
      </c>
      <c r="AU532" s="18" t="s">
        <v>88</v>
      </c>
    </row>
    <row r="533" s="13" customFormat="1">
      <c r="A533" s="13"/>
      <c r="B533" s="239"/>
      <c r="C533" s="240"/>
      <c r="D533" s="241" t="s">
        <v>157</v>
      </c>
      <c r="E533" s="242" t="s">
        <v>1</v>
      </c>
      <c r="F533" s="243" t="s">
        <v>434</v>
      </c>
      <c r="G533" s="240"/>
      <c r="H533" s="242" t="s">
        <v>1</v>
      </c>
      <c r="I533" s="244"/>
      <c r="J533" s="240"/>
      <c r="K533" s="240"/>
      <c r="L533" s="245"/>
      <c r="M533" s="246"/>
      <c r="N533" s="247"/>
      <c r="O533" s="247"/>
      <c r="P533" s="247"/>
      <c r="Q533" s="247"/>
      <c r="R533" s="247"/>
      <c r="S533" s="247"/>
      <c r="T533" s="248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9" t="s">
        <v>157</v>
      </c>
      <c r="AU533" s="249" t="s">
        <v>88</v>
      </c>
      <c r="AV533" s="13" t="s">
        <v>86</v>
      </c>
      <c r="AW533" s="13" t="s">
        <v>34</v>
      </c>
      <c r="AX533" s="13" t="s">
        <v>78</v>
      </c>
      <c r="AY533" s="249" t="s">
        <v>147</v>
      </c>
    </row>
    <row r="534" s="14" customFormat="1">
      <c r="A534" s="14"/>
      <c r="B534" s="250"/>
      <c r="C534" s="251"/>
      <c r="D534" s="241" t="s">
        <v>157</v>
      </c>
      <c r="E534" s="252" t="s">
        <v>1</v>
      </c>
      <c r="F534" s="253" t="s">
        <v>657</v>
      </c>
      <c r="G534" s="251"/>
      <c r="H534" s="254">
        <v>3.96</v>
      </c>
      <c r="I534" s="255"/>
      <c r="J534" s="251"/>
      <c r="K534" s="251"/>
      <c r="L534" s="256"/>
      <c r="M534" s="257"/>
      <c r="N534" s="258"/>
      <c r="O534" s="258"/>
      <c r="P534" s="258"/>
      <c r="Q534" s="258"/>
      <c r="R534" s="258"/>
      <c r="S534" s="258"/>
      <c r="T534" s="259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0" t="s">
        <v>157</v>
      </c>
      <c r="AU534" s="260" t="s">
        <v>88</v>
      </c>
      <c r="AV534" s="14" t="s">
        <v>88</v>
      </c>
      <c r="AW534" s="14" t="s">
        <v>34</v>
      </c>
      <c r="AX534" s="14" t="s">
        <v>78</v>
      </c>
      <c r="AY534" s="260" t="s">
        <v>147</v>
      </c>
    </row>
    <row r="535" s="15" customFormat="1">
      <c r="A535" s="15"/>
      <c r="B535" s="261"/>
      <c r="C535" s="262"/>
      <c r="D535" s="241" t="s">
        <v>157</v>
      </c>
      <c r="E535" s="263" t="s">
        <v>1</v>
      </c>
      <c r="F535" s="264" t="s">
        <v>160</v>
      </c>
      <c r="G535" s="262"/>
      <c r="H535" s="265">
        <v>3.96</v>
      </c>
      <c r="I535" s="266"/>
      <c r="J535" s="262"/>
      <c r="K535" s="262"/>
      <c r="L535" s="267"/>
      <c r="M535" s="268"/>
      <c r="N535" s="269"/>
      <c r="O535" s="269"/>
      <c r="P535" s="269"/>
      <c r="Q535" s="269"/>
      <c r="R535" s="269"/>
      <c r="S535" s="269"/>
      <c r="T535" s="270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71" t="s">
        <v>157</v>
      </c>
      <c r="AU535" s="271" t="s">
        <v>88</v>
      </c>
      <c r="AV535" s="15" t="s">
        <v>153</v>
      </c>
      <c r="AW535" s="15" t="s">
        <v>34</v>
      </c>
      <c r="AX535" s="15" t="s">
        <v>86</v>
      </c>
      <c r="AY535" s="271" t="s">
        <v>147</v>
      </c>
    </row>
    <row r="536" s="2" customFormat="1" ht="21.75" customHeight="1">
      <c r="A536" s="39"/>
      <c r="B536" s="40"/>
      <c r="C536" s="220" t="s">
        <v>658</v>
      </c>
      <c r="D536" s="220" t="s">
        <v>149</v>
      </c>
      <c r="E536" s="221" t="s">
        <v>659</v>
      </c>
      <c r="F536" s="222" t="s">
        <v>660</v>
      </c>
      <c r="G536" s="223" t="s">
        <v>152</v>
      </c>
      <c r="H536" s="224">
        <v>3.2000000000000002</v>
      </c>
      <c r="I536" s="225"/>
      <c r="J536" s="226">
        <f>ROUND(I536*H536,2)</f>
        <v>0</v>
      </c>
      <c r="K536" s="227"/>
      <c r="L536" s="45"/>
      <c r="M536" s="228" t="s">
        <v>1</v>
      </c>
      <c r="N536" s="229" t="s">
        <v>43</v>
      </c>
      <c r="O536" s="92"/>
      <c r="P536" s="230">
        <f>O536*H536</f>
        <v>0</v>
      </c>
      <c r="Q536" s="230">
        <v>0</v>
      </c>
      <c r="R536" s="230">
        <f>Q536*H536</f>
        <v>0</v>
      </c>
      <c r="S536" s="230">
        <v>0.075999999999999998</v>
      </c>
      <c r="T536" s="231">
        <f>S536*H536</f>
        <v>0.2432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32" t="s">
        <v>153</v>
      </c>
      <c r="AT536" s="232" t="s">
        <v>149</v>
      </c>
      <c r="AU536" s="232" t="s">
        <v>88</v>
      </c>
      <c r="AY536" s="18" t="s">
        <v>147</v>
      </c>
      <c r="BE536" s="233">
        <f>IF(N536="základní",J536,0)</f>
        <v>0</v>
      </c>
      <c r="BF536" s="233">
        <f>IF(N536="snížená",J536,0)</f>
        <v>0</v>
      </c>
      <c r="BG536" s="233">
        <f>IF(N536="zákl. přenesená",J536,0)</f>
        <v>0</v>
      </c>
      <c r="BH536" s="233">
        <f>IF(N536="sníž. přenesená",J536,0)</f>
        <v>0</v>
      </c>
      <c r="BI536" s="233">
        <f>IF(N536="nulová",J536,0)</f>
        <v>0</v>
      </c>
      <c r="BJ536" s="18" t="s">
        <v>86</v>
      </c>
      <c r="BK536" s="233">
        <f>ROUND(I536*H536,2)</f>
        <v>0</v>
      </c>
      <c r="BL536" s="18" t="s">
        <v>153</v>
      </c>
      <c r="BM536" s="232" t="s">
        <v>661</v>
      </c>
    </row>
    <row r="537" s="2" customFormat="1">
      <c r="A537" s="39"/>
      <c r="B537" s="40"/>
      <c r="C537" s="41"/>
      <c r="D537" s="234" t="s">
        <v>155</v>
      </c>
      <c r="E537" s="41"/>
      <c r="F537" s="235" t="s">
        <v>662</v>
      </c>
      <c r="G537" s="41"/>
      <c r="H537" s="41"/>
      <c r="I537" s="236"/>
      <c r="J537" s="41"/>
      <c r="K537" s="41"/>
      <c r="L537" s="45"/>
      <c r="M537" s="237"/>
      <c r="N537" s="238"/>
      <c r="O537" s="92"/>
      <c r="P537" s="92"/>
      <c r="Q537" s="92"/>
      <c r="R537" s="92"/>
      <c r="S537" s="92"/>
      <c r="T537" s="93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18" t="s">
        <v>155</v>
      </c>
      <c r="AU537" s="18" t="s">
        <v>88</v>
      </c>
    </row>
    <row r="538" s="14" customFormat="1">
      <c r="A538" s="14"/>
      <c r="B538" s="250"/>
      <c r="C538" s="251"/>
      <c r="D538" s="241" t="s">
        <v>157</v>
      </c>
      <c r="E538" s="252" t="s">
        <v>1</v>
      </c>
      <c r="F538" s="253" t="s">
        <v>663</v>
      </c>
      <c r="G538" s="251"/>
      <c r="H538" s="254">
        <v>3.2000000000000002</v>
      </c>
      <c r="I538" s="255"/>
      <c r="J538" s="251"/>
      <c r="K538" s="251"/>
      <c r="L538" s="256"/>
      <c r="M538" s="257"/>
      <c r="N538" s="258"/>
      <c r="O538" s="258"/>
      <c r="P538" s="258"/>
      <c r="Q538" s="258"/>
      <c r="R538" s="258"/>
      <c r="S538" s="258"/>
      <c r="T538" s="259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60" t="s">
        <v>157</v>
      </c>
      <c r="AU538" s="260" t="s">
        <v>88</v>
      </c>
      <c r="AV538" s="14" t="s">
        <v>88</v>
      </c>
      <c r="AW538" s="14" t="s">
        <v>34</v>
      </c>
      <c r="AX538" s="14" t="s">
        <v>78</v>
      </c>
      <c r="AY538" s="260" t="s">
        <v>147</v>
      </c>
    </row>
    <row r="539" s="15" customFormat="1">
      <c r="A539" s="15"/>
      <c r="B539" s="261"/>
      <c r="C539" s="262"/>
      <c r="D539" s="241" t="s">
        <v>157</v>
      </c>
      <c r="E539" s="263" t="s">
        <v>1</v>
      </c>
      <c r="F539" s="264" t="s">
        <v>160</v>
      </c>
      <c r="G539" s="262"/>
      <c r="H539" s="265">
        <v>3.2000000000000002</v>
      </c>
      <c r="I539" s="266"/>
      <c r="J539" s="262"/>
      <c r="K539" s="262"/>
      <c r="L539" s="267"/>
      <c r="M539" s="268"/>
      <c r="N539" s="269"/>
      <c r="O539" s="269"/>
      <c r="P539" s="269"/>
      <c r="Q539" s="269"/>
      <c r="R539" s="269"/>
      <c r="S539" s="269"/>
      <c r="T539" s="270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71" t="s">
        <v>157</v>
      </c>
      <c r="AU539" s="271" t="s">
        <v>88</v>
      </c>
      <c r="AV539" s="15" t="s">
        <v>153</v>
      </c>
      <c r="AW539" s="15" t="s">
        <v>34</v>
      </c>
      <c r="AX539" s="15" t="s">
        <v>86</v>
      </c>
      <c r="AY539" s="271" t="s">
        <v>147</v>
      </c>
    </row>
    <row r="540" s="2" customFormat="1" ht="24.15" customHeight="1">
      <c r="A540" s="39"/>
      <c r="B540" s="40"/>
      <c r="C540" s="220" t="s">
        <v>664</v>
      </c>
      <c r="D540" s="220" t="s">
        <v>149</v>
      </c>
      <c r="E540" s="221" t="s">
        <v>665</v>
      </c>
      <c r="F540" s="222" t="s">
        <v>666</v>
      </c>
      <c r="G540" s="223" t="s">
        <v>152</v>
      </c>
      <c r="H540" s="224">
        <v>0.90000000000000002</v>
      </c>
      <c r="I540" s="225"/>
      <c r="J540" s="226">
        <f>ROUND(I540*H540,2)</f>
        <v>0</v>
      </c>
      <c r="K540" s="227"/>
      <c r="L540" s="45"/>
      <c r="M540" s="228" t="s">
        <v>1</v>
      </c>
      <c r="N540" s="229" t="s">
        <v>43</v>
      </c>
      <c r="O540" s="92"/>
      <c r="P540" s="230">
        <f>O540*H540</f>
        <v>0</v>
      </c>
      <c r="Q540" s="230">
        <v>0</v>
      </c>
      <c r="R540" s="230">
        <f>Q540*H540</f>
        <v>0</v>
      </c>
      <c r="S540" s="230">
        <v>0.072999999999999995</v>
      </c>
      <c r="T540" s="231">
        <f>S540*H540</f>
        <v>0.065699999999999995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32" t="s">
        <v>153</v>
      </c>
      <c r="AT540" s="232" t="s">
        <v>149</v>
      </c>
      <c r="AU540" s="232" t="s">
        <v>88</v>
      </c>
      <c r="AY540" s="18" t="s">
        <v>147</v>
      </c>
      <c r="BE540" s="233">
        <f>IF(N540="základní",J540,0)</f>
        <v>0</v>
      </c>
      <c r="BF540" s="233">
        <f>IF(N540="snížená",J540,0)</f>
        <v>0</v>
      </c>
      <c r="BG540" s="233">
        <f>IF(N540="zákl. přenesená",J540,0)</f>
        <v>0</v>
      </c>
      <c r="BH540" s="233">
        <f>IF(N540="sníž. přenesená",J540,0)</f>
        <v>0</v>
      </c>
      <c r="BI540" s="233">
        <f>IF(N540="nulová",J540,0)</f>
        <v>0</v>
      </c>
      <c r="BJ540" s="18" t="s">
        <v>86</v>
      </c>
      <c r="BK540" s="233">
        <f>ROUND(I540*H540,2)</f>
        <v>0</v>
      </c>
      <c r="BL540" s="18" t="s">
        <v>153</v>
      </c>
      <c r="BM540" s="232" t="s">
        <v>667</v>
      </c>
    </row>
    <row r="541" s="2" customFormat="1">
      <c r="A541" s="39"/>
      <c r="B541" s="40"/>
      <c r="C541" s="41"/>
      <c r="D541" s="234" t="s">
        <v>155</v>
      </c>
      <c r="E541" s="41"/>
      <c r="F541" s="235" t="s">
        <v>668</v>
      </c>
      <c r="G541" s="41"/>
      <c r="H541" s="41"/>
      <c r="I541" s="236"/>
      <c r="J541" s="41"/>
      <c r="K541" s="41"/>
      <c r="L541" s="45"/>
      <c r="M541" s="237"/>
      <c r="N541" s="238"/>
      <c r="O541" s="92"/>
      <c r="P541" s="92"/>
      <c r="Q541" s="92"/>
      <c r="R541" s="92"/>
      <c r="S541" s="92"/>
      <c r="T541" s="93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T541" s="18" t="s">
        <v>155</v>
      </c>
      <c r="AU541" s="18" t="s">
        <v>88</v>
      </c>
    </row>
    <row r="542" s="13" customFormat="1">
      <c r="A542" s="13"/>
      <c r="B542" s="239"/>
      <c r="C542" s="240"/>
      <c r="D542" s="241" t="s">
        <v>157</v>
      </c>
      <c r="E542" s="242" t="s">
        <v>1</v>
      </c>
      <c r="F542" s="243" t="s">
        <v>432</v>
      </c>
      <c r="G542" s="240"/>
      <c r="H542" s="242" t="s">
        <v>1</v>
      </c>
      <c r="I542" s="244"/>
      <c r="J542" s="240"/>
      <c r="K542" s="240"/>
      <c r="L542" s="245"/>
      <c r="M542" s="246"/>
      <c r="N542" s="247"/>
      <c r="O542" s="247"/>
      <c r="P542" s="247"/>
      <c r="Q542" s="247"/>
      <c r="R542" s="247"/>
      <c r="S542" s="247"/>
      <c r="T542" s="248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9" t="s">
        <v>157</v>
      </c>
      <c r="AU542" s="249" t="s">
        <v>88</v>
      </c>
      <c r="AV542" s="13" t="s">
        <v>86</v>
      </c>
      <c r="AW542" s="13" t="s">
        <v>34</v>
      </c>
      <c r="AX542" s="13" t="s">
        <v>78</v>
      </c>
      <c r="AY542" s="249" t="s">
        <v>147</v>
      </c>
    </row>
    <row r="543" s="14" customFormat="1">
      <c r="A543" s="14"/>
      <c r="B543" s="250"/>
      <c r="C543" s="251"/>
      <c r="D543" s="241" t="s">
        <v>157</v>
      </c>
      <c r="E543" s="252" t="s">
        <v>1</v>
      </c>
      <c r="F543" s="253" t="s">
        <v>669</v>
      </c>
      <c r="G543" s="251"/>
      <c r="H543" s="254">
        <v>0.90000000000000002</v>
      </c>
      <c r="I543" s="255"/>
      <c r="J543" s="251"/>
      <c r="K543" s="251"/>
      <c r="L543" s="256"/>
      <c r="M543" s="257"/>
      <c r="N543" s="258"/>
      <c r="O543" s="258"/>
      <c r="P543" s="258"/>
      <c r="Q543" s="258"/>
      <c r="R543" s="258"/>
      <c r="S543" s="258"/>
      <c r="T543" s="259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60" t="s">
        <v>157</v>
      </c>
      <c r="AU543" s="260" t="s">
        <v>88</v>
      </c>
      <c r="AV543" s="14" t="s">
        <v>88</v>
      </c>
      <c r="AW543" s="14" t="s">
        <v>34</v>
      </c>
      <c r="AX543" s="14" t="s">
        <v>78</v>
      </c>
      <c r="AY543" s="260" t="s">
        <v>147</v>
      </c>
    </row>
    <row r="544" s="15" customFormat="1">
      <c r="A544" s="15"/>
      <c r="B544" s="261"/>
      <c r="C544" s="262"/>
      <c r="D544" s="241" t="s">
        <v>157</v>
      </c>
      <c r="E544" s="263" t="s">
        <v>1</v>
      </c>
      <c r="F544" s="264" t="s">
        <v>160</v>
      </c>
      <c r="G544" s="262"/>
      <c r="H544" s="265">
        <v>0.90000000000000002</v>
      </c>
      <c r="I544" s="266"/>
      <c r="J544" s="262"/>
      <c r="K544" s="262"/>
      <c r="L544" s="267"/>
      <c r="M544" s="268"/>
      <c r="N544" s="269"/>
      <c r="O544" s="269"/>
      <c r="P544" s="269"/>
      <c r="Q544" s="269"/>
      <c r="R544" s="269"/>
      <c r="S544" s="269"/>
      <c r="T544" s="270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71" t="s">
        <v>157</v>
      </c>
      <c r="AU544" s="271" t="s">
        <v>88</v>
      </c>
      <c r="AV544" s="15" t="s">
        <v>153</v>
      </c>
      <c r="AW544" s="15" t="s">
        <v>34</v>
      </c>
      <c r="AX544" s="15" t="s">
        <v>86</v>
      </c>
      <c r="AY544" s="271" t="s">
        <v>147</v>
      </c>
    </row>
    <row r="545" s="2" customFormat="1" ht="24.15" customHeight="1">
      <c r="A545" s="39"/>
      <c r="B545" s="40"/>
      <c r="C545" s="220" t="s">
        <v>670</v>
      </c>
      <c r="D545" s="220" t="s">
        <v>149</v>
      </c>
      <c r="E545" s="221" t="s">
        <v>671</v>
      </c>
      <c r="F545" s="222" t="s">
        <v>672</v>
      </c>
      <c r="G545" s="223" t="s">
        <v>152</v>
      </c>
      <c r="H545" s="224">
        <v>9</v>
      </c>
      <c r="I545" s="225"/>
      <c r="J545" s="226">
        <f>ROUND(I545*H545,2)</f>
        <v>0</v>
      </c>
      <c r="K545" s="227"/>
      <c r="L545" s="45"/>
      <c r="M545" s="228" t="s">
        <v>1</v>
      </c>
      <c r="N545" s="229" t="s">
        <v>43</v>
      </c>
      <c r="O545" s="92"/>
      <c r="P545" s="230">
        <f>O545*H545</f>
        <v>0</v>
      </c>
      <c r="Q545" s="230">
        <v>0</v>
      </c>
      <c r="R545" s="230">
        <f>Q545*H545</f>
        <v>0</v>
      </c>
      <c r="S545" s="230">
        <v>0.050999999999999997</v>
      </c>
      <c r="T545" s="231">
        <f>S545*H545</f>
        <v>0.45899999999999996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2" t="s">
        <v>153</v>
      </c>
      <c r="AT545" s="232" t="s">
        <v>149</v>
      </c>
      <c r="AU545" s="232" t="s">
        <v>88</v>
      </c>
      <c r="AY545" s="18" t="s">
        <v>147</v>
      </c>
      <c r="BE545" s="233">
        <f>IF(N545="základní",J545,0)</f>
        <v>0</v>
      </c>
      <c r="BF545" s="233">
        <f>IF(N545="snížená",J545,0)</f>
        <v>0</v>
      </c>
      <c r="BG545" s="233">
        <f>IF(N545="zákl. přenesená",J545,0)</f>
        <v>0</v>
      </c>
      <c r="BH545" s="233">
        <f>IF(N545="sníž. přenesená",J545,0)</f>
        <v>0</v>
      </c>
      <c r="BI545" s="233">
        <f>IF(N545="nulová",J545,0)</f>
        <v>0</v>
      </c>
      <c r="BJ545" s="18" t="s">
        <v>86</v>
      </c>
      <c r="BK545" s="233">
        <f>ROUND(I545*H545,2)</f>
        <v>0</v>
      </c>
      <c r="BL545" s="18" t="s">
        <v>153</v>
      </c>
      <c r="BM545" s="232" t="s">
        <v>673</v>
      </c>
    </row>
    <row r="546" s="2" customFormat="1">
      <c r="A546" s="39"/>
      <c r="B546" s="40"/>
      <c r="C546" s="41"/>
      <c r="D546" s="234" t="s">
        <v>155</v>
      </c>
      <c r="E546" s="41"/>
      <c r="F546" s="235" t="s">
        <v>674</v>
      </c>
      <c r="G546" s="41"/>
      <c r="H546" s="41"/>
      <c r="I546" s="236"/>
      <c r="J546" s="41"/>
      <c r="K546" s="41"/>
      <c r="L546" s="45"/>
      <c r="M546" s="237"/>
      <c r="N546" s="238"/>
      <c r="O546" s="92"/>
      <c r="P546" s="92"/>
      <c r="Q546" s="92"/>
      <c r="R546" s="92"/>
      <c r="S546" s="92"/>
      <c r="T546" s="93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155</v>
      </c>
      <c r="AU546" s="18" t="s">
        <v>88</v>
      </c>
    </row>
    <row r="547" s="13" customFormat="1">
      <c r="A547" s="13"/>
      <c r="B547" s="239"/>
      <c r="C547" s="240"/>
      <c r="D547" s="241" t="s">
        <v>157</v>
      </c>
      <c r="E547" s="242" t="s">
        <v>1</v>
      </c>
      <c r="F547" s="243" t="s">
        <v>675</v>
      </c>
      <c r="G547" s="240"/>
      <c r="H547" s="242" t="s">
        <v>1</v>
      </c>
      <c r="I547" s="244"/>
      <c r="J547" s="240"/>
      <c r="K547" s="240"/>
      <c r="L547" s="245"/>
      <c r="M547" s="246"/>
      <c r="N547" s="247"/>
      <c r="O547" s="247"/>
      <c r="P547" s="247"/>
      <c r="Q547" s="247"/>
      <c r="R547" s="247"/>
      <c r="S547" s="247"/>
      <c r="T547" s="248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9" t="s">
        <v>157</v>
      </c>
      <c r="AU547" s="249" t="s">
        <v>88</v>
      </c>
      <c r="AV547" s="13" t="s">
        <v>86</v>
      </c>
      <c r="AW547" s="13" t="s">
        <v>34</v>
      </c>
      <c r="AX547" s="13" t="s">
        <v>78</v>
      </c>
      <c r="AY547" s="249" t="s">
        <v>147</v>
      </c>
    </row>
    <row r="548" s="14" customFormat="1">
      <c r="A548" s="14"/>
      <c r="B548" s="250"/>
      <c r="C548" s="251"/>
      <c r="D548" s="241" t="s">
        <v>157</v>
      </c>
      <c r="E548" s="252" t="s">
        <v>1</v>
      </c>
      <c r="F548" s="253" t="s">
        <v>676</v>
      </c>
      <c r="G548" s="251"/>
      <c r="H548" s="254">
        <v>9</v>
      </c>
      <c r="I548" s="255"/>
      <c r="J548" s="251"/>
      <c r="K548" s="251"/>
      <c r="L548" s="256"/>
      <c r="M548" s="257"/>
      <c r="N548" s="258"/>
      <c r="O548" s="258"/>
      <c r="P548" s="258"/>
      <c r="Q548" s="258"/>
      <c r="R548" s="258"/>
      <c r="S548" s="258"/>
      <c r="T548" s="259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60" t="s">
        <v>157</v>
      </c>
      <c r="AU548" s="260" t="s">
        <v>88</v>
      </c>
      <c r="AV548" s="14" t="s">
        <v>88</v>
      </c>
      <c r="AW548" s="14" t="s">
        <v>34</v>
      </c>
      <c r="AX548" s="14" t="s">
        <v>78</v>
      </c>
      <c r="AY548" s="260" t="s">
        <v>147</v>
      </c>
    </row>
    <row r="549" s="15" customFormat="1">
      <c r="A549" s="15"/>
      <c r="B549" s="261"/>
      <c r="C549" s="262"/>
      <c r="D549" s="241" t="s">
        <v>157</v>
      </c>
      <c r="E549" s="263" t="s">
        <v>1</v>
      </c>
      <c r="F549" s="264" t="s">
        <v>160</v>
      </c>
      <c r="G549" s="262"/>
      <c r="H549" s="265">
        <v>9</v>
      </c>
      <c r="I549" s="266"/>
      <c r="J549" s="262"/>
      <c r="K549" s="262"/>
      <c r="L549" s="267"/>
      <c r="M549" s="268"/>
      <c r="N549" s="269"/>
      <c r="O549" s="269"/>
      <c r="P549" s="269"/>
      <c r="Q549" s="269"/>
      <c r="R549" s="269"/>
      <c r="S549" s="269"/>
      <c r="T549" s="270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71" t="s">
        <v>157</v>
      </c>
      <c r="AU549" s="271" t="s">
        <v>88</v>
      </c>
      <c r="AV549" s="15" t="s">
        <v>153</v>
      </c>
      <c r="AW549" s="15" t="s">
        <v>34</v>
      </c>
      <c r="AX549" s="15" t="s">
        <v>86</v>
      </c>
      <c r="AY549" s="271" t="s">
        <v>147</v>
      </c>
    </row>
    <row r="550" s="2" customFormat="1" ht="24.15" customHeight="1">
      <c r="A550" s="39"/>
      <c r="B550" s="40"/>
      <c r="C550" s="220" t="s">
        <v>677</v>
      </c>
      <c r="D550" s="220" t="s">
        <v>149</v>
      </c>
      <c r="E550" s="221" t="s">
        <v>678</v>
      </c>
      <c r="F550" s="222" t="s">
        <v>679</v>
      </c>
      <c r="G550" s="223" t="s">
        <v>163</v>
      </c>
      <c r="H550" s="224">
        <v>6.8499999999999996</v>
      </c>
      <c r="I550" s="225"/>
      <c r="J550" s="226">
        <f>ROUND(I550*H550,2)</f>
        <v>0</v>
      </c>
      <c r="K550" s="227"/>
      <c r="L550" s="45"/>
      <c r="M550" s="228" t="s">
        <v>1</v>
      </c>
      <c r="N550" s="229" t="s">
        <v>43</v>
      </c>
      <c r="O550" s="92"/>
      <c r="P550" s="230">
        <f>O550*H550</f>
        <v>0</v>
      </c>
      <c r="Q550" s="230">
        <v>0</v>
      </c>
      <c r="R550" s="230">
        <f>Q550*H550</f>
        <v>0</v>
      </c>
      <c r="S550" s="230">
        <v>0.012</v>
      </c>
      <c r="T550" s="231">
        <f>S550*H550</f>
        <v>0.082199999999999995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32" t="s">
        <v>153</v>
      </c>
      <c r="AT550" s="232" t="s">
        <v>149</v>
      </c>
      <c r="AU550" s="232" t="s">
        <v>88</v>
      </c>
      <c r="AY550" s="18" t="s">
        <v>147</v>
      </c>
      <c r="BE550" s="233">
        <f>IF(N550="základní",J550,0)</f>
        <v>0</v>
      </c>
      <c r="BF550" s="233">
        <f>IF(N550="snížená",J550,0)</f>
        <v>0</v>
      </c>
      <c r="BG550" s="233">
        <f>IF(N550="zákl. přenesená",J550,0)</f>
        <v>0</v>
      </c>
      <c r="BH550" s="233">
        <f>IF(N550="sníž. přenesená",J550,0)</f>
        <v>0</v>
      </c>
      <c r="BI550" s="233">
        <f>IF(N550="nulová",J550,0)</f>
        <v>0</v>
      </c>
      <c r="BJ550" s="18" t="s">
        <v>86</v>
      </c>
      <c r="BK550" s="233">
        <f>ROUND(I550*H550,2)</f>
        <v>0</v>
      </c>
      <c r="BL550" s="18" t="s">
        <v>153</v>
      </c>
      <c r="BM550" s="232" t="s">
        <v>680</v>
      </c>
    </row>
    <row r="551" s="2" customFormat="1">
      <c r="A551" s="39"/>
      <c r="B551" s="40"/>
      <c r="C551" s="41"/>
      <c r="D551" s="234" t="s">
        <v>155</v>
      </c>
      <c r="E551" s="41"/>
      <c r="F551" s="235" t="s">
        <v>681</v>
      </c>
      <c r="G551" s="41"/>
      <c r="H551" s="41"/>
      <c r="I551" s="236"/>
      <c r="J551" s="41"/>
      <c r="K551" s="41"/>
      <c r="L551" s="45"/>
      <c r="M551" s="237"/>
      <c r="N551" s="238"/>
      <c r="O551" s="92"/>
      <c r="P551" s="92"/>
      <c r="Q551" s="92"/>
      <c r="R551" s="92"/>
      <c r="S551" s="92"/>
      <c r="T551" s="93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155</v>
      </c>
      <c r="AU551" s="18" t="s">
        <v>88</v>
      </c>
    </row>
    <row r="552" s="13" customFormat="1">
      <c r="A552" s="13"/>
      <c r="B552" s="239"/>
      <c r="C552" s="240"/>
      <c r="D552" s="241" t="s">
        <v>157</v>
      </c>
      <c r="E552" s="242" t="s">
        <v>1</v>
      </c>
      <c r="F552" s="243" t="s">
        <v>351</v>
      </c>
      <c r="G552" s="240"/>
      <c r="H552" s="242" t="s">
        <v>1</v>
      </c>
      <c r="I552" s="244"/>
      <c r="J552" s="240"/>
      <c r="K552" s="240"/>
      <c r="L552" s="245"/>
      <c r="M552" s="246"/>
      <c r="N552" s="247"/>
      <c r="O552" s="247"/>
      <c r="P552" s="247"/>
      <c r="Q552" s="247"/>
      <c r="R552" s="247"/>
      <c r="S552" s="247"/>
      <c r="T552" s="248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9" t="s">
        <v>157</v>
      </c>
      <c r="AU552" s="249" t="s">
        <v>88</v>
      </c>
      <c r="AV552" s="13" t="s">
        <v>86</v>
      </c>
      <c r="AW552" s="13" t="s">
        <v>34</v>
      </c>
      <c r="AX552" s="13" t="s">
        <v>78</v>
      </c>
      <c r="AY552" s="249" t="s">
        <v>147</v>
      </c>
    </row>
    <row r="553" s="14" customFormat="1">
      <c r="A553" s="14"/>
      <c r="B553" s="250"/>
      <c r="C553" s="251"/>
      <c r="D553" s="241" t="s">
        <v>157</v>
      </c>
      <c r="E553" s="252" t="s">
        <v>1</v>
      </c>
      <c r="F553" s="253" t="s">
        <v>682</v>
      </c>
      <c r="G553" s="251"/>
      <c r="H553" s="254">
        <v>0.65000000000000002</v>
      </c>
      <c r="I553" s="255"/>
      <c r="J553" s="251"/>
      <c r="K553" s="251"/>
      <c r="L553" s="256"/>
      <c r="M553" s="257"/>
      <c r="N553" s="258"/>
      <c r="O553" s="258"/>
      <c r="P553" s="258"/>
      <c r="Q553" s="258"/>
      <c r="R553" s="258"/>
      <c r="S553" s="258"/>
      <c r="T553" s="259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60" t="s">
        <v>157</v>
      </c>
      <c r="AU553" s="260" t="s">
        <v>88</v>
      </c>
      <c r="AV553" s="14" t="s">
        <v>88</v>
      </c>
      <c r="AW553" s="14" t="s">
        <v>34</v>
      </c>
      <c r="AX553" s="14" t="s">
        <v>78</v>
      </c>
      <c r="AY553" s="260" t="s">
        <v>147</v>
      </c>
    </row>
    <row r="554" s="14" customFormat="1">
      <c r="A554" s="14"/>
      <c r="B554" s="250"/>
      <c r="C554" s="251"/>
      <c r="D554" s="241" t="s">
        <v>157</v>
      </c>
      <c r="E554" s="252" t="s">
        <v>1</v>
      </c>
      <c r="F554" s="253" t="s">
        <v>683</v>
      </c>
      <c r="G554" s="251"/>
      <c r="H554" s="254">
        <v>6.2000000000000002</v>
      </c>
      <c r="I554" s="255"/>
      <c r="J554" s="251"/>
      <c r="K554" s="251"/>
      <c r="L554" s="256"/>
      <c r="M554" s="257"/>
      <c r="N554" s="258"/>
      <c r="O554" s="258"/>
      <c r="P554" s="258"/>
      <c r="Q554" s="258"/>
      <c r="R554" s="258"/>
      <c r="S554" s="258"/>
      <c r="T554" s="259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60" t="s">
        <v>157</v>
      </c>
      <c r="AU554" s="260" t="s">
        <v>88</v>
      </c>
      <c r="AV554" s="14" t="s">
        <v>88</v>
      </c>
      <c r="AW554" s="14" t="s">
        <v>34</v>
      </c>
      <c r="AX554" s="14" t="s">
        <v>78</v>
      </c>
      <c r="AY554" s="260" t="s">
        <v>147</v>
      </c>
    </row>
    <row r="555" s="15" customFormat="1">
      <c r="A555" s="15"/>
      <c r="B555" s="261"/>
      <c r="C555" s="262"/>
      <c r="D555" s="241" t="s">
        <v>157</v>
      </c>
      <c r="E555" s="263" t="s">
        <v>1</v>
      </c>
      <c r="F555" s="264" t="s">
        <v>160</v>
      </c>
      <c r="G555" s="262"/>
      <c r="H555" s="265">
        <v>6.8499999999999996</v>
      </c>
      <c r="I555" s="266"/>
      <c r="J555" s="262"/>
      <c r="K555" s="262"/>
      <c r="L555" s="267"/>
      <c r="M555" s="268"/>
      <c r="N555" s="269"/>
      <c r="O555" s="269"/>
      <c r="P555" s="269"/>
      <c r="Q555" s="269"/>
      <c r="R555" s="269"/>
      <c r="S555" s="269"/>
      <c r="T555" s="270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71" t="s">
        <v>157</v>
      </c>
      <c r="AU555" s="271" t="s">
        <v>88</v>
      </c>
      <c r="AV555" s="15" t="s">
        <v>153</v>
      </c>
      <c r="AW555" s="15" t="s">
        <v>34</v>
      </c>
      <c r="AX555" s="15" t="s">
        <v>86</v>
      </c>
      <c r="AY555" s="271" t="s">
        <v>147</v>
      </c>
    </row>
    <row r="556" s="12" customFormat="1" ht="22.8" customHeight="1">
      <c r="A556" s="12"/>
      <c r="B556" s="204"/>
      <c r="C556" s="205"/>
      <c r="D556" s="206" t="s">
        <v>77</v>
      </c>
      <c r="E556" s="218" t="s">
        <v>684</v>
      </c>
      <c r="F556" s="218" t="s">
        <v>685</v>
      </c>
      <c r="G556" s="205"/>
      <c r="H556" s="205"/>
      <c r="I556" s="208"/>
      <c r="J556" s="219">
        <f>BK556</f>
        <v>0</v>
      </c>
      <c r="K556" s="205"/>
      <c r="L556" s="210"/>
      <c r="M556" s="211"/>
      <c r="N556" s="212"/>
      <c r="O556" s="212"/>
      <c r="P556" s="213">
        <f>SUM(P557:P598)</f>
        <v>0</v>
      </c>
      <c r="Q556" s="212"/>
      <c r="R556" s="213">
        <f>SUM(R557:R598)</f>
        <v>0</v>
      </c>
      <c r="S556" s="212"/>
      <c r="T556" s="214">
        <f>SUM(T557:T598)</f>
        <v>0</v>
      </c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R556" s="215" t="s">
        <v>86</v>
      </c>
      <c r="AT556" s="216" t="s">
        <v>77</v>
      </c>
      <c r="AU556" s="216" t="s">
        <v>86</v>
      </c>
      <c r="AY556" s="215" t="s">
        <v>147</v>
      </c>
      <c r="BK556" s="217">
        <f>SUM(BK557:BK598)</f>
        <v>0</v>
      </c>
    </row>
    <row r="557" s="2" customFormat="1" ht="33" customHeight="1">
      <c r="A557" s="39"/>
      <c r="B557" s="40"/>
      <c r="C557" s="220" t="s">
        <v>686</v>
      </c>
      <c r="D557" s="220" t="s">
        <v>149</v>
      </c>
      <c r="E557" s="221" t="s">
        <v>687</v>
      </c>
      <c r="F557" s="222" t="s">
        <v>688</v>
      </c>
      <c r="G557" s="223" t="s">
        <v>152</v>
      </c>
      <c r="H557" s="224">
        <v>82.266000000000005</v>
      </c>
      <c r="I557" s="225"/>
      <c r="J557" s="226">
        <f>ROUND(I557*H557,2)</f>
        <v>0</v>
      </c>
      <c r="K557" s="227"/>
      <c r="L557" s="45"/>
      <c r="M557" s="228" t="s">
        <v>1</v>
      </c>
      <c r="N557" s="229" t="s">
        <v>43</v>
      </c>
      <c r="O557" s="92"/>
      <c r="P557" s="230">
        <f>O557*H557</f>
        <v>0</v>
      </c>
      <c r="Q557" s="230">
        <v>0</v>
      </c>
      <c r="R557" s="230">
        <f>Q557*H557</f>
        <v>0</v>
      </c>
      <c r="S557" s="230">
        <v>0</v>
      </c>
      <c r="T557" s="231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32" t="s">
        <v>153</v>
      </c>
      <c r="AT557" s="232" t="s">
        <v>149</v>
      </c>
      <c r="AU557" s="232" t="s">
        <v>88</v>
      </c>
      <c r="AY557" s="18" t="s">
        <v>147</v>
      </c>
      <c r="BE557" s="233">
        <f>IF(N557="základní",J557,0)</f>
        <v>0</v>
      </c>
      <c r="BF557" s="233">
        <f>IF(N557="snížená",J557,0)</f>
        <v>0</v>
      </c>
      <c r="BG557" s="233">
        <f>IF(N557="zákl. přenesená",J557,0)</f>
        <v>0</v>
      </c>
      <c r="BH557" s="233">
        <f>IF(N557="sníž. přenesená",J557,0)</f>
        <v>0</v>
      </c>
      <c r="BI557" s="233">
        <f>IF(N557="nulová",J557,0)</f>
        <v>0</v>
      </c>
      <c r="BJ557" s="18" t="s">
        <v>86</v>
      </c>
      <c r="BK557" s="233">
        <f>ROUND(I557*H557,2)</f>
        <v>0</v>
      </c>
      <c r="BL557" s="18" t="s">
        <v>153</v>
      </c>
      <c r="BM557" s="232" t="s">
        <v>689</v>
      </c>
    </row>
    <row r="558" s="2" customFormat="1">
      <c r="A558" s="39"/>
      <c r="B558" s="40"/>
      <c r="C558" s="41"/>
      <c r="D558" s="234" t="s">
        <v>155</v>
      </c>
      <c r="E558" s="41"/>
      <c r="F558" s="235" t="s">
        <v>690</v>
      </c>
      <c r="G558" s="41"/>
      <c r="H558" s="41"/>
      <c r="I558" s="236"/>
      <c r="J558" s="41"/>
      <c r="K558" s="41"/>
      <c r="L558" s="45"/>
      <c r="M558" s="237"/>
      <c r="N558" s="238"/>
      <c r="O558" s="92"/>
      <c r="P558" s="92"/>
      <c r="Q558" s="92"/>
      <c r="R558" s="92"/>
      <c r="S558" s="92"/>
      <c r="T558" s="93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155</v>
      </c>
      <c r="AU558" s="18" t="s">
        <v>88</v>
      </c>
    </row>
    <row r="559" s="14" customFormat="1">
      <c r="A559" s="14"/>
      <c r="B559" s="250"/>
      <c r="C559" s="251"/>
      <c r="D559" s="241" t="s">
        <v>157</v>
      </c>
      <c r="E559" s="252" t="s">
        <v>1</v>
      </c>
      <c r="F559" s="253" t="s">
        <v>691</v>
      </c>
      <c r="G559" s="251"/>
      <c r="H559" s="254">
        <v>82.266000000000005</v>
      </c>
      <c r="I559" s="255"/>
      <c r="J559" s="251"/>
      <c r="K559" s="251"/>
      <c r="L559" s="256"/>
      <c r="M559" s="257"/>
      <c r="N559" s="258"/>
      <c r="O559" s="258"/>
      <c r="P559" s="258"/>
      <c r="Q559" s="258"/>
      <c r="R559" s="258"/>
      <c r="S559" s="258"/>
      <c r="T559" s="259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0" t="s">
        <v>157</v>
      </c>
      <c r="AU559" s="260" t="s">
        <v>88</v>
      </c>
      <c r="AV559" s="14" t="s">
        <v>88</v>
      </c>
      <c r="AW559" s="14" t="s">
        <v>34</v>
      </c>
      <c r="AX559" s="14" t="s">
        <v>78</v>
      </c>
      <c r="AY559" s="260" t="s">
        <v>147</v>
      </c>
    </row>
    <row r="560" s="15" customFormat="1">
      <c r="A560" s="15"/>
      <c r="B560" s="261"/>
      <c r="C560" s="262"/>
      <c r="D560" s="241" t="s">
        <v>157</v>
      </c>
      <c r="E560" s="263" t="s">
        <v>1</v>
      </c>
      <c r="F560" s="264" t="s">
        <v>160</v>
      </c>
      <c r="G560" s="262"/>
      <c r="H560" s="265">
        <v>82.266000000000005</v>
      </c>
      <c r="I560" s="266"/>
      <c r="J560" s="262"/>
      <c r="K560" s="262"/>
      <c r="L560" s="267"/>
      <c r="M560" s="268"/>
      <c r="N560" s="269"/>
      <c r="O560" s="269"/>
      <c r="P560" s="269"/>
      <c r="Q560" s="269"/>
      <c r="R560" s="269"/>
      <c r="S560" s="269"/>
      <c r="T560" s="270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71" t="s">
        <v>157</v>
      </c>
      <c r="AU560" s="271" t="s">
        <v>88</v>
      </c>
      <c r="AV560" s="15" t="s">
        <v>153</v>
      </c>
      <c r="AW560" s="15" t="s">
        <v>34</v>
      </c>
      <c r="AX560" s="15" t="s">
        <v>86</v>
      </c>
      <c r="AY560" s="271" t="s">
        <v>147</v>
      </c>
    </row>
    <row r="561" s="2" customFormat="1" ht="37.8" customHeight="1">
      <c r="A561" s="39"/>
      <c r="B561" s="40"/>
      <c r="C561" s="220" t="s">
        <v>692</v>
      </c>
      <c r="D561" s="220" t="s">
        <v>149</v>
      </c>
      <c r="E561" s="221" t="s">
        <v>693</v>
      </c>
      <c r="F561" s="222" t="s">
        <v>694</v>
      </c>
      <c r="G561" s="223" t="s">
        <v>152</v>
      </c>
      <c r="H561" s="224">
        <v>9871.9200000000001</v>
      </c>
      <c r="I561" s="225"/>
      <c r="J561" s="226">
        <f>ROUND(I561*H561,2)</f>
        <v>0</v>
      </c>
      <c r="K561" s="227"/>
      <c r="L561" s="45"/>
      <c r="M561" s="228" t="s">
        <v>1</v>
      </c>
      <c r="N561" s="229" t="s">
        <v>43</v>
      </c>
      <c r="O561" s="92"/>
      <c r="P561" s="230">
        <f>O561*H561</f>
        <v>0</v>
      </c>
      <c r="Q561" s="230">
        <v>0</v>
      </c>
      <c r="R561" s="230">
        <f>Q561*H561</f>
        <v>0</v>
      </c>
      <c r="S561" s="230">
        <v>0</v>
      </c>
      <c r="T561" s="231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32" t="s">
        <v>153</v>
      </c>
      <c r="AT561" s="232" t="s">
        <v>149</v>
      </c>
      <c r="AU561" s="232" t="s">
        <v>88</v>
      </c>
      <c r="AY561" s="18" t="s">
        <v>147</v>
      </c>
      <c r="BE561" s="233">
        <f>IF(N561="základní",J561,0)</f>
        <v>0</v>
      </c>
      <c r="BF561" s="233">
        <f>IF(N561="snížená",J561,0)</f>
        <v>0</v>
      </c>
      <c r="BG561" s="233">
        <f>IF(N561="zákl. přenesená",J561,0)</f>
        <v>0</v>
      </c>
      <c r="BH561" s="233">
        <f>IF(N561="sníž. přenesená",J561,0)</f>
        <v>0</v>
      </c>
      <c r="BI561" s="233">
        <f>IF(N561="nulová",J561,0)</f>
        <v>0</v>
      </c>
      <c r="BJ561" s="18" t="s">
        <v>86</v>
      </c>
      <c r="BK561" s="233">
        <f>ROUND(I561*H561,2)</f>
        <v>0</v>
      </c>
      <c r="BL561" s="18" t="s">
        <v>153</v>
      </c>
      <c r="BM561" s="232" t="s">
        <v>695</v>
      </c>
    </row>
    <row r="562" s="2" customFormat="1">
      <c r="A562" s="39"/>
      <c r="B562" s="40"/>
      <c r="C562" s="41"/>
      <c r="D562" s="234" t="s">
        <v>155</v>
      </c>
      <c r="E562" s="41"/>
      <c r="F562" s="235" t="s">
        <v>696</v>
      </c>
      <c r="G562" s="41"/>
      <c r="H562" s="41"/>
      <c r="I562" s="236"/>
      <c r="J562" s="41"/>
      <c r="K562" s="41"/>
      <c r="L562" s="45"/>
      <c r="M562" s="237"/>
      <c r="N562" s="238"/>
      <c r="O562" s="92"/>
      <c r="P562" s="92"/>
      <c r="Q562" s="92"/>
      <c r="R562" s="92"/>
      <c r="S562" s="92"/>
      <c r="T562" s="93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18" t="s">
        <v>155</v>
      </c>
      <c r="AU562" s="18" t="s">
        <v>88</v>
      </c>
    </row>
    <row r="563" s="14" customFormat="1">
      <c r="A563" s="14"/>
      <c r="B563" s="250"/>
      <c r="C563" s="251"/>
      <c r="D563" s="241" t="s">
        <v>157</v>
      </c>
      <c r="E563" s="252" t="s">
        <v>1</v>
      </c>
      <c r="F563" s="253" t="s">
        <v>697</v>
      </c>
      <c r="G563" s="251"/>
      <c r="H563" s="254">
        <v>9871.9200000000001</v>
      </c>
      <c r="I563" s="255"/>
      <c r="J563" s="251"/>
      <c r="K563" s="251"/>
      <c r="L563" s="256"/>
      <c r="M563" s="257"/>
      <c r="N563" s="258"/>
      <c r="O563" s="258"/>
      <c r="P563" s="258"/>
      <c r="Q563" s="258"/>
      <c r="R563" s="258"/>
      <c r="S563" s="258"/>
      <c r="T563" s="259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60" t="s">
        <v>157</v>
      </c>
      <c r="AU563" s="260" t="s">
        <v>88</v>
      </c>
      <c r="AV563" s="14" t="s">
        <v>88</v>
      </c>
      <c r="AW563" s="14" t="s">
        <v>34</v>
      </c>
      <c r="AX563" s="14" t="s">
        <v>78</v>
      </c>
      <c r="AY563" s="260" t="s">
        <v>147</v>
      </c>
    </row>
    <row r="564" s="15" customFormat="1">
      <c r="A564" s="15"/>
      <c r="B564" s="261"/>
      <c r="C564" s="262"/>
      <c r="D564" s="241" t="s">
        <v>157</v>
      </c>
      <c r="E564" s="263" t="s">
        <v>1</v>
      </c>
      <c r="F564" s="264" t="s">
        <v>160</v>
      </c>
      <c r="G564" s="262"/>
      <c r="H564" s="265">
        <v>9871.9200000000001</v>
      </c>
      <c r="I564" s="266"/>
      <c r="J564" s="262"/>
      <c r="K564" s="262"/>
      <c r="L564" s="267"/>
      <c r="M564" s="268"/>
      <c r="N564" s="269"/>
      <c r="O564" s="269"/>
      <c r="P564" s="269"/>
      <c r="Q564" s="269"/>
      <c r="R564" s="269"/>
      <c r="S564" s="269"/>
      <c r="T564" s="270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71" t="s">
        <v>157</v>
      </c>
      <c r="AU564" s="271" t="s">
        <v>88</v>
      </c>
      <c r="AV564" s="15" t="s">
        <v>153</v>
      </c>
      <c r="AW564" s="15" t="s">
        <v>34</v>
      </c>
      <c r="AX564" s="15" t="s">
        <v>86</v>
      </c>
      <c r="AY564" s="271" t="s">
        <v>147</v>
      </c>
    </row>
    <row r="565" s="2" customFormat="1" ht="33" customHeight="1">
      <c r="A565" s="39"/>
      <c r="B565" s="40"/>
      <c r="C565" s="220" t="s">
        <v>698</v>
      </c>
      <c r="D565" s="220" t="s">
        <v>149</v>
      </c>
      <c r="E565" s="221" t="s">
        <v>699</v>
      </c>
      <c r="F565" s="222" t="s">
        <v>700</v>
      </c>
      <c r="G565" s="223" t="s">
        <v>152</v>
      </c>
      <c r="H565" s="224">
        <v>82.266000000000005</v>
      </c>
      <c r="I565" s="225"/>
      <c r="J565" s="226">
        <f>ROUND(I565*H565,2)</f>
        <v>0</v>
      </c>
      <c r="K565" s="227"/>
      <c r="L565" s="45"/>
      <c r="M565" s="228" t="s">
        <v>1</v>
      </c>
      <c r="N565" s="229" t="s">
        <v>43</v>
      </c>
      <c r="O565" s="92"/>
      <c r="P565" s="230">
        <f>O565*H565</f>
        <v>0</v>
      </c>
      <c r="Q565" s="230">
        <v>0</v>
      </c>
      <c r="R565" s="230">
        <f>Q565*H565</f>
        <v>0</v>
      </c>
      <c r="S565" s="230">
        <v>0</v>
      </c>
      <c r="T565" s="231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32" t="s">
        <v>153</v>
      </c>
      <c r="AT565" s="232" t="s">
        <v>149</v>
      </c>
      <c r="AU565" s="232" t="s">
        <v>88</v>
      </c>
      <c r="AY565" s="18" t="s">
        <v>147</v>
      </c>
      <c r="BE565" s="233">
        <f>IF(N565="základní",J565,0)</f>
        <v>0</v>
      </c>
      <c r="BF565" s="233">
        <f>IF(N565="snížená",J565,0)</f>
        <v>0</v>
      </c>
      <c r="BG565" s="233">
        <f>IF(N565="zákl. přenesená",J565,0)</f>
        <v>0</v>
      </c>
      <c r="BH565" s="233">
        <f>IF(N565="sníž. přenesená",J565,0)</f>
        <v>0</v>
      </c>
      <c r="BI565" s="233">
        <f>IF(N565="nulová",J565,0)</f>
        <v>0</v>
      </c>
      <c r="BJ565" s="18" t="s">
        <v>86</v>
      </c>
      <c r="BK565" s="233">
        <f>ROUND(I565*H565,2)</f>
        <v>0</v>
      </c>
      <c r="BL565" s="18" t="s">
        <v>153</v>
      </c>
      <c r="BM565" s="232" t="s">
        <v>701</v>
      </c>
    </row>
    <row r="566" s="2" customFormat="1">
      <c r="A566" s="39"/>
      <c r="B566" s="40"/>
      <c r="C566" s="41"/>
      <c r="D566" s="234" t="s">
        <v>155</v>
      </c>
      <c r="E566" s="41"/>
      <c r="F566" s="235" t="s">
        <v>702</v>
      </c>
      <c r="G566" s="41"/>
      <c r="H566" s="41"/>
      <c r="I566" s="236"/>
      <c r="J566" s="41"/>
      <c r="K566" s="41"/>
      <c r="L566" s="45"/>
      <c r="M566" s="237"/>
      <c r="N566" s="238"/>
      <c r="O566" s="92"/>
      <c r="P566" s="92"/>
      <c r="Q566" s="92"/>
      <c r="R566" s="92"/>
      <c r="S566" s="92"/>
      <c r="T566" s="93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18" t="s">
        <v>155</v>
      </c>
      <c r="AU566" s="18" t="s">
        <v>88</v>
      </c>
    </row>
    <row r="567" s="2" customFormat="1" ht="33" customHeight="1">
      <c r="A567" s="39"/>
      <c r="B567" s="40"/>
      <c r="C567" s="220" t="s">
        <v>703</v>
      </c>
      <c r="D567" s="220" t="s">
        <v>149</v>
      </c>
      <c r="E567" s="221" t="s">
        <v>704</v>
      </c>
      <c r="F567" s="222" t="s">
        <v>705</v>
      </c>
      <c r="G567" s="223" t="s">
        <v>170</v>
      </c>
      <c r="H567" s="224">
        <v>47.732999999999997</v>
      </c>
      <c r="I567" s="225"/>
      <c r="J567" s="226">
        <f>ROUND(I567*H567,2)</f>
        <v>0</v>
      </c>
      <c r="K567" s="227"/>
      <c r="L567" s="45"/>
      <c r="M567" s="228" t="s">
        <v>1</v>
      </c>
      <c r="N567" s="229" t="s">
        <v>43</v>
      </c>
      <c r="O567" s="92"/>
      <c r="P567" s="230">
        <f>O567*H567</f>
        <v>0</v>
      </c>
      <c r="Q567" s="230">
        <v>0</v>
      </c>
      <c r="R567" s="230">
        <f>Q567*H567</f>
        <v>0</v>
      </c>
      <c r="S567" s="230">
        <v>0</v>
      </c>
      <c r="T567" s="231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32" t="s">
        <v>153</v>
      </c>
      <c r="AT567" s="232" t="s">
        <v>149</v>
      </c>
      <c r="AU567" s="232" t="s">
        <v>88</v>
      </c>
      <c r="AY567" s="18" t="s">
        <v>147</v>
      </c>
      <c r="BE567" s="233">
        <f>IF(N567="základní",J567,0)</f>
        <v>0</v>
      </c>
      <c r="BF567" s="233">
        <f>IF(N567="snížená",J567,0)</f>
        <v>0</v>
      </c>
      <c r="BG567" s="233">
        <f>IF(N567="zákl. přenesená",J567,0)</f>
        <v>0</v>
      </c>
      <c r="BH567" s="233">
        <f>IF(N567="sníž. přenesená",J567,0)</f>
        <v>0</v>
      </c>
      <c r="BI567" s="233">
        <f>IF(N567="nulová",J567,0)</f>
        <v>0</v>
      </c>
      <c r="BJ567" s="18" t="s">
        <v>86</v>
      </c>
      <c r="BK567" s="233">
        <f>ROUND(I567*H567,2)</f>
        <v>0</v>
      </c>
      <c r="BL567" s="18" t="s">
        <v>153</v>
      </c>
      <c r="BM567" s="232" t="s">
        <v>706</v>
      </c>
    </row>
    <row r="568" s="2" customFormat="1">
      <c r="A568" s="39"/>
      <c r="B568" s="40"/>
      <c r="C568" s="41"/>
      <c r="D568" s="234" t="s">
        <v>155</v>
      </c>
      <c r="E568" s="41"/>
      <c r="F568" s="235" t="s">
        <v>707</v>
      </c>
      <c r="G568" s="41"/>
      <c r="H568" s="41"/>
      <c r="I568" s="236"/>
      <c r="J568" s="41"/>
      <c r="K568" s="41"/>
      <c r="L568" s="45"/>
      <c r="M568" s="237"/>
      <c r="N568" s="238"/>
      <c r="O568" s="92"/>
      <c r="P568" s="92"/>
      <c r="Q568" s="92"/>
      <c r="R568" s="92"/>
      <c r="S568" s="92"/>
      <c r="T568" s="93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18" t="s">
        <v>155</v>
      </c>
      <c r="AU568" s="18" t="s">
        <v>88</v>
      </c>
    </row>
    <row r="569" s="14" customFormat="1">
      <c r="A569" s="14"/>
      <c r="B569" s="250"/>
      <c r="C569" s="251"/>
      <c r="D569" s="241" t="s">
        <v>157</v>
      </c>
      <c r="E569" s="252" t="s">
        <v>1</v>
      </c>
      <c r="F569" s="253" t="s">
        <v>708</v>
      </c>
      <c r="G569" s="251"/>
      <c r="H569" s="254">
        <v>47.732999999999997</v>
      </c>
      <c r="I569" s="255"/>
      <c r="J569" s="251"/>
      <c r="K569" s="251"/>
      <c r="L569" s="256"/>
      <c r="M569" s="257"/>
      <c r="N569" s="258"/>
      <c r="O569" s="258"/>
      <c r="P569" s="258"/>
      <c r="Q569" s="258"/>
      <c r="R569" s="258"/>
      <c r="S569" s="258"/>
      <c r="T569" s="259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0" t="s">
        <v>157</v>
      </c>
      <c r="AU569" s="260" t="s">
        <v>88</v>
      </c>
      <c r="AV569" s="14" t="s">
        <v>88</v>
      </c>
      <c r="AW569" s="14" t="s">
        <v>34</v>
      </c>
      <c r="AX569" s="14" t="s">
        <v>78</v>
      </c>
      <c r="AY569" s="260" t="s">
        <v>147</v>
      </c>
    </row>
    <row r="570" s="15" customFormat="1">
      <c r="A570" s="15"/>
      <c r="B570" s="261"/>
      <c r="C570" s="262"/>
      <c r="D570" s="241" t="s">
        <v>157</v>
      </c>
      <c r="E570" s="263" t="s">
        <v>1</v>
      </c>
      <c r="F570" s="264" t="s">
        <v>160</v>
      </c>
      <c r="G570" s="262"/>
      <c r="H570" s="265">
        <v>47.732999999999997</v>
      </c>
      <c r="I570" s="266"/>
      <c r="J570" s="262"/>
      <c r="K570" s="262"/>
      <c r="L570" s="267"/>
      <c r="M570" s="268"/>
      <c r="N570" s="269"/>
      <c r="O570" s="269"/>
      <c r="P570" s="269"/>
      <c r="Q570" s="269"/>
      <c r="R570" s="269"/>
      <c r="S570" s="269"/>
      <c r="T570" s="270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71" t="s">
        <v>157</v>
      </c>
      <c r="AU570" s="271" t="s">
        <v>88</v>
      </c>
      <c r="AV570" s="15" t="s">
        <v>153</v>
      </c>
      <c r="AW570" s="15" t="s">
        <v>34</v>
      </c>
      <c r="AX570" s="15" t="s">
        <v>86</v>
      </c>
      <c r="AY570" s="271" t="s">
        <v>147</v>
      </c>
    </row>
    <row r="571" s="2" customFormat="1" ht="33" customHeight="1">
      <c r="A571" s="39"/>
      <c r="B571" s="40"/>
      <c r="C571" s="220" t="s">
        <v>709</v>
      </c>
      <c r="D571" s="220" t="s">
        <v>149</v>
      </c>
      <c r="E571" s="221" t="s">
        <v>710</v>
      </c>
      <c r="F571" s="222" t="s">
        <v>711</v>
      </c>
      <c r="G571" s="223" t="s">
        <v>170</v>
      </c>
      <c r="H571" s="224">
        <v>47.732999999999997</v>
      </c>
      <c r="I571" s="225"/>
      <c r="J571" s="226">
        <f>ROUND(I571*H571,2)</f>
        <v>0</v>
      </c>
      <c r="K571" s="227"/>
      <c r="L571" s="45"/>
      <c r="M571" s="228" t="s">
        <v>1</v>
      </c>
      <c r="N571" s="229" t="s">
        <v>43</v>
      </c>
      <c r="O571" s="92"/>
      <c r="P571" s="230">
        <f>O571*H571</f>
        <v>0</v>
      </c>
      <c r="Q571" s="230">
        <v>0</v>
      </c>
      <c r="R571" s="230">
        <f>Q571*H571</f>
        <v>0</v>
      </c>
      <c r="S571" s="230">
        <v>0</v>
      </c>
      <c r="T571" s="231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2" t="s">
        <v>153</v>
      </c>
      <c r="AT571" s="232" t="s">
        <v>149</v>
      </c>
      <c r="AU571" s="232" t="s">
        <v>88</v>
      </c>
      <c r="AY571" s="18" t="s">
        <v>147</v>
      </c>
      <c r="BE571" s="233">
        <f>IF(N571="základní",J571,0)</f>
        <v>0</v>
      </c>
      <c r="BF571" s="233">
        <f>IF(N571="snížená",J571,0)</f>
        <v>0</v>
      </c>
      <c r="BG571" s="233">
        <f>IF(N571="zákl. přenesená",J571,0)</f>
        <v>0</v>
      </c>
      <c r="BH571" s="233">
        <f>IF(N571="sníž. přenesená",J571,0)</f>
        <v>0</v>
      </c>
      <c r="BI571" s="233">
        <f>IF(N571="nulová",J571,0)</f>
        <v>0</v>
      </c>
      <c r="BJ571" s="18" t="s">
        <v>86</v>
      </c>
      <c r="BK571" s="233">
        <f>ROUND(I571*H571,2)</f>
        <v>0</v>
      </c>
      <c r="BL571" s="18" t="s">
        <v>153</v>
      </c>
      <c r="BM571" s="232" t="s">
        <v>712</v>
      </c>
    </row>
    <row r="572" s="2" customFormat="1">
      <c r="A572" s="39"/>
      <c r="B572" s="40"/>
      <c r="C572" s="41"/>
      <c r="D572" s="234" t="s">
        <v>155</v>
      </c>
      <c r="E572" s="41"/>
      <c r="F572" s="235" t="s">
        <v>713</v>
      </c>
      <c r="G572" s="41"/>
      <c r="H572" s="41"/>
      <c r="I572" s="236"/>
      <c r="J572" s="41"/>
      <c r="K572" s="41"/>
      <c r="L572" s="45"/>
      <c r="M572" s="237"/>
      <c r="N572" s="238"/>
      <c r="O572" s="92"/>
      <c r="P572" s="92"/>
      <c r="Q572" s="92"/>
      <c r="R572" s="92"/>
      <c r="S572" s="92"/>
      <c r="T572" s="93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T572" s="18" t="s">
        <v>155</v>
      </c>
      <c r="AU572" s="18" t="s">
        <v>88</v>
      </c>
    </row>
    <row r="573" s="2" customFormat="1" ht="37.8" customHeight="1">
      <c r="A573" s="39"/>
      <c r="B573" s="40"/>
      <c r="C573" s="220" t="s">
        <v>714</v>
      </c>
      <c r="D573" s="220" t="s">
        <v>149</v>
      </c>
      <c r="E573" s="221" t="s">
        <v>715</v>
      </c>
      <c r="F573" s="222" t="s">
        <v>716</v>
      </c>
      <c r="G573" s="223" t="s">
        <v>170</v>
      </c>
      <c r="H573" s="224">
        <v>5727.96</v>
      </c>
      <c r="I573" s="225"/>
      <c r="J573" s="226">
        <f>ROUND(I573*H573,2)</f>
        <v>0</v>
      </c>
      <c r="K573" s="227"/>
      <c r="L573" s="45"/>
      <c r="M573" s="228" t="s">
        <v>1</v>
      </c>
      <c r="N573" s="229" t="s">
        <v>43</v>
      </c>
      <c r="O573" s="92"/>
      <c r="P573" s="230">
        <f>O573*H573</f>
        <v>0</v>
      </c>
      <c r="Q573" s="230">
        <v>0</v>
      </c>
      <c r="R573" s="230">
        <f>Q573*H573</f>
        <v>0</v>
      </c>
      <c r="S573" s="230">
        <v>0</v>
      </c>
      <c r="T573" s="231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232" t="s">
        <v>153</v>
      </c>
      <c r="AT573" s="232" t="s">
        <v>149</v>
      </c>
      <c r="AU573" s="232" t="s">
        <v>88</v>
      </c>
      <c r="AY573" s="18" t="s">
        <v>147</v>
      </c>
      <c r="BE573" s="233">
        <f>IF(N573="základní",J573,0)</f>
        <v>0</v>
      </c>
      <c r="BF573" s="233">
        <f>IF(N573="snížená",J573,0)</f>
        <v>0</v>
      </c>
      <c r="BG573" s="233">
        <f>IF(N573="zákl. přenesená",J573,0)</f>
        <v>0</v>
      </c>
      <c r="BH573" s="233">
        <f>IF(N573="sníž. přenesená",J573,0)</f>
        <v>0</v>
      </c>
      <c r="BI573" s="233">
        <f>IF(N573="nulová",J573,0)</f>
        <v>0</v>
      </c>
      <c r="BJ573" s="18" t="s">
        <v>86</v>
      </c>
      <c r="BK573" s="233">
        <f>ROUND(I573*H573,2)</f>
        <v>0</v>
      </c>
      <c r="BL573" s="18" t="s">
        <v>153</v>
      </c>
      <c r="BM573" s="232" t="s">
        <v>717</v>
      </c>
    </row>
    <row r="574" s="2" customFormat="1">
      <c r="A574" s="39"/>
      <c r="B574" s="40"/>
      <c r="C574" s="41"/>
      <c r="D574" s="234" t="s">
        <v>155</v>
      </c>
      <c r="E574" s="41"/>
      <c r="F574" s="235" t="s">
        <v>718</v>
      </c>
      <c r="G574" s="41"/>
      <c r="H574" s="41"/>
      <c r="I574" s="236"/>
      <c r="J574" s="41"/>
      <c r="K574" s="41"/>
      <c r="L574" s="45"/>
      <c r="M574" s="237"/>
      <c r="N574" s="238"/>
      <c r="O574" s="92"/>
      <c r="P574" s="92"/>
      <c r="Q574" s="92"/>
      <c r="R574" s="92"/>
      <c r="S574" s="92"/>
      <c r="T574" s="93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T574" s="18" t="s">
        <v>155</v>
      </c>
      <c r="AU574" s="18" t="s">
        <v>88</v>
      </c>
    </row>
    <row r="575" s="14" customFormat="1">
      <c r="A575" s="14"/>
      <c r="B575" s="250"/>
      <c r="C575" s="251"/>
      <c r="D575" s="241" t="s">
        <v>157</v>
      </c>
      <c r="E575" s="252" t="s">
        <v>1</v>
      </c>
      <c r="F575" s="253" t="s">
        <v>719</v>
      </c>
      <c r="G575" s="251"/>
      <c r="H575" s="254">
        <v>5727.96</v>
      </c>
      <c r="I575" s="255"/>
      <c r="J575" s="251"/>
      <c r="K575" s="251"/>
      <c r="L575" s="256"/>
      <c r="M575" s="257"/>
      <c r="N575" s="258"/>
      <c r="O575" s="258"/>
      <c r="P575" s="258"/>
      <c r="Q575" s="258"/>
      <c r="R575" s="258"/>
      <c r="S575" s="258"/>
      <c r="T575" s="259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0" t="s">
        <v>157</v>
      </c>
      <c r="AU575" s="260" t="s">
        <v>88</v>
      </c>
      <c r="AV575" s="14" t="s">
        <v>88</v>
      </c>
      <c r="AW575" s="14" t="s">
        <v>34</v>
      </c>
      <c r="AX575" s="14" t="s">
        <v>78</v>
      </c>
      <c r="AY575" s="260" t="s">
        <v>147</v>
      </c>
    </row>
    <row r="576" s="15" customFormat="1">
      <c r="A576" s="15"/>
      <c r="B576" s="261"/>
      <c r="C576" s="262"/>
      <c r="D576" s="241" t="s">
        <v>157</v>
      </c>
      <c r="E576" s="263" t="s">
        <v>1</v>
      </c>
      <c r="F576" s="264" t="s">
        <v>160</v>
      </c>
      <c r="G576" s="262"/>
      <c r="H576" s="265">
        <v>5727.96</v>
      </c>
      <c r="I576" s="266"/>
      <c r="J576" s="262"/>
      <c r="K576" s="262"/>
      <c r="L576" s="267"/>
      <c r="M576" s="268"/>
      <c r="N576" s="269"/>
      <c r="O576" s="269"/>
      <c r="P576" s="269"/>
      <c r="Q576" s="269"/>
      <c r="R576" s="269"/>
      <c r="S576" s="269"/>
      <c r="T576" s="270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71" t="s">
        <v>157</v>
      </c>
      <c r="AU576" s="271" t="s">
        <v>88</v>
      </c>
      <c r="AV576" s="15" t="s">
        <v>153</v>
      </c>
      <c r="AW576" s="15" t="s">
        <v>34</v>
      </c>
      <c r="AX576" s="15" t="s">
        <v>86</v>
      </c>
      <c r="AY576" s="271" t="s">
        <v>147</v>
      </c>
    </row>
    <row r="577" s="2" customFormat="1" ht="33" customHeight="1">
      <c r="A577" s="39"/>
      <c r="B577" s="40"/>
      <c r="C577" s="220" t="s">
        <v>720</v>
      </c>
      <c r="D577" s="220" t="s">
        <v>149</v>
      </c>
      <c r="E577" s="221" t="s">
        <v>721</v>
      </c>
      <c r="F577" s="222" t="s">
        <v>722</v>
      </c>
      <c r="G577" s="223" t="s">
        <v>170</v>
      </c>
      <c r="H577" s="224">
        <v>47.732999999999997</v>
      </c>
      <c r="I577" s="225"/>
      <c r="J577" s="226">
        <f>ROUND(I577*H577,2)</f>
        <v>0</v>
      </c>
      <c r="K577" s="227"/>
      <c r="L577" s="45"/>
      <c r="M577" s="228" t="s">
        <v>1</v>
      </c>
      <c r="N577" s="229" t="s">
        <v>43</v>
      </c>
      <c r="O577" s="92"/>
      <c r="P577" s="230">
        <f>O577*H577</f>
        <v>0</v>
      </c>
      <c r="Q577" s="230">
        <v>0</v>
      </c>
      <c r="R577" s="230">
        <f>Q577*H577</f>
        <v>0</v>
      </c>
      <c r="S577" s="230">
        <v>0</v>
      </c>
      <c r="T577" s="231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32" t="s">
        <v>153</v>
      </c>
      <c r="AT577" s="232" t="s">
        <v>149</v>
      </c>
      <c r="AU577" s="232" t="s">
        <v>88</v>
      </c>
      <c r="AY577" s="18" t="s">
        <v>147</v>
      </c>
      <c r="BE577" s="233">
        <f>IF(N577="základní",J577,0)</f>
        <v>0</v>
      </c>
      <c r="BF577" s="233">
        <f>IF(N577="snížená",J577,0)</f>
        <v>0</v>
      </c>
      <c r="BG577" s="233">
        <f>IF(N577="zákl. přenesená",J577,0)</f>
        <v>0</v>
      </c>
      <c r="BH577" s="233">
        <f>IF(N577="sníž. přenesená",J577,0)</f>
        <v>0</v>
      </c>
      <c r="BI577" s="233">
        <f>IF(N577="nulová",J577,0)</f>
        <v>0</v>
      </c>
      <c r="BJ577" s="18" t="s">
        <v>86</v>
      </c>
      <c r="BK577" s="233">
        <f>ROUND(I577*H577,2)</f>
        <v>0</v>
      </c>
      <c r="BL577" s="18" t="s">
        <v>153</v>
      </c>
      <c r="BM577" s="232" t="s">
        <v>723</v>
      </c>
    </row>
    <row r="578" s="2" customFormat="1">
      <c r="A578" s="39"/>
      <c r="B578" s="40"/>
      <c r="C578" s="41"/>
      <c r="D578" s="234" t="s">
        <v>155</v>
      </c>
      <c r="E578" s="41"/>
      <c r="F578" s="235" t="s">
        <v>724</v>
      </c>
      <c r="G578" s="41"/>
      <c r="H578" s="41"/>
      <c r="I578" s="236"/>
      <c r="J578" s="41"/>
      <c r="K578" s="41"/>
      <c r="L578" s="45"/>
      <c r="M578" s="237"/>
      <c r="N578" s="238"/>
      <c r="O578" s="92"/>
      <c r="P578" s="92"/>
      <c r="Q578" s="92"/>
      <c r="R578" s="92"/>
      <c r="S578" s="92"/>
      <c r="T578" s="93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T578" s="18" t="s">
        <v>155</v>
      </c>
      <c r="AU578" s="18" t="s">
        <v>88</v>
      </c>
    </row>
    <row r="579" s="2" customFormat="1" ht="16.5" customHeight="1">
      <c r="A579" s="39"/>
      <c r="B579" s="40"/>
      <c r="C579" s="220" t="s">
        <v>725</v>
      </c>
      <c r="D579" s="220" t="s">
        <v>149</v>
      </c>
      <c r="E579" s="221" t="s">
        <v>726</v>
      </c>
      <c r="F579" s="222" t="s">
        <v>727</v>
      </c>
      <c r="G579" s="223" t="s">
        <v>152</v>
      </c>
      <c r="H579" s="224">
        <v>106.986</v>
      </c>
      <c r="I579" s="225"/>
      <c r="J579" s="226">
        <f>ROUND(I579*H579,2)</f>
        <v>0</v>
      </c>
      <c r="K579" s="227"/>
      <c r="L579" s="45"/>
      <c r="M579" s="228" t="s">
        <v>1</v>
      </c>
      <c r="N579" s="229" t="s">
        <v>43</v>
      </c>
      <c r="O579" s="92"/>
      <c r="P579" s="230">
        <f>O579*H579</f>
        <v>0</v>
      </c>
      <c r="Q579" s="230">
        <v>0</v>
      </c>
      <c r="R579" s="230">
        <f>Q579*H579</f>
        <v>0</v>
      </c>
      <c r="S579" s="230">
        <v>0</v>
      </c>
      <c r="T579" s="231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32" t="s">
        <v>153</v>
      </c>
      <c r="AT579" s="232" t="s">
        <v>149</v>
      </c>
      <c r="AU579" s="232" t="s">
        <v>88</v>
      </c>
      <c r="AY579" s="18" t="s">
        <v>147</v>
      </c>
      <c r="BE579" s="233">
        <f>IF(N579="základní",J579,0)</f>
        <v>0</v>
      </c>
      <c r="BF579" s="233">
        <f>IF(N579="snížená",J579,0)</f>
        <v>0</v>
      </c>
      <c r="BG579" s="233">
        <f>IF(N579="zákl. přenesená",J579,0)</f>
        <v>0</v>
      </c>
      <c r="BH579" s="233">
        <f>IF(N579="sníž. přenesená",J579,0)</f>
        <v>0</v>
      </c>
      <c r="BI579" s="233">
        <f>IF(N579="nulová",J579,0)</f>
        <v>0</v>
      </c>
      <c r="BJ579" s="18" t="s">
        <v>86</v>
      </c>
      <c r="BK579" s="233">
        <f>ROUND(I579*H579,2)</f>
        <v>0</v>
      </c>
      <c r="BL579" s="18" t="s">
        <v>153</v>
      </c>
      <c r="BM579" s="232" t="s">
        <v>728</v>
      </c>
    </row>
    <row r="580" s="2" customFormat="1">
      <c r="A580" s="39"/>
      <c r="B580" s="40"/>
      <c r="C580" s="41"/>
      <c r="D580" s="234" t="s">
        <v>155</v>
      </c>
      <c r="E580" s="41"/>
      <c r="F580" s="235" t="s">
        <v>729</v>
      </c>
      <c r="G580" s="41"/>
      <c r="H580" s="41"/>
      <c r="I580" s="236"/>
      <c r="J580" s="41"/>
      <c r="K580" s="41"/>
      <c r="L580" s="45"/>
      <c r="M580" s="237"/>
      <c r="N580" s="238"/>
      <c r="O580" s="92"/>
      <c r="P580" s="92"/>
      <c r="Q580" s="92"/>
      <c r="R580" s="92"/>
      <c r="S580" s="92"/>
      <c r="T580" s="93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T580" s="18" t="s">
        <v>155</v>
      </c>
      <c r="AU580" s="18" t="s">
        <v>88</v>
      </c>
    </row>
    <row r="581" s="14" customFormat="1">
      <c r="A581" s="14"/>
      <c r="B581" s="250"/>
      <c r="C581" s="251"/>
      <c r="D581" s="241" t="s">
        <v>157</v>
      </c>
      <c r="E581" s="252" t="s">
        <v>1</v>
      </c>
      <c r="F581" s="253" t="s">
        <v>730</v>
      </c>
      <c r="G581" s="251"/>
      <c r="H581" s="254">
        <v>106.986</v>
      </c>
      <c r="I581" s="255"/>
      <c r="J581" s="251"/>
      <c r="K581" s="251"/>
      <c r="L581" s="256"/>
      <c r="M581" s="257"/>
      <c r="N581" s="258"/>
      <c r="O581" s="258"/>
      <c r="P581" s="258"/>
      <c r="Q581" s="258"/>
      <c r="R581" s="258"/>
      <c r="S581" s="258"/>
      <c r="T581" s="259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0" t="s">
        <v>157</v>
      </c>
      <c r="AU581" s="260" t="s">
        <v>88</v>
      </c>
      <c r="AV581" s="14" t="s">
        <v>88</v>
      </c>
      <c r="AW581" s="14" t="s">
        <v>34</v>
      </c>
      <c r="AX581" s="14" t="s">
        <v>78</v>
      </c>
      <c r="AY581" s="260" t="s">
        <v>147</v>
      </c>
    </row>
    <row r="582" s="15" customFormat="1">
      <c r="A582" s="15"/>
      <c r="B582" s="261"/>
      <c r="C582" s="262"/>
      <c r="D582" s="241" t="s">
        <v>157</v>
      </c>
      <c r="E582" s="263" t="s">
        <v>1</v>
      </c>
      <c r="F582" s="264" t="s">
        <v>160</v>
      </c>
      <c r="G582" s="262"/>
      <c r="H582" s="265">
        <v>106.986</v>
      </c>
      <c r="I582" s="266"/>
      <c r="J582" s="262"/>
      <c r="K582" s="262"/>
      <c r="L582" s="267"/>
      <c r="M582" s="268"/>
      <c r="N582" s="269"/>
      <c r="O582" s="269"/>
      <c r="P582" s="269"/>
      <c r="Q582" s="269"/>
      <c r="R582" s="269"/>
      <c r="S582" s="269"/>
      <c r="T582" s="270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71" t="s">
        <v>157</v>
      </c>
      <c r="AU582" s="271" t="s">
        <v>88</v>
      </c>
      <c r="AV582" s="15" t="s">
        <v>153</v>
      </c>
      <c r="AW582" s="15" t="s">
        <v>34</v>
      </c>
      <c r="AX582" s="15" t="s">
        <v>86</v>
      </c>
      <c r="AY582" s="271" t="s">
        <v>147</v>
      </c>
    </row>
    <row r="583" s="2" customFormat="1" ht="16.5" customHeight="1">
      <c r="A583" s="39"/>
      <c r="B583" s="40"/>
      <c r="C583" s="220" t="s">
        <v>731</v>
      </c>
      <c r="D583" s="220" t="s">
        <v>149</v>
      </c>
      <c r="E583" s="221" t="s">
        <v>732</v>
      </c>
      <c r="F583" s="222" t="s">
        <v>733</v>
      </c>
      <c r="G583" s="223" t="s">
        <v>152</v>
      </c>
      <c r="H583" s="224">
        <v>12838.32</v>
      </c>
      <c r="I583" s="225"/>
      <c r="J583" s="226">
        <f>ROUND(I583*H583,2)</f>
        <v>0</v>
      </c>
      <c r="K583" s="227"/>
      <c r="L583" s="45"/>
      <c r="M583" s="228" t="s">
        <v>1</v>
      </c>
      <c r="N583" s="229" t="s">
        <v>43</v>
      </c>
      <c r="O583" s="92"/>
      <c r="P583" s="230">
        <f>O583*H583</f>
        <v>0</v>
      </c>
      <c r="Q583" s="230">
        <v>0</v>
      </c>
      <c r="R583" s="230">
        <f>Q583*H583</f>
        <v>0</v>
      </c>
      <c r="S583" s="230">
        <v>0</v>
      </c>
      <c r="T583" s="231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32" t="s">
        <v>153</v>
      </c>
      <c r="AT583" s="232" t="s">
        <v>149</v>
      </c>
      <c r="AU583" s="232" t="s">
        <v>88</v>
      </c>
      <c r="AY583" s="18" t="s">
        <v>147</v>
      </c>
      <c r="BE583" s="233">
        <f>IF(N583="základní",J583,0)</f>
        <v>0</v>
      </c>
      <c r="BF583" s="233">
        <f>IF(N583="snížená",J583,0)</f>
        <v>0</v>
      </c>
      <c r="BG583" s="233">
        <f>IF(N583="zákl. přenesená",J583,0)</f>
        <v>0</v>
      </c>
      <c r="BH583" s="233">
        <f>IF(N583="sníž. přenesená",J583,0)</f>
        <v>0</v>
      </c>
      <c r="BI583" s="233">
        <f>IF(N583="nulová",J583,0)</f>
        <v>0</v>
      </c>
      <c r="BJ583" s="18" t="s">
        <v>86</v>
      </c>
      <c r="BK583" s="233">
        <f>ROUND(I583*H583,2)</f>
        <v>0</v>
      </c>
      <c r="BL583" s="18" t="s">
        <v>153</v>
      </c>
      <c r="BM583" s="232" t="s">
        <v>734</v>
      </c>
    </row>
    <row r="584" s="2" customFormat="1">
      <c r="A584" s="39"/>
      <c r="B584" s="40"/>
      <c r="C584" s="41"/>
      <c r="D584" s="234" t="s">
        <v>155</v>
      </c>
      <c r="E584" s="41"/>
      <c r="F584" s="235" t="s">
        <v>735</v>
      </c>
      <c r="G584" s="41"/>
      <c r="H584" s="41"/>
      <c r="I584" s="236"/>
      <c r="J584" s="41"/>
      <c r="K584" s="41"/>
      <c r="L584" s="45"/>
      <c r="M584" s="237"/>
      <c r="N584" s="238"/>
      <c r="O584" s="92"/>
      <c r="P584" s="92"/>
      <c r="Q584" s="92"/>
      <c r="R584" s="92"/>
      <c r="S584" s="92"/>
      <c r="T584" s="93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155</v>
      </c>
      <c r="AU584" s="18" t="s">
        <v>88</v>
      </c>
    </row>
    <row r="585" s="14" customFormat="1">
      <c r="A585" s="14"/>
      <c r="B585" s="250"/>
      <c r="C585" s="251"/>
      <c r="D585" s="241" t="s">
        <v>157</v>
      </c>
      <c r="E585" s="252" t="s">
        <v>1</v>
      </c>
      <c r="F585" s="253" t="s">
        <v>736</v>
      </c>
      <c r="G585" s="251"/>
      <c r="H585" s="254">
        <v>12838.32</v>
      </c>
      <c r="I585" s="255"/>
      <c r="J585" s="251"/>
      <c r="K585" s="251"/>
      <c r="L585" s="256"/>
      <c r="M585" s="257"/>
      <c r="N585" s="258"/>
      <c r="O585" s="258"/>
      <c r="P585" s="258"/>
      <c r="Q585" s="258"/>
      <c r="R585" s="258"/>
      <c r="S585" s="258"/>
      <c r="T585" s="259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0" t="s">
        <v>157</v>
      </c>
      <c r="AU585" s="260" t="s">
        <v>88</v>
      </c>
      <c r="AV585" s="14" t="s">
        <v>88</v>
      </c>
      <c r="AW585" s="14" t="s">
        <v>34</v>
      </c>
      <c r="AX585" s="14" t="s">
        <v>78</v>
      </c>
      <c r="AY585" s="260" t="s">
        <v>147</v>
      </c>
    </row>
    <row r="586" s="15" customFormat="1">
      <c r="A586" s="15"/>
      <c r="B586" s="261"/>
      <c r="C586" s="262"/>
      <c r="D586" s="241" t="s">
        <v>157</v>
      </c>
      <c r="E586" s="263" t="s">
        <v>1</v>
      </c>
      <c r="F586" s="264" t="s">
        <v>160</v>
      </c>
      <c r="G586" s="262"/>
      <c r="H586" s="265">
        <v>12838.32</v>
      </c>
      <c r="I586" s="266"/>
      <c r="J586" s="262"/>
      <c r="K586" s="262"/>
      <c r="L586" s="267"/>
      <c r="M586" s="268"/>
      <c r="N586" s="269"/>
      <c r="O586" s="269"/>
      <c r="P586" s="269"/>
      <c r="Q586" s="269"/>
      <c r="R586" s="269"/>
      <c r="S586" s="269"/>
      <c r="T586" s="270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T586" s="271" t="s">
        <v>157</v>
      </c>
      <c r="AU586" s="271" t="s">
        <v>88</v>
      </c>
      <c r="AV586" s="15" t="s">
        <v>153</v>
      </c>
      <c r="AW586" s="15" t="s">
        <v>34</v>
      </c>
      <c r="AX586" s="15" t="s">
        <v>86</v>
      </c>
      <c r="AY586" s="271" t="s">
        <v>147</v>
      </c>
    </row>
    <row r="587" s="2" customFormat="1" ht="21.75" customHeight="1">
      <c r="A587" s="39"/>
      <c r="B587" s="40"/>
      <c r="C587" s="220" t="s">
        <v>737</v>
      </c>
      <c r="D587" s="220" t="s">
        <v>149</v>
      </c>
      <c r="E587" s="221" t="s">
        <v>738</v>
      </c>
      <c r="F587" s="222" t="s">
        <v>739</v>
      </c>
      <c r="G587" s="223" t="s">
        <v>152</v>
      </c>
      <c r="H587" s="224">
        <v>106.986</v>
      </c>
      <c r="I587" s="225"/>
      <c r="J587" s="226">
        <f>ROUND(I587*H587,2)</f>
        <v>0</v>
      </c>
      <c r="K587" s="227"/>
      <c r="L587" s="45"/>
      <c r="M587" s="228" t="s">
        <v>1</v>
      </c>
      <c r="N587" s="229" t="s">
        <v>43</v>
      </c>
      <c r="O587" s="92"/>
      <c r="P587" s="230">
        <f>O587*H587</f>
        <v>0</v>
      </c>
      <c r="Q587" s="230">
        <v>0</v>
      </c>
      <c r="R587" s="230">
        <f>Q587*H587</f>
        <v>0</v>
      </c>
      <c r="S587" s="230">
        <v>0</v>
      </c>
      <c r="T587" s="231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232" t="s">
        <v>153</v>
      </c>
      <c r="AT587" s="232" t="s">
        <v>149</v>
      </c>
      <c r="AU587" s="232" t="s">
        <v>88</v>
      </c>
      <c r="AY587" s="18" t="s">
        <v>147</v>
      </c>
      <c r="BE587" s="233">
        <f>IF(N587="základní",J587,0)</f>
        <v>0</v>
      </c>
      <c r="BF587" s="233">
        <f>IF(N587="snížená",J587,0)</f>
        <v>0</v>
      </c>
      <c r="BG587" s="233">
        <f>IF(N587="zákl. přenesená",J587,0)</f>
        <v>0</v>
      </c>
      <c r="BH587" s="233">
        <f>IF(N587="sníž. přenesená",J587,0)</f>
        <v>0</v>
      </c>
      <c r="BI587" s="233">
        <f>IF(N587="nulová",J587,0)</f>
        <v>0</v>
      </c>
      <c r="BJ587" s="18" t="s">
        <v>86</v>
      </c>
      <c r="BK587" s="233">
        <f>ROUND(I587*H587,2)</f>
        <v>0</v>
      </c>
      <c r="BL587" s="18" t="s">
        <v>153</v>
      </c>
      <c r="BM587" s="232" t="s">
        <v>740</v>
      </c>
    </row>
    <row r="588" s="2" customFormat="1">
      <c r="A588" s="39"/>
      <c r="B588" s="40"/>
      <c r="C588" s="41"/>
      <c r="D588" s="234" t="s">
        <v>155</v>
      </c>
      <c r="E588" s="41"/>
      <c r="F588" s="235" t="s">
        <v>741</v>
      </c>
      <c r="G588" s="41"/>
      <c r="H588" s="41"/>
      <c r="I588" s="236"/>
      <c r="J588" s="41"/>
      <c r="K588" s="41"/>
      <c r="L588" s="45"/>
      <c r="M588" s="237"/>
      <c r="N588" s="238"/>
      <c r="O588" s="92"/>
      <c r="P588" s="92"/>
      <c r="Q588" s="92"/>
      <c r="R588" s="92"/>
      <c r="S588" s="92"/>
      <c r="T588" s="93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T588" s="18" t="s">
        <v>155</v>
      </c>
      <c r="AU588" s="18" t="s">
        <v>88</v>
      </c>
    </row>
    <row r="589" s="2" customFormat="1" ht="24.15" customHeight="1">
      <c r="A589" s="39"/>
      <c r="B589" s="40"/>
      <c r="C589" s="220" t="s">
        <v>742</v>
      </c>
      <c r="D589" s="220" t="s">
        <v>149</v>
      </c>
      <c r="E589" s="221" t="s">
        <v>743</v>
      </c>
      <c r="F589" s="222" t="s">
        <v>744</v>
      </c>
      <c r="G589" s="223" t="s">
        <v>745</v>
      </c>
      <c r="H589" s="224">
        <v>15</v>
      </c>
      <c r="I589" s="225"/>
      <c r="J589" s="226">
        <f>ROUND(I589*H589,2)</f>
        <v>0</v>
      </c>
      <c r="K589" s="227"/>
      <c r="L589" s="45"/>
      <c r="M589" s="228" t="s">
        <v>1</v>
      </c>
      <c r="N589" s="229" t="s">
        <v>43</v>
      </c>
      <c r="O589" s="92"/>
      <c r="P589" s="230">
        <f>O589*H589</f>
        <v>0</v>
      </c>
      <c r="Q589" s="230">
        <v>0</v>
      </c>
      <c r="R589" s="230">
        <f>Q589*H589</f>
        <v>0</v>
      </c>
      <c r="S589" s="230">
        <v>0</v>
      </c>
      <c r="T589" s="231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32" t="s">
        <v>153</v>
      </c>
      <c r="AT589" s="232" t="s">
        <v>149</v>
      </c>
      <c r="AU589" s="232" t="s">
        <v>88</v>
      </c>
      <c r="AY589" s="18" t="s">
        <v>147</v>
      </c>
      <c r="BE589" s="233">
        <f>IF(N589="základní",J589,0)</f>
        <v>0</v>
      </c>
      <c r="BF589" s="233">
        <f>IF(N589="snížená",J589,0)</f>
        <v>0</v>
      </c>
      <c r="BG589" s="233">
        <f>IF(N589="zákl. přenesená",J589,0)</f>
        <v>0</v>
      </c>
      <c r="BH589" s="233">
        <f>IF(N589="sníž. přenesená",J589,0)</f>
        <v>0</v>
      </c>
      <c r="BI589" s="233">
        <f>IF(N589="nulová",J589,0)</f>
        <v>0</v>
      </c>
      <c r="BJ589" s="18" t="s">
        <v>86</v>
      </c>
      <c r="BK589" s="233">
        <f>ROUND(I589*H589,2)</f>
        <v>0</v>
      </c>
      <c r="BL589" s="18" t="s">
        <v>153</v>
      </c>
      <c r="BM589" s="232" t="s">
        <v>746</v>
      </c>
    </row>
    <row r="590" s="2" customFormat="1">
      <c r="A590" s="39"/>
      <c r="B590" s="40"/>
      <c r="C590" s="41"/>
      <c r="D590" s="234" t="s">
        <v>155</v>
      </c>
      <c r="E590" s="41"/>
      <c r="F590" s="235" t="s">
        <v>747</v>
      </c>
      <c r="G590" s="41"/>
      <c r="H590" s="41"/>
      <c r="I590" s="236"/>
      <c r="J590" s="41"/>
      <c r="K590" s="41"/>
      <c r="L590" s="45"/>
      <c r="M590" s="237"/>
      <c r="N590" s="238"/>
      <c r="O590" s="92"/>
      <c r="P590" s="92"/>
      <c r="Q590" s="92"/>
      <c r="R590" s="92"/>
      <c r="S590" s="92"/>
      <c r="T590" s="93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18" t="s">
        <v>155</v>
      </c>
      <c r="AU590" s="18" t="s">
        <v>88</v>
      </c>
    </row>
    <row r="591" s="14" customFormat="1">
      <c r="A591" s="14"/>
      <c r="B591" s="250"/>
      <c r="C591" s="251"/>
      <c r="D591" s="241" t="s">
        <v>157</v>
      </c>
      <c r="E591" s="252" t="s">
        <v>1</v>
      </c>
      <c r="F591" s="253" t="s">
        <v>748</v>
      </c>
      <c r="G591" s="251"/>
      <c r="H591" s="254">
        <v>15</v>
      </c>
      <c r="I591" s="255"/>
      <c r="J591" s="251"/>
      <c r="K591" s="251"/>
      <c r="L591" s="256"/>
      <c r="M591" s="257"/>
      <c r="N591" s="258"/>
      <c r="O591" s="258"/>
      <c r="P591" s="258"/>
      <c r="Q591" s="258"/>
      <c r="R591" s="258"/>
      <c r="S591" s="258"/>
      <c r="T591" s="259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0" t="s">
        <v>157</v>
      </c>
      <c r="AU591" s="260" t="s">
        <v>88</v>
      </c>
      <c r="AV591" s="14" t="s">
        <v>88</v>
      </c>
      <c r="AW591" s="14" t="s">
        <v>34</v>
      </c>
      <c r="AX591" s="14" t="s">
        <v>78</v>
      </c>
      <c r="AY591" s="260" t="s">
        <v>147</v>
      </c>
    </row>
    <row r="592" s="15" customFormat="1">
      <c r="A592" s="15"/>
      <c r="B592" s="261"/>
      <c r="C592" s="262"/>
      <c r="D592" s="241" t="s">
        <v>157</v>
      </c>
      <c r="E592" s="263" t="s">
        <v>1</v>
      </c>
      <c r="F592" s="264" t="s">
        <v>160</v>
      </c>
      <c r="G592" s="262"/>
      <c r="H592" s="265">
        <v>15</v>
      </c>
      <c r="I592" s="266"/>
      <c r="J592" s="262"/>
      <c r="K592" s="262"/>
      <c r="L592" s="267"/>
      <c r="M592" s="268"/>
      <c r="N592" s="269"/>
      <c r="O592" s="269"/>
      <c r="P592" s="269"/>
      <c r="Q592" s="269"/>
      <c r="R592" s="269"/>
      <c r="S592" s="269"/>
      <c r="T592" s="270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71" t="s">
        <v>157</v>
      </c>
      <c r="AU592" s="271" t="s">
        <v>88</v>
      </c>
      <c r="AV592" s="15" t="s">
        <v>153</v>
      </c>
      <c r="AW592" s="15" t="s">
        <v>34</v>
      </c>
      <c r="AX592" s="15" t="s">
        <v>86</v>
      </c>
      <c r="AY592" s="271" t="s">
        <v>147</v>
      </c>
    </row>
    <row r="593" s="2" customFormat="1" ht="33" customHeight="1">
      <c r="A593" s="39"/>
      <c r="B593" s="40"/>
      <c r="C593" s="220" t="s">
        <v>749</v>
      </c>
      <c r="D593" s="220" t="s">
        <v>149</v>
      </c>
      <c r="E593" s="221" t="s">
        <v>750</v>
      </c>
      <c r="F593" s="222" t="s">
        <v>751</v>
      </c>
      <c r="G593" s="223" t="s">
        <v>745</v>
      </c>
      <c r="H593" s="224">
        <v>675</v>
      </c>
      <c r="I593" s="225"/>
      <c r="J593" s="226">
        <f>ROUND(I593*H593,2)</f>
        <v>0</v>
      </c>
      <c r="K593" s="227"/>
      <c r="L593" s="45"/>
      <c r="M593" s="228" t="s">
        <v>1</v>
      </c>
      <c r="N593" s="229" t="s">
        <v>43</v>
      </c>
      <c r="O593" s="92"/>
      <c r="P593" s="230">
        <f>O593*H593</f>
        <v>0</v>
      </c>
      <c r="Q593" s="230">
        <v>0</v>
      </c>
      <c r="R593" s="230">
        <f>Q593*H593</f>
        <v>0</v>
      </c>
      <c r="S593" s="230">
        <v>0</v>
      </c>
      <c r="T593" s="231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32" t="s">
        <v>153</v>
      </c>
      <c r="AT593" s="232" t="s">
        <v>149</v>
      </c>
      <c r="AU593" s="232" t="s">
        <v>88</v>
      </c>
      <c r="AY593" s="18" t="s">
        <v>147</v>
      </c>
      <c r="BE593" s="233">
        <f>IF(N593="základní",J593,0)</f>
        <v>0</v>
      </c>
      <c r="BF593" s="233">
        <f>IF(N593="snížená",J593,0)</f>
        <v>0</v>
      </c>
      <c r="BG593" s="233">
        <f>IF(N593="zákl. přenesená",J593,0)</f>
        <v>0</v>
      </c>
      <c r="BH593" s="233">
        <f>IF(N593="sníž. přenesená",J593,0)</f>
        <v>0</v>
      </c>
      <c r="BI593" s="233">
        <f>IF(N593="nulová",J593,0)</f>
        <v>0</v>
      </c>
      <c r="BJ593" s="18" t="s">
        <v>86</v>
      </c>
      <c r="BK593" s="233">
        <f>ROUND(I593*H593,2)</f>
        <v>0</v>
      </c>
      <c r="BL593" s="18" t="s">
        <v>153</v>
      </c>
      <c r="BM593" s="232" t="s">
        <v>752</v>
      </c>
    </row>
    <row r="594" s="2" customFormat="1">
      <c r="A594" s="39"/>
      <c r="B594" s="40"/>
      <c r="C594" s="41"/>
      <c r="D594" s="234" t="s">
        <v>155</v>
      </c>
      <c r="E594" s="41"/>
      <c r="F594" s="235" t="s">
        <v>753</v>
      </c>
      <c r="G594" s="41"/>
      <c r="H594" s="41"/>
      <c r="I594" s="236"/>
      <c r="J594" s="41"/>
      <c r="K594" s="41"/>
      <c r="L594" s="45"/>
      <c r="M594" s="237"/>
      <c r="N594" s="238"/>
      <c r="O594" s="92"/>
      <c r="P594" s="92"/>
      <c r="Q594" s="92"/>
      <c r="R594" s="92"/>
      <c r="S594" s="92"/>
      <c r="T594" s="93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T594" s="18" t="s">
        <v>155</v>
      </c>
      <c r="AU594" s="18" t="s">
        <v>88</v>
      </c>
    </row>
    <row r="595" s="14" customFormat="1">
      <c r="A595" s="14"/>
      <c r="B595" s="250"/>
      <c r="C595" s="251"/>
      <c r="D595" s="241" t="s">
        <v>157</v>
      </c>
      <c r="E595" s="252" t="s">
        <v>1</v>
      </c>
      <c r="F595" s="253" t="s">
        <v>754</v>
      </c>
      <c r="G595" s="251"/>
      <c r="H595" s="254">
        <v>675</v>
      </c>
      <c r="I595" s="255"/>
      <c r="J595" s="251"/>
      <c r="K595" s="251"/>
      <c r="L595" s="256"/>
      <c r="M595" s="257"/>
      <c r="N595" s="258"/>
      <c r="O595" s="258"/>
      <c r="P595" s="258"/>
      <c r="Q595" s="258"/>
      <c r="R595" s="258"/>
      <c r="S595" s="258"/>
      <c r="T595" s="259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60" t="s">
        <v>157</v>
      </c>
      <c r="AU595" s="260" t="s">
        <v>88</v>
      </c>
      <c r="AV595" s="14" t="s">
        <v>88</v>
      </c>
      <c r="AW595" s="14" t="s">
        <v>34</v>
      </c>
      <c r="AX595" s="14" t="s">
        <v>78</v>
      </c>
      <c r="AY595" s="260" t="s">
        <v>147</v>
      </c>
    </row>
    <row r="596" s="15" customFormat="1">
      <c r="A596" s="15"/>
      <c r="B596" s="261"/>
      <c r="C596" s="262"/>
      <c r="D596" s="241" t="s">
        <v>157</v>
      </c>
      <c r="E596" s="263" t="s">
        <v>1</v>
      </c>
      <c r="F596" s="264" t="s">
        <v>160</v>
      </c>
      <c r="G596" s="262"/>
      <c r="H596" s="265">
        <v>675</v>
      </c>
      <c r="I596" s="266"/>
      <c r="J596" s="262"/>
      <c r="K596" s="262"/>
      <c r="L596" s="267"/>
      <c r="M596" s="268"/>
      <c r="N596" s="269"/>
      <c r="O596" s="269"/>
      <c r="P596" s="269"/>
      <c r="Q596" s="269"/>
      <c r="R596" s="269"/>
      <c r="S596" s="269"/>
      <c r="T596" s="270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71" t="s">
        <v>157</v>
      </c>
      <c r="AU596" s="271" t="s">
        <v>88</v>
      </c>
      <c r="AV596" s="15" t="s">
        <v>153</v>
      </c>
      <c r="AW596" s="15" t="s">
        <v>34</v>
      </c>
      <c r="AX596" s="15" t="s">
        <v>86</v>
      </c>
      <c r="AY596" s="271" t="s">
        <v>147</v>
      </c>
    </row>
    <row r="597" s="2" customFormat="1" ht="24.15" customHeight="1">
      <c r="A597" s="39"/>
      <c r="B597" s="40"/>
      <c r="C597" s="220" t="s">
        <v>755</v>
      </c>
      <c r="D597" s="220" t="s">
        <v>149</v>
      </c>
      <c r="E597" s="221" t="s">
        <v>756</v>
      </c>
      <c r="F597" s="222" t="s">
        <v>757</v>
      </c>
      <c r="G597" s="223" t="s">
        <v>745</v>
      </c>
      <c r="H597" s="224">
        <v>15</v>
      </c>
      <c r="I597" s="225"/>
      <c r="J597" s="226">
        <f>ROUND(I597*H597,2)</f>
        <v>0</v>
      </c>
      <c r="K597" s="227"/>
      <c r="L597" s="45"/>
      <c r="M597" s="228" t="s">
        <v>1</v>
      </c>
      <c r="N597" s="229" t="s">
        <v>43</v>
      </c>
      <c r="O597" s="92"/>
      <c r="P597" s="230">
        <f>O597*H597</f>
        <v>0</v>
      </c>
      <c r="Q597" s="230">
        <v>0</v>
      </c>
      <c r="R597" s="230">
        <f>Q597*H597</f>
        <v>0</v>
      </c>
      <c r="S597" s="230">
        <v>0</v>
      </c>
      <c r="T597" s="231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32" t="s">
        <v>153</v>
      </c>
      <c r="AT597" s="232" t="s">
        <v>149</v>
      </c>
      <c r="AU597" s="232" t="s">
        <v>88</v>
      </c>
      <c r="AY597" s="18" t="s">
        <v>147</v>
      </c>
      <c r="BE597" s="233">
        <f>IF(N597="základní",J597,0)</f>
        <v>0</v>
      </c>
      <c r="BF597" s="233">
        <f>IF(N597="snížená",J597,0)</f>
        <v>0</v>
      </c>
      <c r="BG597" s="233">
        <f>IF(N597="zákl. přenesená",J597,0)</f>
        <v>0</v>
      </c>
      <c r="BH597" s="233">
        <f>IF(N597="sníž. přenesená",J597,0)</f>
        <v>0</v>
      </c>
      <c r="BI597" s="233">
        <f>IF(N597="nulová",J597,0)</f>
        <v>0</v>
      </c>
      <c r="BJ597" s="18" t="s">
        <v>86</v>
      </c>
      <c r="BK597" s="233">
        <f>ROUND(I597*H597,2)</f>
        <v>0</v>
      </c>
      <c r="BL597" s="18" t="s">
        <v>153</v>
      </c>
      <c r="BM597" s="232" t="s">
        <v>758</v>
      </c>
    </row>
    <row r="598" s="2" customFormat="1">
      <c r="A598" s="39"/>
      <c r="B598" s="40"/>
      <c r="C598" s="41"/>
      <c r="D598" s="234" t="s">
        <v>155</v>
      </c>
      <c r="E598" s="41"/>
      <c r="F598" s="235" t="s">
        <v>759</v>
      </c>
      <c r="G598" s="41"/>
      <c r="H598" s="41"/>
      <c r="I598" s="236"/>
      <c r="J598" s="41"/>
      <c r="K598" s="41"/>
      <c r="L598" s="45"/>
      <c r="M598" s="237"/>
      <c r="N598" s="238"/>
      <c r="O598" s="92"/>
      <c r="P598" s="92"/>
      <c r="Q598" s="92"/>
      <c r="R598" s="92"/>
      <c r="S598" s="92"/>
      <c r="T598" s="93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T598" s="18" t="s">
        <v>155</v>
      </c>
      <c r="AU598" s="18" t="s">
        <v>88</v>
      </c>
    </row>
    <row r="599" s="12" customFormat="1" ht="22.8" customHeight="1">
      <c r="A599" s="12"/>
      <c r="B599" s="204"/>
      <c r="C599" s="205"/>
      <c r="D599" s="206" t="s">
        <v>77</v>
      </c>
      <c r="E599" s="218" t="s">
        <v>760</v>
      </c>
      <c r="F599" s="218" t="s">
        <v>761</v>
      </c>
      <c r="G599" s="205"/>
      <c r="H599" s="205"/>
      <c r="I599" s="208"/>
      <c r="J599" s="219">
        <f>BK599</f>
        <v>0</v>
      </c>
      <c r="K599" s="205"/>
      <c r="L599" s="210"/>
      <c r="M599" s="211"/>
      <c r="N599" s="212"/>
      <c r="O599" s="212"/>
      <c r="P599" s="213">
        <f>SUM(P600:P609)</f>
        <v>0</v>
      </c>
      <c r="Q599" s="212"/>
      <c r="R599" s="213">
        <f>SUM(R600:R609)</f>
        <v>0</v>
      </c>
      <c r="S599" s="212"/>
      <c r="T599" s="214">
        <f>SUM(T600:T609)</f>
        <v>0</v>
      </c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R599" s="215" t="s">
        <v>86</v>
      </c>
      <c r="AT599" s="216" t="s">
        <v>77</v>
      </c>
      <c r="AU599" s="216" t="s">
        <v>86</v>
      </c>
      <c r="AY599" s="215" t="s">
        <v>147</v>
      </c>
      <c r="BK599" s="217">
        <f>SUM(BK600:BK609)</f>
        <v>0</v>
      </c>
    </row>
    <row r="600" s="2" customFormat="1" ht="33" customHeight="1">
      <c r="A600" s="39"/>
      <c r="B600" s="40"/>
      <c r="C600" s="220" t="s">
        <v>762</v>
      </c>
      <c r="D600" s="220" t="s">
        <v>149</v>
      </c>
      <c r="E600" s="221" t="s">
        <v>763</v>
      </c>
      <c r="F600" s="222" t="s">
        <v>764</v>
      </c>
      <c r="G600" s="223" t="s">
        <v>205</v>
      </c>
      <c r="H600" s="224">
        <v>14.689</v>
      </c>
      <c r="I600" s="225"/>
      <c r="J600" s="226">
        <f>ROUND(I600*H600,2)</f>
        <v>0</v>
      </c>
      <c r="K600" s="227"/>
      <c r="L600" s="45"/>
      <c r="M600" s="228" t="s">
        <v>1</v>
      </c>
      <c r="N600" s="229" t="s">
        <v>43</v>
      </c>
      <c r="O600" s="92"/>
      <c r="P600" s="230">
        <f>O600*H600</f>
        <v>0</v>
      </c>
      <c r="Q600" s="230">
        <v>0</v>
      </c>
      <c r="R600" s="230">
        <f>Q600*H600</f>
        <v>0</v>
      </c>
      <c r="S600" s="230">
        <v>0</v>
      </c>
      <c r="T600" s="231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32" t="s">
        <v>153</v>
      </c>
      <c r="AT600" s="232" t="s">
        <v>149</v>
      </c>
      <c r="AU600" s="232" t="s">
        <v>88</v>
      </c>
      <c r="AY600" s="18" t="s">
        <v>147</v>
      </c>
      <c r="BE600" s="233">
        <f>IF(N600="základní",J600,0)</f>
        <v>0</v>
      </c>
      <c r="BF600" s="233">
        <f>IF(N600="snížená",J600,0)</f>
        <v>0</v>
      </c>
      <c r="BG600" s="233">
        <f>IF(N600="zákl. přenesená",J600,0)</f>
        <v>0</v>
      </c>
      <c r="BH600" s="233">
        <f>IF(N600="sníž. přenesená",J600,0)</f>
        <v>0</v>
      </c>
      <c r="BI600" s="233">
        <f>IF(N600="nulová",J600,0)</f>
        <v>0</v>
      </c>
      <c r="BJ600" s="18" t="s">
        <v>86</v>
      </c>
      <c r="BK600" s="233">
        <f>ROUND(I600*H600,2)</f>
        <v>0</v>
      </c>
      <c r="BL600" s="18" t="s">
        <v>153</v>
      </c>
      <c r="BM600" s="232" t="s">
        <v>765</v>
      </c>
    </row>
    <row r="601" s="2" customFormat="1">
      <c r="A601" s="39"/>
      <c r="B601" s="40"/>
      <c r="C601" s="41"/>
      <c r="D601" s="234" t="s">
        <v>155</v>
      </c>
      <c r="E601" s="41"/>
      <c r="F601" s="235" t="s">
        <v>766</v>
      </c>
      <c r="G601" s="41"/>
      <c r="H601" s="41"/>
      <c r="I601" s="236"/>
      <c r="J601" s="41"/>
      <c r="K601" s="41"/>
      <c r="L601" s="45"/>
      <c r="M601" s="237"/>
      <c r="N601" s="238"/>
      <c r="O601" s="92"/>
      <c r="P601" s="92"/>
      <c r="Q601" s="92"/>
      <c r="R601" s="92"/>
      <c r="S601" s="92"/>
      <c r="T601" s="93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T601" s="18" t="s">
        <v>155</v>
      </c>
      <c r="AU601" s="18" t="s">
        <v>88</v>
      </c>
    </row>
    <row r="602" s="2" customFormat="1" ht="24.15" customHeight="1">
      <c r="A602" s="39"/>
      <c r="B602" s="40"/>
      <c r="C602" s="220" t="s">
        <v>767</v>
      </c>
      <c r="D602" s="220" t="s">
        <v>149</v>
      </c>
      <c r="E602" s="221" t="s">
        <v>768</v>
      </c>
      <c r="F602" s="222" t="s">
        <v>769</v>
      </c>
      <c r="G602" s="223" t="s">
        <v>205</v>
      </c>
      <c r="H602" s="224">
        <v>14.689</v>
      </c>
      <c r="I602" s="225"/>
      <c r="J602" s="226">
        <f>ROUND(I602*H602,2)</f>
        <v>0</v>
      </c>
      <c r="K602" s="227"/>
      <c r="L602" s="45"/>
      <c r="M602" s="228" t="s">
        <v>1</v>
      </c>
      <c r="N602" s="229" t="s">
        <v>43</v>
      </c>
      <c r="O602" s="92"/>
      <c r="P602" s="230">
        <f>O602*H602</f>
        <v>0</v>
      </c>
      <c r="Q602" s="230">
        <v>0</v>
      </c>
      <c r="R602" s="230">
        <f>Q602*H602</f>
        <v>0</v>
      </c>
      <c r="S602" s="230">
        <v>0</v>
      </c>
      <c r="T602" s="231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32" t="s">
        <v>153</v>
      </c>
      <c r="AT602" s="232" t="s">
        <v>149</v>
      </c>
      <c r="AU602" s="232" t="s">
        <v>88</v>
      </c>
      <c r="AY602" s="18" t="s">
        <v>147</v>
      </c>
      <c r="BE602" s="233">
        <f>IF(N602="základní",J602,0)</f>
        <v>0</v>
      </c>
      <c r="BF602" s="233">
        <f>IF(N602="snížená",J602,0)</f>
        <v>0</v>
      </c>
      <c r="BG602" s="233">
        <f>IF(N602="zákl. přenesená",J602,0)</f>
        <v>0</v>
      </c>
      <c r="BH602" s="233">
        <f>IF(N602="sníž. přenesená",J602,0)</f>
        <v>0</v>
      </c>
      <c r="BI602" s="233">
        <f>IF(N602="nulová",J602,0)</f>
        <v>0</v>
      </c>
      <c r="BJ602" s="18" t="s">
        <v>86</v>
      </c>
      <c r="BK602" s="233">
        <f>ROUND(I602*H602,2)</f>
        <v>0</v>
      </c>
      <c r="BL602" s="18" t="s">
        <v>153</v>
      </c>
      <c r="BM602" s="232" t="s">
        <v>770</v>
      </c>
    </row>
    <row r="603" s="2" customFormat="1">
      <c r="A603" s="39"/>
      <c r="B603" s="40"/>
      <c r="C603" s="41"/>
      <c r="D603" s="234" t="s">
        <v>155</v>
      </c>
      <c r="E603" s="41"/>
      <c r="F603" s="235" t="s">
        <v>771</v>
      </c>
      <c r="G603" s="41"/>
      <c r="H603" s="41"/>
      <c r="I603" s="236"/>
      <c r="J603" s="41"/>
      <c r="K603" s="41"/>
      <c r="L603" s="45"/>
      <c r="M603" s="237"/>
      <c r="N603" s="238"/>
      <c r="O603" s="92"/>
      <c r="P603" s="92"/>
      <c r="Q603" s="92"/>
      <c r="R603" s="92"/>
      <c r="S603" s="92"/>
      <c r="T603" s="93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T603" s="18" t="s">
        <v>155</v>
      </c>
      <c r="AU603" s="18" t="s">
        <v>88</v>
      </c>
    </row>
    <row r="604" s="2" customFormat="1" ht="24.15" customHeight="1">
      <c r="A604" s="39"/>
      <c r="B604" s="40"/>
      <c r="C604" s="220" t="s">
        <v>772</v>
      </c>
      <c r="D604" s="220" t="s">
        <v>149</v>
      </c>
      <c r="E604" s="221" t="s">
        <v>773</v>
      </c>
      <c r="F604" s="222" t="s">
        <v>774</v>
      </c>
      <c r="G604" s="223" t="s">
        <v>205</v>
      </c>
      <c r="H604" s="224">
        <v>113.247</v>
      </c>
      <c r="I604" s="225"/>
      <c r="J604" s="226">
        <f>ROUND(I604*H604,2)</f>
        <v>0</v>
      </c>
      <c r="K604" s="227"/>
      <c r="L604" s="45"/>
      <c r="M604" s="228" t="s">
        <v>1</v>
      </c>
      <c r="N604" s="229" t="s">
        <v>43</v>
      </c>
      <c r="O604" s="92"/>
      <c r="P604" s="230">
        <f>O604*H604</f>
        <v>0</v>
      </c>
      <c r="Q604" s="230">
        <v>0</v>
      </c>
      <c r="R604" s="230">
        <f>Q604*H604</f>
        <v>0</v>
      </c>
      <c r="S604" s="230">
        <v>0</v>
      </c>
      <c r="T604" s="231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2" t="s">
        <v>153</v>
      </c>
      <c r="AT604" s="232" t="s">
        <v>149</v>
      </c>
      <c r="AU604" s="232" t="s">
        <v>88</v>
      </c>
      <c r="AY604" s="18" t="s">
        <v>147</v>
      </c>
      <c r="BE604" s="233">
        <f>IF(N604="základní",J604,0)</f>
        <v>0</v>
      </c>
      <c r="BF604" s="233">
        <f>IF(N604="snížená",J604,0)</f>
        <v>0</v>
      </c>
      <c r="BG604" s="233">
        <f>IF(N604="zákl. přenesená",J604,0)</f>
        <v>0</v>
      </c>
      <c r="BH604" s="233">
        <f>IF(N604="sníž. přenesená",J604,0)</f>
        <v>0</v>
      </c>
      <c r="BI604" s="233">
        <f>IF(N604="nulová",J604,0)</f>
        <v>0</v>
      </c>
      <c r="BJ604" s="18" t="s">
        <v>86</v>
      </c>
      <c r="BK604" s="233">
        <f>ROUND(I604*H604,2)</f>
        <v>0</v>
      </c>
      <c r="BL604" s="18" t="s">
        <v>153</v>
      </c>
      <c r="BM604" s="232" t="s">
        <v>775</v>
      </c>
    </row>
    <row r="605" s="2" customFormat="1">
      <c r="A605" s="39"/>
      <c r="B605" s="40"/>
      <c r="C605" s="41"/>
      <c r="D605" s="234" t="s">
        <v>155</v>
      </c>
      <c r="E605" s="41"/>
      <c r="F605" s="235" t="s">
        <v>776</v>
      </c>
      <c r="G605" s="41"/>
      <c r="H605" s="41"/>
      <c r="I605" s="236"/>
      <c r="J605" s="41"/>
      <c r="K605" s="41"/>
      <c r="L605" s="45"/>
      <c r="M605" s="237"/>
      <c r="N605" s="238"/>
      <c r="O605" s="92"/>
      <c r="P605" s="92"/>
      <c r="Q605" s="92"/>
      <c r="R605" s="92"/>
      <c r="S605" s="92"/>
      <c r="T605" s="93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18" t="s">
        <v>155</v>
      </c>
      <c r="AU605" s="18" t="s">
        <v>88</v>
      </c>
    </row>
    <row r="606" s="14" customFormat="1">
      <c r="A606" s="14"/>
      <c r="B606" s="250"/>
      <c r="C606" s="251"/>
      <c r="D606" s="241" t="s">
        <v>157</v>
      </c>
      <c r="E606" s="252" t="s">
        <v>1</v>
      </c>
      <c r="F606" s="253" t="s">
        <v>777</v>
      </c>
      <c r="G606" s="251"/>
      <c r="H606" s="254">
        <v>113.247</v>
      </c>
      <c r="I606" s="255"/>
      <c r="J606" s="251"/>
      <c r="K606" s="251"/>
      <c r="L606" s="256"/>
      <c r="M606" s="257"/>
      <c r="N606" s="258"/>
      <c r="O606" s="258"/>
      <c r="P606" s="258"/>
      <c r="Q606" s="258"/>
      <c r="R606" s="258"/>
      <c r="S606" s="258"/>
      <c r="T606" s="259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60" t="s">
        <v>157</v>
      </c>
      <c r="AU606" s="260" t="s">
        <v>88</v>
      </c>
      <c r="AV606" s="14" t="s">
        <v>88</v>
      </c>
      <c r="AW606" s="14" t="s">
        <v>34</v>
      </c>
      <c r="AX606" s="14" t="s">
        <v>78</v>
      </c>
      <c r="AY606" s="260" t="s">
        <v>147</v>
      </c>
    </row>
    <row r="607" s="15" customFormat="1">
      <c r="A607" s="15"/>
      <c r="B607" s="261"/>
      <c r="C607" s="262"/>
      <c r="D607" s="241" t="s">
        <v>157</v>
      </c>
      <c r="E607" s="263" t="s">
        <v>1</v>
      </c>
      <c r="F607" s="264" t="s">
        <v>160</v>
      </c>
      <c r="G607" s="262"/>
      <c r="H607" s="265">
        <v>113.247</v>
      </c>
      <c r="I607" s="266"/>
      <c r="J607" s="262"/>
      <c r="K607" s="262"/>
      <c r="L607" s="267"/>
      <c r="M607" s="268"/>
      <c r="N607" s="269"/>
      <c r="O607" s="269"/>
      <c r="P607" s="269"/>
      <c r="Q607" s="269"/>
      <c r="R607" s="269"/>
      <c r="S607" s="269"/>
      <c r="T607" s="270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T607" s="271" t="s">
        <v>157</v>
      </c>
      <c r="AU607" s="271" t="s">
        <v>88</v>
      </c>
      <c r="AV607" s="15" t="s">
        <v>153</v>
      </c>
      <c r="AW607" s="15" t="s">
        <v>34</v>
      </c>
      <c r="AX607" s="15" t="s">
        <v>86</v>
      </c>
      <c r="AY607" s="271" t="s">
        <v>147</v>
      </c>
    </row>
    <row r="608" s="2" customFormat="1" ht="44.25" customHeight="1">
      <c r="A608" s="39"/>
      <c r="B608" s="40"/>
      <c r="C608" s="220" t="s">
        <v>684</v>
      </c>
      <c r="D608" s="220" t="s">
        <v>149</v>
      </c>
      <c r="E608" s="221" t="s">
        <v>778</v>
      </c>
      <c r="F608" s="222" t="s">
        <v>779</v>
      </c>
      <c r="G608" s="223" t="s">
        <v>205</v>
      </c>
      <c r="H608" s="224">
        <v>12.583</v>
      </c>
      <c r="I608" s="225"/>
      <c r="J608" s="226">
        <f>ROUND(I608*H608,2)</f>
        <v>0</v>
      </c>
      <c r="K608" s="227"/>
      <c r="L608" s="45"/>
      <c r="M608" s="228" t="s">
        <v>1</v>
      </c>
      <c r="N608" s="229" t="s">
        <v>43</v>
      </c>
      <c r="O608" s="92"/>
      <c r="P608" s="230">
        <f>O608*H608</f>
        <v>0</v>
      </c>
      <c r="Q608" s="230">
        <v>0</v>
      </c>
      <c r="R608" s="230">
        <f>Q608*H608</f>
        <v>0</v>
      </c>
      <c r="S608" s="230">
        <v>0</v>
      </c>
      <c r="T608" s="231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32" t="s">
        <v>153</v>
      </c>
      <c r="AT608" s="232" t="s">
        <v>149</v>
      </c>
      <c r="AU608" s="232" t="s">
        <v>88</v>
      </c>
      <c r="AY608" s="18" t="s">
        <v>147</v>
      </c>
      <c r="BE608" s="233">
        <f>IF(N608="základní",J608,0)</f>
        <v>0</v>
      </c>
      <c r="BF608" s="233">
        <f>IF(N608="snížená",J608,0)</f>
        <v>0</v>
      </c>
      <c r="BG608" s="233">
        <f>IF(N608="zákl. přenesená",J608,0)</f>
        <v>0</v>
      </c>
      <c r="BH608" s="233">
        <f>IF(N608="sníž. přenesená",J608,0)</f>
        <v>0</v>
      </c>
      <c r="BI608" s="233">
        <f>IF(N608="nulová",J608,0)</f>
        <v>0</v>
      </c>
      <c r="BJ608" s="18" t="s">
        <v>86</v>
      </c>
      <c r="BK608" s="233">
        <f>ROUND(I608*H608,2)</f>
        <v>0</v>
      </c>
      <c r="BL608" s="18" t="s">
        <v>153</v>
      </c>
      <c r="BM608" s="232" t="s">
        <v>780</v>
      </c>
    </row>
    <row r="609" s="2" customFormat="1">
      <c r="A609" s="39"/>
      <c r="B609" s="40"/>
      <c r="C609" s="41"/>
      <c r="D609" s="234" t="s">
        <v>155</v>
      </c>
      <c r="E609" s="41"/>
      <c r="F609" s="235" t="s">
        <v>781</v>
      </c>
      <c r="G609" s="41"/>
      <c r="H609" s="41"/>
      <c r="I609" s="236"/>
      <c r="J609" s="41"/>
      <c r="K609" s="41"/>
      <c r="L609" s="45"/>
      <c r="M609" s="237"/>
      <c r="N609" s="238"/>
      <c r="O609" s="92"/>
      <c r="P609" s="92"/>
      <c r="Q609" s="92"/>
      <c r="R609" s="92"/>
      <c r="S609" s="92"/>
      <c r="T609" s="93"/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T609" s="18" t="s">
        <v>155</v>
      </c>
      <c r="AU609" s="18" t="s">
        <v>88</v>
      </c>
    </row>
    <row r="610" s="12" customFormat="1" ht="22.8" customHeight="1">
      <c r="A610" s="12"/>
      <c r="B610" s="204"/>
      <c r="C610" s="205"/>
      <c r="D610" s="206" t="s">
        <v>77</v>
      </c>
      <c r="E610" s="218" t="s">
        <v>782</v>
      </c>
      <c r="F610" s="218" t="s">
        <v>783</v>
      </c>
      <c r="G610" s="205"/>
      <c r="H610" s="205"/>
      <c r="I610" s="208"/>
      <c r="J610" s="219">
        <f>BK610</f>
        <v>0</v>
      </c>
      <c r="K610" s="205"/>
      <c r="L610" s="210"/>
      <c r="M610" s="211"/>
      <c r="N610" s="212"/>
      <c r="O610" s="212"/>
      <c r="P610" s="213">
        <f>SUM(P611:P612)</f>
        <v>0</v>
      </c>
      <c r="Q610" s="212"/>
      <c r="R610" s="213">
        <f>SUM(R611:R612)</f>
        <v>0</v>
      </c>
      <c r="S610" s="212"/>
      <c r="T610" s="214">
        <f>SUM(T611:T612)</f>
        <v>0</v>
      </c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R610" s="215" t="s">
        <v>86</v>
      </c>
      <c r="AT610" s="216" t="s">
        <v>77</v>
      </c>
      <c r="AU610" s="216" t="s">
        <v>86</v>
      </c>
      <c r="AY610" s="215" t="s">
        <v>147</v>
      </c>
      <c r="BK610" s="217">
        <f>SUM(BK611:BK612)</f>
        <v>0</v>
      </c>
    </row>
    <row r="611" s="2" customFormat="1" ht="16.5" customHeight="1">
      <c r="A611" s="39"/>
      <c r="B611" s="40"/>
      <c r="C611" s="220" t="s">
        <v>784</v>
      </c>
      <c r="D611" s="220" t="s">
        <v>149</v>
      </c>
      <c r="E611" s="221" t="s">
        <v>785</v>
      </c>
      <c r="F611" s="222" t="s">
        <v>786</v>
      </c>
      <c r="G611" s="223" t="s">
        <v>205</v>
      </c>
      <c r="H611" s="224">
        <v>124.503</v>
      </c>
      <c r="I611" s="225"/>
      <c r="J611" s="226">
        <f>ROUND(I611*H611,2)</f>
        <v>0</v>
      </c>
      <c r="K611" s="227"/>
      <c r="L611" s="45"/>
      <c r="M611" s="228" t="s">
        <v>1</v>
      </c>
      <c r="N611" s="229" t="s">
        <v>43</v>
      </c>
      <c r="O611" s="92"/>
      <c r="P611" s="230">
        <f>O611*H611</f>
        <v>0</v>
      </c>
      <c r="Q611" s="230">
        <v>0</v>
      </c>
      <c r="R611" s="230">
        <f>Q611*H611</f>
        <v>0</v>
      </c>
      <c r="S611" s="230">
        <v>0</v>
      </c>
      <c r="T611" s="231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32" t="s">
        <v>153</v>
      </c>
      <c r="AT611" s="232" t="s">
        <v>149</v>
      </c>
      <c r="AU611" s="232" t="s">
        <v>88</v>
      </c>
      <c r="AY611" s="18" t="s">
        <v>147</v>
      </c>
      <c r="BE611" s="233">
        <f>IF(N611="základní",J611,0)</f>
        <v>0</v>
      </c>
      <c r="BF611" s="233">
        <f>IF(N611="snížená",J611,0)</f>
        <v>0</v>
      </c>
      <c r="BG611" s="233">
        <f>IF(N611="zákl. přenesená",J611,0)</f>
        <v>0</v>
      </c>
      <c r="BH611" s="233">
        <f>IF(N611="sníž. přenesená",J611,0)</f>
        <v>0</v>
      </c>
      <c r="BI611" s="233">
        <f>IF(N611="nulová",J611,0)</f>
        <v>0</v>
      </c>
      <c r="BJ611" s="18" t="s">
        <v>86</v>
      </c>
      <c r="BK611" s="233">
        <f>ROUND(I611*H611,2)</f>
        <v>0</v>
      </c>
      <c r="BL611" s="18" t="s">
        <v>153</v>
      </c>
      <c r="BM611" s="232" t="s">
        <v>787</v>
      </c>
    </row>
    <row r="612" s="2" customFormat="1">
      <c r="A612" s="39"/>
      <c r="B612" s="40"/>
      <c r="C612" s="41"/>
      <c r="D612" s="234" t="s">
        <v>155</v>
      </c>
      <c r="E612" s="41"/>
      <c r="F612" s="235" t="s">
        <v>788</v>
      </c>
      <c r="G612" s="41"/>
      <c r="H612" s="41"/>
      <c r="I612" s="236"/>
      <c r="J612" s="41"/>
      <c r="K612" s="41"/>
      <c r="L612" s="45"/>
      <c r="M612" s="237"/>
      <c r="N612" s="238"/>
      <c r="O612" s="92"/>
      <c r="P612" s="92"/>
      <c r="Q612" s="92"/>
      <c r="R612" s="92"/>
      <c r="S612" s="92"/>
      <c r="T612" s="93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T612" s="18" t="s">
        <v>155</v>
      </c>
      <c r="AU612" s="18" t="s">
        <v>88</v>
      </c>
    </row>
    <row r="613" s="12" customFormat="1" ht="25.92" customHeight="1">
      <c r="A613" s="12"/>
      <c r="B613" s="204"/>
      <c r="C613" s="205"/>
      <c r="D613" s="206" t="s">
        <v>77</v>
      </c>
      <c r="E613" s="207" t="s">
        <v>789</v>
      </c>
      <c r="F613" s="207" t="s">
        <v>790</v>
      </c>
      <c r="G613" s="205"/>
      <c r="H613" s="205"/>
      <c r="I613" s="208"/>
      <c r="J613" s="209">
        <f>BK613</f>
        <v>0</v>
      </c>
      <c r="K613" s="205"/>
      <c r="L613" s="210"/>
      <c r="M613" s="211"/>
      <c r="N613" s="212"/>
      <c r="O613" s="212"/>
      <c r="P613" s="213">
        <f>P614+P663+P748+P778+P783+P890+P926+P934+P960+P989+P1062+P1101+P1291+P1305</f>
        <v>0</v>
      </c>
      <c r="Q613" s="212"/>
      <c r="R613" s="213">
        <f>R614+R663+R748+R778+R783+R890+R926+R934+R960+R989+R1062+R1101+R1291+R1305</f>
        <v>3.9526392399999999</v>
      </c>
      <c r="S613" s="212"/>
      <c r="T613" s="214">
        <f>T614+T663+T748+T778+T783+T890+T926+T934+T960+T989+T1062+T1101+T1291+T1305</f>
        <v>1.1734857999999999</v>
      </c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R613" s="215" t="s">
        <v>88</v>
      </c>
      <c r="AT613" s="216" t="s">
        <v>77</v>
      </c>
      <c r="AU613" s="216" t="s">
        <v>78</v>
      </c>
      <c r="AY613" s="215" t="s">
        <v>147</v>
      </c>
      <c r="BK613" s="217">
        <f>BK614+BK663+BK748+BK778+BK783+BK890+BK926+BK934+BK960+BK989+BK1062+BK1101+BK1291+BK1305</f>
        <v>0</v>
      </c>
    </row>
    <row r="614" s="12" customFormat="1" ht="22.8" customHeight="1">
      <c r="A614" s="12"/>
      <c r="B614" s="204"/>
      <c r="C614" s="205"/>
      <c r="D614" s="206" t="s">
        <v>77</v>
      </c>
      <c r="E614" s="218" t="s">
        <v>791</v>
      </c>
      <c r="F614" s="218" t="s">
        <v>792</v>
      </c>
      <c r="G614" s="205"/>
      <c r="H614" s="205"/>
      <c r="I614" s="208"/>
      <c r="J614" s="219">
        <f>BK614</f>
        <v>0</v>
      </c>
      <c r="K614" s="205"/>
      <c r="L614" s="210"/>
      <c r="M614" s="211"/>
      <c r="N614" s="212"/>
      <c r="O614" s="212"/>
      <c r="P614" s="213">
        <f>SUM(P615:P662)</f>
        <v>0</v>
      </c>
      <c r="Q614" s="212"/>
      <c r="R614" s="213">
        <f>SUM(R615:R662)</f>
        <v>0.074344320000000005</v>
      </c>
      <c r="S614" s="212"/>
      <c r="T614" s="214">
        <f>SUM(T615:T662)</f>
        <v>0</v>
      </c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R614" s="215" t="s">
        <v>88</v>
      </c>
      <c r="AT614" s="216" t="s">
        <v>77</v>
      </c>
      <c r="AU614" s="216" t="s">
        <v>86</v>
      </c>
      <c r="AY614" s="215" t="s">
        <v>147</v>
      </c>
      <c r="BK614" s="217">
        <f>SUM(BK615:BK662)</f>
        <v>0</v>
      </c>
    </row>
    <row r="615" s="2" customFormat="1" ht="24.15" customHeight="1">
      <c r="A615" s="39"/>
      <c r="B615" s="40"/>
      <c r="C615" s="220" t="s">
        <v>793</v>
      </c>
      <c r="D615" s="220" t="s">
        <v>149</v>
      </c>
      <c r="E615" s="221" t="s">
        <v>794</v>
      </c>
      <c r="F615" s="222" t="s">
        <v>795</v>
      </c>
      <c r="G615" s="223" t="s">
        <v>152</v>
      </c>
      <c r="H615" s="224">
        <v>8.1080000000000005</v>
      </c>
      <c r="I615" s="225"/>
      <c r="J615" s="226">
        <f>ROUND(I615*H615,2)</f>
        <v>0</v>
      </c>
      <c r="K615" s="227"/>
      <c r="L615" s="45"/>
      <c r="M615" s="228" t="s">
        <v>1</v>
      </c>
      <c r="N615" s="229" t="s">
        <v>43</v>
      </c>
      <c r="O615" s="92"/>
      <c r="P615" s="230">
        <f>O615*H615</f>
        <v>0</v>
      </c>
      <c r="Q615" s="230">
        <v>0</v>
      </c>
      <c r="R615" s="230">
        <f>Q615*H615</f>
        <v>0</v>
      </c>
      <c r="S615" s="230">
        <v>0</v>
      </c>
      <c r="T615" s="231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32" t="s">
        <v>251</v>
      </c>
      <c r="AT615" s="232" t="s">
        <v>149</v>
      </c>
      <c r="AU615" s="232" t="s">
        <v>88</v>
      </c>
      <c r="AY615" s="18" t="s">
        <v>147</v>
      </c>
      <c r="BE615" s="233">
        <f>IF(N615="základní",J615,0)</f>
        <v>0</v>
      </c>
      <c r="BF615" s="233">
        <f>IF(N615="snížená",J615,0)</f>
        <v>0</v>
      </c>
      <c r="BG615" s="233">
        <f>IF(N615="zákl. přenesená",J615,0)</f>
        <v>0</v>
      </c>
      <c r="BH615" s="233">
        <f>IF(N615="sníž. přenesená",J615,0)</f>
        <v>0</v>
      </c>
      <c r="BI615" s="233">
        <f>IF(N615="nulová",J615,0)</f>
        <v>0</v>
      </c>
      <c r="BJ615" s="18" t="s">
        <v>86</v>
      </c>
      <c r="BK615" s="233">
        <f>ROUND(I615*H615,2)</f>
        <v>0</v>
      </c>
      <c r="BL615" s="18" t="s">
        <v>251</v>
      </c>
      <c r="BM615" s="232" t="s">
        <v>796</v>
      </c>
    </row>
    <row r="616" s="2" customFormat="1">
      <c r="A616" s="39"/>
      <c r="B616" s="40"/>
      <c r="C616" s="41"/>
      <c r="D616" s="234" t="s">
        <v>155</v>
      </c>
      <c r="E616" s="41"/>
      <c r="F616" s="235" t="s">
        <v>797</v>
      </c>
      <c r="G616" s="41"/>
      <c r="H616" s="41"/>
      <c r="I616" s="236"/>
      <c r="J616" s="41"/>
      <c r="K616" s="41"/>
      <c r="L616" s="45"/>
      <c r="M616" s="237"/>
      <c r="N616" s="238"/>
      <c r="O616" s="92"/>
      <c r="P616" s="92"/>
      <c r="Q616" s="92"/>
      <c r="R616" s="92"/>
      <c r="S616" s="92"/>
      <c r="T616" s="93"/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T616" s="18" t="s">
        <v>155</v>
      </c>
      <c r="AU616" s="18" t="s">
        <v>88</v>
      </c>
    </row>
    <row r="617" s="13" customFormat="1">
      <c r="A617" s="13"/>
      <c r="B617" s="239"/>
      <c r="C617" s="240"/>
      <c r="D617" s="241" t="s">
        <v>157</v>
      </c>
      <c r="E617" s="242" t="s">
        <v>1</v>
      </c>
      <c r="F617" s="243" t="s">
        <v>490</v>
      </c>
      <c r="G617" s="240"/>
      <c r="H617" s="242" t="s">
        <v>1</v>
      </c>
      <c r="I617" s="244"/>
      <c r="J617" s="240"/>
      <c r="K617" s="240"/>
      <c r="L617" s="245"/>
      <c r="M617" s="246"/>
      <c r="N617" s="247"/>
      <c r="O617" s="247"/>
      <c r="P617" s="247"/>
      <c r="Q617" s="247"/>
      <c r="R617" s="247"/>
      <c r="S617" s="247"/>
      <c r="T617" s="248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9" t="s">
        <v>157</v>
      </c>
      <c r="AU617" s="249" t="s">
        <v>88</v>
      </c>
      <c r="AV617" s="13" t="s">
        <v>86</v>
      </c>
      <c r="AW617" s="13" t="s">
        <v>34</v>
      </c>
      <c r="AX617" s="13" t="s">
        <v>78</v>
      </c>
      <c r="AY617" s="249" t="s">
        <v>147</v>
      </c>
    </row>
    <row r="618" s="14" customFormat="1">
      <c r="A618" s="14"/>
      <c r="B618" s="250"/>
      <c r="C618" s="251"/>
      <c r="D618" s="241" t="s">
        <v>157</v>
      </c>
      <c r="E618" s="252" t="s">
        <v>1</v>
      </c>
      <c r="F618" s="253" t="s">
        <v>798</v>
      </c>
      <c r="G618" s="251"/>
      <c r="H618" s="254">
        <v>8.1080000000000005</v>
      </c>
      <c r="I618" s="255"/>
      <c r="J618" s="251"/>
      <c r="K618" s="251"/>
      <c r="L618" s="256"/>
      <c r="M618" s="257"/>
      <c r="N618" s="258"/>
      <c r="O618" s="258"/>
      <c r="P618" s="258"/>
      <c r="Q618" s="258"/>
      <c r="R618" s="258"/>
      <c r="S618" s="258"/>
      <c r="T618" s="259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60" t="s">
        <v>157</v>
      </c>
      <c r="AU618" s="260" t="s">
        <v>88</v>
      </c>
      <c r="AV618" s="14" t="s">
        <v>88</v>
      </c>
      <c r="AW618" s="14" t="s">
        <v>34</v>
      </c>
      <c r="AX618" s="14" t="s">
        <v>78</v>
      </c>
      <c r="AY618" s="260" t="s">
        <v>147</v>
      </c>
    </row>
    <row r="619" s="15" customFormat="1">
      <c r="A619" s="15"/>
      <c r="B619" s="261"/>
      <c r="C619" s="262"/>
      <c r="D619" s="241" t="s">
        <v>157</v>
      </c>
      <c r="E619" s="263" t="s">
        <v>1</v>
      </c>
      <c r="F619" s="264" t="s">
        <v>160</v>
      </c>
      <c r="G619" s="262"/>
      <c r="H619" s="265">
        <v>8.1080000000000005</v>
      </c>
      <c r="I619" s="266"/>
      <c r="J619" s="262"/>
      <c r="K619" s="262"/>
      <c r="L619" s="267"/>
      <c r="M619" s="268"/>
      <c r="N619" s="269"/>
      <c r="O619" s="269"/>
      <c r="P619" s="269"/>
      <c r="Q619" s="269"/>
      <c r="R619" s="269"/>
      <c r="S619" s="269"/>
      <c r="T619" s="270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71" t="s">
        <v>157</v>
      </c>
      <c r="AU619" s="271" t="s">
        <v>88</v>
      </c>
      <c r="AV619" s="15" t="s">
        <v>153</v>
      </c>
      <c r="AW619" s="15" t="s">
        <v>34</v>
      </c>
      <c r="AX619" s="15" t="s">
        <v>86</v>
      </c>
      <c r="AY619" s="271" t="s">
        <v>147</v>
      </c>
    </row>
    <row r="620" s="2" customFormat="1" ht="16.5" customHeight="1">
      <c r="A620" s="39"/>
      <c r="B620" s="40"/>
      <c r="C620" s="272" t="s">
        <v>799</v>
      </c>
      <c r="D620" s="272" t="s">
        <v>392</v>
      </c>
      <c r="E620" s="273" t="s">
        <v>800</v>
      </c>
      <c r="F620" s="274" t="s">
        <v>801</v>
      </c>
      <c r="G620" s="275" t="s">
        <v>205</v>
      </c>
      <c r="H620" s="276">
        <v>0.002</v>
      </c>
      <c r="I620" s="277"/>
      <c r="J620" s="278">
        <f>ROUND(I620*H620,2)</f>
        <v>0</v>
      </c>
      <c r="K620" s="279"/>
      <c r="L620" s="280"/>
      <c r="M620" s="281" t="s">
        <v>1</v>
      </c>
      <c r="N620" s="282" t="s">
        <v>43</v>
      </c>
      <c r="O620" s="92"/>
      <c r="P620" s="230">
        <f>O620*H620</f>
        <v>0</v>
      </c>
      <c r="Q620" s="230">
        <v>1</v>
      </c>
      <c r="R620" s="230">
        <f>Q620*H620</f>
        <v>0.002</v>
      </c>
      <c r="S620" s="230">
        <v>0</v>
      </c>
      <c r="T620" s="231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32" t="s">
        <v>361</v>
      </c>
      <c r="AT620" s="232" t="s">
        <v>392</v>
      </c>
      <c r="AU620" s="232" t="s">
        <v>88</v>
      </c>
      <c r="AY620" s="18" t="s">
        <v>147</v>
      </c>
      <c r="BE620" s="233">
        <f>IF(N620="základní",J620,0)</f>
        <v>0</v>
      </c>
      <c r="BF620" s="233">
        <f>IF(N620="snížená",J620,0)</f>
        <v>0</v>
      </c>
      <c r="BG620" s="233">
        <f>IF(N620="zákl. přenesená",J620,0)</f>
        <v>0</v>
      </c>
      <c r="BH620" s="233">
        <f>IF(N620="sníž. přenesená",J620,0)</f>
        <v>0</v>
      </c>
      <c r="BI620" s="233">
        <f>IF(N620="nulová",J620,0)</f>
        <v>0</v>
      </c>
      <c r="BJ620" s="18" t="s">
        <v>86</v>
      </c>
      <c r="BK620" s="233">
        <f>ROUND(I620*H620,2)</f>
        <v>0</v>
      </c>
      <c r="BL620" s="18" t="s">
        <v>251</v>
      </c>
      <c r="BM620" s="232" t="s">
        <v>802</v>
      </c>
    </row>
    <row r="621" s="14" customFormat="1">
      <c r="A621" s="14"/>
      <c r="B621" s="250"/>
      <c r="C621" s="251"/>
      <c r="D621" s="241" t="s">
        <v>157</v>
      </c>
      <c r="E621" s="252" t="s">
        <v>1</v>
      </c>
      <c r="F621" s="253" t="s">
        <v>803</v>
      </c>
      <c r="G621" s="251"/>
      <c r="H621" s="254">
        <v>0.002</v>
      </c>
      <c r="I621" s="255"/>
      <c r="J621" s="251"/>
      <c r="K621" s="251"/>
      <c r="L621" s="256"/>
      <c r="M621" s="257"/>
      <c r="N621" s="258"/>
      <c r="O621" s="258"/>
      <c r="P621" s="258"/>
      <c r="Q621" s="258"/>
      <c r="R621" s="258"/>
      <c r="S621" s="258"/>
      <c r="T621" s="259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0" t="s">
        <v>157</v>
      </c>
      <c r="AU621" s="260" t="s">
        <v>88</v>
      </c>
      <c r="AV621" s="14" t="s">
        <v>88</v>
      </c>
      <c r="AW621" s="14" t="s">
        <v>34</v>
      </c>
      <c r="AX621" s="14" t="s">
        <v>78</v>
      </c>
      <c r="AY621" s="260" t="s">
        <v>147</v>
      </c>
    </row>
    <row r="622" s="15" customFormat="1">
      <c r="A622" s="15"/>
      <c r="B622" s="261"/>
      <c r="C622" s="262"/>
      <c r="D622" s="241" t="s">
        <v>157</v>
      </c>
      <c r="E622" s="263" t="s">
        <v>1</v>
      </c>
      <c r="F622" s="264" t="s">
        <v>160</v>
      </c>
      <c r="G622" s="262"/>
      <c r="H622" s="265">
        <v>0.002</v>
      </c>
      <c r="I622" s="266"/>
      <c r="J622" s="262"/>
      <c r="K622" s="262"/>
      <c r="L622" s="267"/>
      <c r="M622" s="268"/>
      <c r="N622" s="269"/>
      <c r="O622" s="269"/>
      <c r="P622" s="269"/>
      <c r="Q622" s="269"/>
      <c r="R622" s="269"/>
      <c r="S622" s="269"/>
      <c r="T622" s="270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71" t="s">
        <v>157</v>
      </c>
      <c r="AU622" s="271" t="s">
        <v>88</v>
      </c>
      <c r="AV622" s="15" t="s">
        <v>153</v>
      </c>
      <c r="AW622" s="15" t="s">
        <v>34</v>
      </c>
      <c r="AX622" s="15" t="s">
        <v>86</v>
      </c>
      <c r="AY622" s="271" t="s">
        <v>147</v>
      </c>
    </row>
    <row r="623" s="2" customFormat="1" ht="24.15" customHeight="1">
      <c r="A623" s="39"/>
      <c r="B623" s="40"/>
      <c r="C623" s="220" t="s">
        <v>804</v>
      </c>
      <c r="D623" s="220" t="s">
        <v>149</v>
      </c>
      <c r="E623" s="221" t="s">
        <v>805</v>
      </c>
      <c r="F623" s="222" t="s">
        <v>806</v>
      </c>
      <c r="G623" s="223" t="s">
        <v>152</v>
      </c>
      <c r="H623" s="224">
        <v>25.245000000000001</v>
      </c>
      <c r="I623" s="225"/>
      <c r="J623" s="226">
        <f>ROUND(I623*H623,2)</f>
        <v>0</v>
      </c>
      <c r="K623" s="227"/>
      <c r="L623" s="45"/>
      <c r="M623" s="228" t="s">
        <v>1</v>
      </c>
      <c r="N623" s="229" t="s">
        <v>43</v>
      </c>
      <c r="O623" s="92"/>
      <c r="P623" s="230">
        <f>O623*H623</f>
        <v>0</v>
      </c>
      <c r="Q623" s="230">
        <v>0</v>
      </c>
      <c r="R623" s="230">
        <f>Q623*H623</f>
        <v>0</v>
      </c>
      <c r="S623" s="230">
        <v>0</v>
      </c>
      <c r="T623" s="231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32" t="s">
        <v>251</v>
      </c>
      <c r="AT623" s="232" t="s">
        <v>149</v>
      </c>
      <c r="AU623" s="232" t="s">
        <v>88</v>
      </c>
      <c r="AY623" s="18" t="s">
        <v>147</v>
      </c>
      <c r="BE623" s="233">
        <f>IF(N623="základní",J623,0)</f>
        <v>0</v>
      </c>
      <c r="BF623" s="233">
        <f>IF(N623="snížená",J623,0)</f>
        <v>0</v>
      </c>
      <c r="BG623" s="233">
        <f>IF(N623="zákl. přenesená",J623,0)</f>
        <v>0</v>
      </c>
      <c r="BH623" s="233">
        <f>IF(N623="sníž. přenesená",J623,0)</f>
        <v>0</v>
      </c>
      <c r="BI623" s="233">
        <f>IF(N623="nulová",J623,0)</f>
        <v>0</v>
      </c>
      <c r="BJ623" s="18" t="s">
        <v>86</v>
      </c>
      <c r="BK623" s="233">
        <f>ROUND(I623*H623,2)</f>
        <v>0</v>
      </c>
      <c r="BL623" s="18" t="s">
        <v>251</v>
      </c>
      <c r="BM623" s="232" t="s">
        <v>807</v>
      </c>
    </row>
    <row r="624" s="2" customFormat="1">
      <c r="A624" s="39"/>
      <c r="B624" s="40"/>
      <c r="C624" s="41"/>
      <c r="D624" s="234" t="s">
        <v>155</v>
      </c>
      <c r="E624" s="41"/>
      <c r="F624" s="235" t="s">
        <v>808</v>
      </c>
      <c r="G624" s="41"/>
      <c r="H624" s="41"/>
      <c r="I624" s="236"/>
      <c r="J624" s="41"/>
      <c r="K624" s="41"/>
      <c r="L624" s="45"/>
      <c r="M624" s="237"/>
      <c r="N624" s="238"/>
      <c r="O624" s="92"/>
      <c r="P624" s="92"/>
      <c r="Q624" s="92"/>
      <c r="R624" s="92"/>
      <c r="S624" s="92"/>
      <c r="T624" s="93"/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T624" s="18" t="s">
        <v>155</v>
      </c>
      <c r="AU624" s="18" t="s">
        <v>88</v>
      </c>
    </row>
    <row r="625" s="14" customFormat="1">
      <c r="A625" s="14"/>
      <c r="B625" s="250"/>
      <c r="C625" s="251"/>
      <c r="D625" s="241" t="s">
        <v>157</v>
      </c>
      <c r="E625" s="252" t="s">
        <v>1</v>
      </c>
      <c r="F625" s="253" t="s">
        <v>809</v>
      </c>
      <c r="G625" s="251"/>
      <c r="H625" s="254">
        <v>26.766999999999999</v>
      </c>
      <c r="I625" s="255"/>
      <c r="J625" s="251"/>
      <c r="K625" s="251"/>
      <c r="L625" s="256"/>
      <c r="M625" s="257"/>
      <c r="N625" s="258"/>
      <c r="O625" s="258"/>
      <c r="P625" s="258"/>
      <c r="Q625" s="258"/>
      <c r="R625" s="258"/>
      <c r="S625" s="258"/>
      <c r="T625" s="259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60" t="s">
        <v>157</v>
      </c>
      <c r="AU625" s="260" t="s">
        <v>88</v>
      </c>
      <c r="AV625" s="14" t="s">
        <v>88</v>
      </c>
      <c r="AW625" s="14" t="s">
        <v>34</v>
      </c>
      <c r="AX625" s="14" t="s">
        <v>78</v>
      </c>
      <c r="AY625" s="260" t="s">
        <v>147</v>
      </c>
    </row>
    <row r="626" s="14" customFormat="1">
      <c r="A626" s="14"/>
      <c r="B626" s="250"/>
      <c r="C626" s="251"/>
      <c r="D626" s="241" t="s">
        <v>157</v>
      </c>
      <c r="E626" s="252" t="s">
        <v>1</v>
      </c>
      <c r="F626" s="253" t="s">
        <v>810</v>
      </c>
      <c r="G626" s="251"/>
      <c r="H626" s="254">
        <v>-1.522</v>
      </c>
      <c r="I626" s="255"/>
      <c r="J626" s="251"/>
      <c r="K626" s="251"/>
      <c r="L626" s="256"/>
      <c r="M626" s="257"/>
      <c r="N626" s="258"/>
      <c r="O626" s="258"/>
      <c r="P626" s="258"/>
      <c r="Q626" s="258"/>
      <c r="R626" s="258"/>
      <c r="S626" s="258"/>
      <c r="T626" s="259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60" t="s">
        <v>157</v>
      </c>
      <c r="AU626" s="260" t="s">
        <v>88</v>
      </c>
      <c r="AV626" s="14" t="s">
        <v>88</v>
      </c>
      <c r="AW626" s="14" t="s">
        <v>34</v>
      </c>
      <c r="AX626" s="14" t="s">
        <v>78</v>
      </c>
      <c r="AY626" s="260" t="s">
        <v>147</v>
      </c>
    </row>
    <row r="627" s="15" customFormat="1">
      <c r="A627" s="15"/>
      <c r="B627" s="261"/>
      <c r="C627" s="262"/>
      <c r="D627" s="241" t="s">
        <v>157</v>
      </c>
      <c r="E627" s="263" t="s">
        <v>1</v>
      </c>
      <c r="F627" s="264" t="s">
        <v>160</v>
      </c>
      <c r="G627" s="262"/>
      <c r="H627" s="265">
        <v>25.245000000000001</v>
      </c>
      <c r="I627" s="266"/>
      <c r="J627" s="262"/>
      <c r="K627" s="262"/>
      <c r="L627" s="267"/>
      <c r="M627" s="268"/>
      <c r="N627" s="269"/>
      <c r="O627" s="269"/>
      <c r="P627" s="269"/>
      <c r="Q627" s="269"/>
      <c r="R627" s="269"/>
      <c r="S627" s="269"/>
      <c r="T627" s="270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71" t="s">
        <v>157</v>
      </c>
      <c r="AU627" s="271" t="s">
        <v>88</v>
      </c>
      <c r="AV627" s="15" t="s">
        <v>153</v>
      </c>
      <c r="AW627" s="15" t="s">
        <v>34</v>
      </c>
      <c r="AX627" s="15" t="s">
        <v>86</v>
      </c>
      <c r="AY627" s="271" t="s">
        <v>147</v>
      </c>
    </row>
    <row r="628" s="2" customFormat="1" ht="16.5" customHeight="1">
      <c r="A628" s="39"/>
      <c r="B628" s="40"/>
      <c r="C628" s="272" t="s">
        <v>811</v>
      </c>
      <c r="D628" s="272" t="s">
        <v>392</v>
      </c>
      <c r="E628" s="273" t="s">
        <v>800</v>
      </c>
      <c r="F628" s="274" t="s">
        <v>801</v>
      </c>
      <c r="G628" s="275" t="s">
        <v>205</v>
      </c>
      <c r="H628" s="276">
        <v>0.0089999999999999993</v>
      </c>
      <c r="I628" s="277"/>
      <c r="J628" s="278">
        <f>ROUND(I628*H628,2)</f>
        <v>0</v>
      </c>
      <c r="K628" s="279"/>
      <c r="L628" s="280"/>
      <c r="M628" s="281" t="s">
        <v>1</v>
      </c>
      <c r="N628" s="282" t="s">
        <v>43</v>
      </c>
      <c r="O628" s="92"/>
      <c r="P628" s="230">
        <f>O628*H628</f>
        <v>0</v>
      </c>
      <c r="Q628" s="230">
        <v>1</v>
      </c>
      <c r="R628" s="230">
        <f>Q628*H628</f>
        <v>0.0089999999999999993</v>
      </c>
      <c r="S628" s="230">
        <v>0</v>
      </c>
      <c r="T628" s="231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32" t="s">
        <v>361</v>
      </c>
      <c r="AT628" s="232" t="s">
        <v>392</v>
      </c>
      <c r="AU628" s="232" t="s">
        <v>88</v>
      </c>
      <c r="AY628" s="18" t="s">
        <v>147</v>
      </c>
      <c r="BE628" s="233">
        <f>IF(N628="základní",J628,0)</f>
        <v>0</v>
      </c>
      <c r="BF628" s="233">
        <f>IF(N628="snížená",J628,0)</f>
        <v>0</v>
      </c>
      <c r="BG628" s="233">
        <f>IF(N628="zákl. přenesená",J628,0)</f>
        <v>0</v>
      </c>
      <c r="BH628" s="233">
        <f>IF(N628="sníž. přenesená",J628,0)</f>
        <v>0</v>
      </c>
      <c r="BI628" s="233">
        <f>IF(N628="nulová",J628,0)</f>
        <v>0</v>
      </c>
      <c r="BJ628" s="18" t="s">
        <v>86</v>
      </c>
      <c r="BK628" s="233">
        <f>ROUND(I628*H628,2)</f>
        <v>0</v>
      </c>
      <c r="BL628" s="18" t="s">
        <v>251</v>
      </c>
      <c r="BM628" s="232" t="s">
        <v>812</v>
      </c>
    </row>
    <row r="629" s="14" customFormat="1">
      <c r="A629" s="14"/>
      <c r="B629" s="250"/>
      <c r="C629" s="251"/>
      <c r="D629" s="241" t="s">
        <v>157</v>
      </c>
      <c r="E629" s="252" t="s">
        <v>1</v>
      </c>
      <c r="F629" s="253" t="s">
        <v>813</v>
      </c>
      <c r="G629" s="251"/>
      <c r="H629" s="254">
        <v>0.0089999999999999993</v>
      </c>
      <c r="I629" s="255"/>
      <c r="J629" s="251"/>
      <c r="K629" s="251"/>
      <c r="L629" s="256"/>
      <c r="M629" s="257"/>
      <c r="N629" s="258"/>
      <c r="O629" s="258"/>
      <c r="P629" s="258"/>
      <c r="Q629" s="258"/>
      <c r="R629" s="258"/>
      <c r="S629" s="258"/>
      <c r="T629" s="259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60" t="s">
        <v>157</v>
      </c>
      <c r="AU629" s="260" t="s">
        <v>88</v>
      </c>
      <c r="AV629" s="14" t="s">
        <v>88</v>
      </c>
      <c r="AW629" s="14" t="s">
        <v>34</v>
      </c>
      <c r="AX629" s="14" t="s">
        <v>78</v>
      </c>
      <c r="AY629" s="260" t="s">
        <v>147</v>
      </c>
    </row>
    <row r="630" s="15" customFormat="1">
      <c r="A630" s="15"/>
      <c r="B630" s="261"/>
      <c r="C630" s="262"/>
      <c r="D630" s="241" t="s">
        <v>157</v>
      </c>
      <c r="E630" s="263" t="s">
        <v>1</v>
      </c>
      <c r="F630" s="264" t="s">
        <v>160</v>
      </c>
      <c r="G630" s="262"/>
      <c r="H630" s="265">
        <v>0.0089999999999999993</v>
      </c>
      <c r="I630" s="266"/>
      <c r="J630" s="262"/>
      <c r="K630" s="262"/>
      <c r="L630" s="267"/>
      <c r="M630" s="268"/>
      <c r="N630" s="269"/>
      <c r="O630" s="269"/>
      <c r="P630" s="269"/>
      <c r="Q630" s="269"/>
      <c r="R630" s="269"/>
      <c r="S630" s="269"/>
      <c r="T630" s="270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71" t="s">
        <v>157</v>
      </c>
      <c r="AU630" s="271" t="s">
        <v>88</v>
      </c>
      <c r="AV630" s="15" t="s">
        <v>153</v>
      </c>
      <c r="AW630" s="15" t="s">
        <v>34</v>
      </c>
      <c r="AX630" s="15" t="s">
        <v>86</v>
      </c>
      <c r="AY630" s="271" t="s">
        <v>147</v>
      </c>
    </row>
    <row r="631" s="2" customFormat="1" ht="24.15" customHeight="1">
      <c r="A631" s="39"/>
      <c r="B631" s="40"/>
      <c r="C631" s="220" t="s">
        <v>814</v>
      </c>
      <c r="D631" s="220" t="s">
        <v>149</v>
      </c>
      <c r="E631" s="221" t="s">
        <v>815</v>
      </c>
      <c r="F631" s="222" t="s">
        <v>816</v>
      </c>
      <c r="G631" s="223" t="s">
        <v>152</v>
      </c>
      <c r="H631" s="224">
        <v>8.1080000000000005</v>
      </c>
      <c r="I631" s="225"/>
      <c r="J631" s="226">
        <f>ROUND(I631*H631,2)</f>
        <v>0</v>
      </c>
      <c r="K631" s="227"/>
      <c r="L631" s="45"/>
      <c r="M631" s="228" t="s">
        <v>1</v>
      </c>
      <c r="N631" s="229" t="s">
        <v>43</v>
      </c>
      <c r="O631" s="92"/>
      <c r="P631" s="230">
        <f>O631*H631</f>
        <v>0</v>
      </c>
      <c r="Q631" s="230">
        <v>0.00040000000000000002</v>
      </c>
      <c r="R631" s="230">
        <f>Q631*H631</f>
        <v>0.0032432000000000003</v>
      </c>
      <c r="S631" s="230">
        <v>0</v>
      </c>
      <c r="T631" s="231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32" t="s">
        <v>251</v>
      </c>
      <c r="AT631" s="232" t="s">
        <v>149</v>
      </c>
      <c r="AU631" s="232" t="s">
        <v>88</v>
      </c>
      <c r="AY631" s="18" t="s">
        <v>147</v>
      </c>
      <c r="BE631" s="233">
        <f>IF(N631="základní",J631,0)</f>
        <v>0</v>
      </c>
      <c r="BF631" s="233">
        <f>IF(N631="snížená",J631,0)</f>
        <v>0</v>
      </c>
      <c r="BG631" s="233">
        <f>IF(N631="zákl. přenesená",J631,0)</f>
        <v>0</v>
      </c>
      <c r="BH631" s="233">
        <f>IF(N631="sníž. přenesená",J631,0)</f>
        <v>0</v>
      </c>
      <c r="BI631" s="233">
        <f>IF(N631="nulová",J631,0)</f>
        <v>0</v>
      </c>
      <c r="BJ631" s="18" t="s">
        <v>86</v>
      </c>
      <c r="BK631" s="233">
        <f>ROUND(I631*H631,2)</f>
        <v>0</v>
      </c>
      <c r="BL631" s="18" t="s">
        <v>251</v>
      </c>
      <c r="BM631" s="232" t="s">
        <v>817</v>
      </c>
    </row>
    <row r="632" s="2" customFormat="1">
      <c r="A632" s="39"/>
      <c r="B632" s="40"/>
      <c r="C632" s="41"/>
      <c r="D632" s="234" t="s">
        <v>155</v>
      </c>
      <c r="E632" s="41"/>
      <c r="F632" s="235" t="s">
        <v>818</v>
      </c>
      <c r="G632" s="41"/>
      <c r="H632" s="41"/>
      <c r="I632" s="236"/>
      <c r="J632" s="41"/>
      <c r="K632" s="41"/>
      <c r="L632" s="45"/>
      <c r="M632" s="237"/>
      <c r="N632" s="238"/>
      <c r="O632" s="92"/>
      <c r="P632" s="92"/>
      <c r="Q632" s="92"/>
      <c r="R632" s="92"/>
      <c r="S632" s="92"/>
      <c r="T632" s="93"/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T632" s="18" t="s">
        <v>155</v>
      </c>
      <c r="AU632" s="18" t="s">
        <v>88</v>
      </c>
    </row>
    <row r="633" s="13" customFormat="1">
      <c r="A633" s="13"/>
      <c r="B633" s="239"/>
      <c r="C633" s="240"/>
      <c r="D633" s="241" t="s">
        <v>157</v>
      </c>
      <c r="E633" s="242" t="s">
        <v>1</v>
      </c>
      <c r="F633" s="243" t="s">
        <v>490</v>
      </c>
      <c r="G633" s="240"/>
      <c r="H633" s="242" t="s">
        <v>1</v>
      </c>
      <c r="I633" s="244"/>
      <c r="J633" s="240"/>
      <c r="K633" s="240"/>
      <c r="L633" s="245"/>
      <c r="M633" s="246"/>
      <c r="N633" s="247"/>
      <c r="O633" s="247"/>
      <c r="P633" s="247"/>
      <c r="Q633" s="247"/>
      <c r="R633" s="247"/>
      <c r="S633" s="247"/>
      <c r="T633" s="248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9" t="s">
        <v>157</v>
      </c>
      <c r="AU633" s="249" t="s">
        <v>88</v>
      </c>
      <c r="AV633" s="13" t="s">
        <v>86</v>
      </c>
      <c r="AW633" s="13" t="s">
        <v>34</v>
      </c>
      <c r="AX633" s="13" t="s">
        <v>78</v>
      </c>
      <c r="AY633" s="249" t="s">
        <v>147</v>
      </c>
    </row>
    <row r="634" s="14" customFormat="1">
      <c r="A634" s="14"/>
      <c r="B634" s="250"/>
      <c r="C634" s="251"/>
      <c r="D634" s="241" t="s">
        <v>157</v>
      </c>
      <c r="E634" s="252" t="s">
        <v>1</v>
      </c>
      <c r="F634" s="253" t="s">
        <v>798</v>
      </c>
      <c r="G634" s="251"/>
      <c r="H634" s="254">
        <v>8.1080000000000005</v>
      </c>
      <c r="I634" s="255"/>
      <c r="J634" s="251"/>
      <c r="K634" s="251"/>
      <c r="L634" s="256"/>
      <c r="M634" s="257"/>
      <c r="N634" s="258"/>
      <c r="O634" s="258"/>
      <c r="P634" s="258"/>
      <c r="Q634" s="258"/>
      <c r="R634" s="258"/>
      <c r="S634" s="258"/>
      <c r="T634" s="259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0" t="s">
        <v>157</v>
      </c>
      <c r="AU634" s="260" t="s">
        <v>88</v>
      </c>
      <c r="AV634" s="14" t="s">
        <v>88</v>
      </c>
      <c r="AW634" s="14" t="s">
        <v>34</v>
      </c>
      <c r="AX634" s="14" t="s">
        <v>78</v>
      </c>
      <c r="AY634" s="260" t="s">
        <v>147</v>
      </c>
    </row>
    <row r="635" s="15" customFormat="1">
      <c r="A635" s="15"/>
      <c r="B635" s="261"/>
      <c r="C635" s="262"/>
      <c r="D635" s="241" t="s">
        <v>157</v>
      </c>
      <c r="E635" s="263" t="s">
        <v>1</v>
      </c>
      <c r="F635" s="264" t="s">
        <v>160</v>
      </c>
      <c r="G635" s="262"/>
      <c r="H635" s="265">
        <v>8.1080000000000005</v>
      </c>
      <c r="I635" s="266"/>
      <c r="J635" s="262"/>
      <c r="K635" s="262"/>
      <c r="L635" s="267"/>
      <c r="M635" s="268"/>
      <c r="N635" s="269"/>
      <c r="O635" s="269"/>
      <c r="P635" s="269"/>
      <c r="Q635" s="269"/>
      <c r="R635" s="269"/>
      <c r="S635" s="269"/>
      <c r="T635" s="270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71" t="s">
        <v>157</v>
      </c>
      <c r="AU635" s="271" t="s">
        <v>88</v>
      </c>
      <c r="AV635" s="15" t="s">
        <v>153</v>
      </c>
      <c r="AW635" s="15" t="s">
        <v>34</v>
      </c>
      <c r="AX635" s="15" t="s">
        <v>86</v>
      </c>
      <c r="AY635" s="271" t="s">
        <v>147</v>
      </c>
    </row>
    <row r="636" s="2" customFormat="1" ht="44.25" customHeight="1">
      <c r="A636" s="39"/>
      <c r="B636" s="40"/>
      <c r="C636" s="272" t="s">
        <v>819</v>
      </c>
      <c r="D636" s="272" t="s">
        <v>392</v>
      </c>
      <c r="E636" s="273" t="s">
        <v>820</v>
      </c>
      <c r="F636" s="274" t="s">
        <v>821</v>
      </c>
      <c r="G636" s="275" t="s">
        <v>152</v>
      </c>
      <c r="H636" s="276">
        <v>9.3239999999999998</v>
      </c>
      <c r="I636" s="277"/>
      <c r="J636" s="278">
        <f>ROUND(I636*H636,2)</f>
        <v>0</v>
      </c>
      <c r="K636" s="279"/>
      <c r="L636" s="280"/>
      <c r="M636" s="281" t="s">
        <v>1</v>
      </c>
      <c r="N636" s="282" t="s">
        <v>43</v>
      </c>
      <c r="O636" s="92"/>
      <c r="P636" s="230">
        <f>O636*H636</f>
        <v>0</v>
      </c>
      <c r="Q636" s="230">
        <v>0.001</v>
      </c>
      <c r="R636" s="230">
        <f>Q636*H636</f>
        <v>0.0093240000000000007</v>
      </c>
      <c r="S636" s="230">
        <v>0</v>
      </c>
      <c r="T636" s="231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32" t="s">
        <v>361</v>
      </c>
      <c r="AT636" s="232" t="s">
        <v>392</v>
      </c>
      <c r="AU636" s="232" t="s">
        <v>88</v>
      </c>
      <c r="AY636" s="18" t="s">
        <v>147</v>
      </c>
      <c r="BE636" s="233">
        <f>IF(N636="základní",J636,0)</f>
        <v>0</v>
      </c>
      <c r="BF636" s="233">
        <f>IF(N636="snížená",J636,0)</f>
        <v>0</v>
      </c>
      <c r="BG636" s="233">
        <f>IF(N636="zákl. přenesená",J636,0)</f>
        <v>0</v>
      </c>
      <c r="BH636" s="233">
        <f>IF(N636="sníž. přenesená",J636,0)</f>
        <v>0</v>
      </c>
      <c r="BI636" s="233">
        <f>IF(N636="nulová",J636,0)</f>
        <v>0</v>
      </c>
      <c r="BJ636" s="18" t="s">
        <v>86</v>
      </c>
      <c r="BK636" s="233">
        <f>ROUND(I636*H636,2)</f>
        <v>0</v>
      </c>
      <c r="BL636" s="18" t="s">
        <v>251</v>
      </c>
      <c r="BM636" s="232" t="s">
        <v>822</v>
      </c>
    </row>
    <row r="637" s="14" customFormat="1">
      <c r="A637" s="14"/>
      <c r="B637" s="250"/>
      <c r="C637" s="251"/>
      <c r="D637" s="241" t="s">
        <v>157</v>
      </c>
      <c r="E637" s="252" t="s">
        <v>1</v>
      </c>
      <c r="F637" s="253" t="s">
        <v>823</v>
      </c>
      <c r="G637" s="251"/>
      <c r="H637" s="254">
        <v>9.3239999999999998</v>
      </c>
      <c r="I637" s="255"/>
      <c r="J637" s="251"/>
      <c r="K637" s="251"/>
      <c r="L637" s="256"/>
      <c r="M637" s="257"/>
      <c r="N637" s="258"/>
      <c r="O637" s="258"/>
      <c r="P637" s="258"/>
      <c r="Q637" s="258"/>
      <c r="R637" s="258"/>
      <c r="S637" s="258"/>
      <c r="T637" s="259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60" t="s">
        <v>157</v>
      </c>
      <c r="AU637" s="260" t="s">
        <v>88</v>
      </c>
      <c r="AV637" s="14" t="s">
        <v>88</v>
      </c>
      <c r="AW637" s="14" t="s">
        <v>34</v>
      </c>
      <c r="AX637" s="14" t="s">
        <v>78</v>
      </c>
      <c r="AY637" s="260" t="s">
        <v>147</v>
      </c>
    </row>
    <row r="638" s="15" customFormat="1">
      <c r="A638" s="15"/>
      <c r="B638" s="261"/>
      <c r="C638" s="262"/>
      <c r="D638" s="241" t="s">
        <v>157</v>
      </c>
      <c r="E638" s="263" t="s">
        <v>1</v>
      </c>
      <c r="F638" s="264" t="s">
        <v>160</v>
      </c>
      <c r="G638" s="262"/>
      <c r="H638" s="265">
        <v>9.3239999999999998</v>
      </c>
      <c r="I638" s="266"/>
      <c r="J638" s="262"/>
      <c r="K638" s="262"/>
      <c r="L638" s="267"/>
      <c r="M638" s="268"/>
      <c r="N638" s="269"/>
      <c r="O638" s="269"/>
      <c r="P638" s="269"/>
      <c r="Q638" s="269"/>
      <c r="R638" s="269"/>
      <c r="S638" s="269"/>
      <c r="T638" s="270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71" t="s">
        <v>157</v>
      </c>
      <c r="AU638" s="271" t="s">
        <v>88</v>
      </c>
      <c r="AV638" s="15" t="s">
        <v>153</v>
      </c>
      <c r="AW638" s="15" t="s">
        <v>34</v>
      </c>
      <c r="AX638" s="15" t="s">
        <v>86</v>
      </c>
      <c r="AY638" s="271" t="s">
        <v>147</v>
      </c>
    </row>
    <row r="639" s="2" customFormat="1" ht="24.15" customHeight="1">
      <c r="A639" s="39"/>
      <c r="B639" s="40"/>
      <c r="C639" s="220" t="s">
        <v>824</v>
      </c>
      <c r="D639" s="220" t="s">
        <v>149</v>
      </c>
      <c r="E639" s="221" t="s">
        <v>825</v>
      </c>
      <c r="F639" s="222" t="s">
        <v>826</v>
      </c>
      <c r="G639" s="223" t="s">
        <v>152</v>
      </c>
      <c r="H639" s="224">
        <v>25.245000000000001</v>
      </c>
      <c r="I639" s="225"/>
      <c r="J639" s="226">
        <f>ROUND(I639*H639,2)</f>
        <v>0</v>
      </c>
      <c r="K639" s="227"/>
      <c r="L639" s="45"/>
      <c r="M639" s="228" t="s">
        <v>1</v>
      </c>
      <c r="N639" s="229" t="s">
        <v>43</v>
      </c>
      <c r="O639" s="92"/>
      <c r="P639" s="230">
        <f>O639*H639</f>
        <v>0</v>
      </c>
      <c r="Q639" s="230">
        <v>0.00040000000000000002</v>
      </c>
      <c r="R639" s="230">
        <f>Q639*H639</f>
        <v>0.010098000000000001</v>
      </c>
      <c r="S639" s="230">
        <v>0</v>
      </c>
      <c r="T639" s="231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32" t="s">
        <v>251</v>
      </c>
      <c r="AT639" s="232" t="s">
        <v>149</v>
      </c>
      <c r="AU639" s="232" t="s">
        <v>88</v>
      </c>
      <c r="AY639" s="18" t="s">
        <v>147</v>
      </c>
      <c r="BE639" s="233">
        <f>IF(N639="základní",J639,0)</f>
        <v>0</v>
      </c>
      <c r="BF639" s="233">
        <f>IF(N639="snížená",J639,0)</f>
        <v>0</v>
      </c>
      <c r="BG639" s="233">
        <f>IF(N639="zákl. přenesená",J639,0)</f>
        <v>0</v>
      </c>
      <c r="BH639" s="233">
        <f>IF(N639="sníž. přenesená",J639,0)</f>
        <v>0</v>
      </c>
      <c r="BI639" s="233">
        <f>IF(N639="nulová",J639,0)</f>
        <v>0</v>
      </c>
      <c r="BJ639" s="18" t="s">
        <v>86</v>
      </c>
      <c r="BK639" s="233">
        <f>ROUND(I639*H639,2)</f>
        <v>0</v>
      </c>
      <c r="BL639" s="18" t="s">
        <v>251</v>
      </c>
      <c r="BM639" s="232" t="s">
        <v>827</v>
      </c>
    </row>
    <row r="640" s="2" customFormat="1">
      <c r="A640" s="39"/>
      <c r="B640" s="40"/>
      <c r="C640" s="41"/>
      <c r="D640" s="234" t="s">
        <v>155</v>
      </c>
      <c r="E640" s="41"/>
      <c r="F640" s="235" t="s">
        <v>828</v>
      </c>
      <c r="G640" s="41"/>
      <c r="H640" s="41"/>
      <c r="I640" s="236"/>
      <c r="J640" s="41"/>
      <c r="K640" s="41"/>
      <c r="L640" s="45"/>
      <c r="M640" s="237"/>
      <c r="N640" s="238"/>
      <c r="O640" s="92"/>
      <c r="P640" s="92"/>
      <c r="Q640" s="92"/>
      <c r="R640" s="92"/>
      <c r="S640" s="92"/>
      <c r="T640" s="93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T640" s="18" t="s">
        <v>155</v>
      </c>
      <c r="AU640" s="18" t="s">
        <v>88</v>
      </c>
    </row>
    <row r="641" s="14" customFormat="1">
      <c r="A641" s="14"/>
      <c r="B641" s="250"/>
      <c r="C641" s="251"/>
      <c r="D641" s="241" t="s">
        <v>157</v>
      </c>
      <c r="E641" s="252" t="s">
        <v>1</v>
      </c>
      <c r="F641" s="253" t="s">
        <v>809</v>
      </c>
      <c r="G641" s="251"/>
      <c r="H641" s="254">
        <v>26.766999999999999</v>
      </c>
      <c r="I641" s="255"/>
      <c r="J641" s="251"/>
      <c r="K641" s="251"/>
      <c r="L641" s="256"/>
      <c r="M641" s="257"/>
      <c r="N641" s="258"/>
      <c r="O641" s="258"/>
      <c r="P641" s="258"/>
      <c r="Q641" s="258"/>
      <c r="R641" s="258"/>
      <c r="S641" s="258"/>
      <c r="T641" s="259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0" t="s">
        <v>157</v>
      </c>
      <c r="AU641" s="260" t="s">
        <v>88</v>
      </c>
      <c r="AV641" s="14" t="s">
        <v>88</v>
      </c>
      <c r="AW641" s="14" t="s">
        <v>34</v>
      </c>
      <c r="AX641" s="14" t="s">
        <v>78</v>
      </c>
      <c r="AY641" s="260" t="s">
        <v>147</v>
      </c>
    </row>
    <row r="642" s="14" customFormat="1">
      <c r="A642" s="14"/>
      <c r="B642" s="250"/>
      <c r="C642" s="251"/>
      <c r="D642" s="241" t="s">
        <v>157</v>
      </c>
      <c r="E642" s="252" t="s">
        <v>1</v>
      </c>
      <c r="F642" s="253" t="s">
        <v>810</v>
      </c>
      <c r="G642" s="251"/>
      <c r="H642" s="254">
        <v>-1.522</v>
      </c>
      <c r="I642" s="255"/>
      <c r="J642" s="251"/>
      <c r="K642" s="251"/>
      <c r="L642" s="256"/>
      <c r="M642" s="257"/>
      <c r="N642" s="258"/>
      <c r="O642" s="258"/>
      <c r="P642" s="258"/>
      <c r="Q642" s="258"/>
      <c r="R642" s="258"/>
      <c r="S642" s="258"/>
      <c r="T642" s="259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60" t="s">
        <v>157</v>
      </c>
      <c r="AU642" s="260" t="s">
        <v>88</v>
      </c>
      <c r="AV642" s="14" t="s">
        <v>88</v>
      </c>
      <c r="AW642" s="14" t="s">
        <v>34</v>
      </c>
      <c r="AX642" s="14" t="s">
        <v>78</v>
      </c>
      <c r="AY642" s="260" t="s">
        <v>147</v>
      </c>
    </row>
    <row r="643" s="15" customFormat="1">
      <c r="A643" s="15"/>
      <c r="B643" s="261"/>
      <c r="C643" s="262"/>
      <c r="D643" s="241" t="s">
        <v>157</v>
      </c>
      <c r="E643" s="263" t="s">
        <v>1</v>
      </c>
      <c r="F643" s="264" t="s">
        <v>160</v>
      </c>
      <c r="G643" s="262"/>
      <c r="H643" s="265">
        <v>25.245000000000001</v>
      </c>
      <c r="I643" s="266"/>
      <c r="J643" s="262"/>
      <c r="K643" s="262"/>
      <c r="L643" s="267"/>
      <c r="M643" s="268"/>
      <c r="N643" s="269"/>
      <c r="O643" s="269"/>
      <c r="P643" s="269"/>
      <c r="Q643" s="269"/>
      <c r="R643" s="269"/>
      <c r="S643" s="269"/>
      <c r="T643" s="270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71" t="s">
        <v>157</v>
      </c>
      <c r="AU643" s="271" t="s">
        <v>88</v>
      </c>
      <c r="AV643" s="15" t="s">
        <v>153</v>
      </c>
      <c r="AW643" s="15" t="s">
        <v>34</v>
      </c>
      <c r="AX643" s="15" t="s">
        <v>86</v>
      </c>
      <c r="AY643" s="271" t="s">
        <v>147</v>
      </c>
    </row>
    <row r="644" s="2" customFormat="1" ht="44.25" customHeight="1">
      <c r="A644" s="39"/>
      <c r="B644" s="40"/>
      <c r="C644" s="272" t="s">
        <v>829</v>
      </c>
      <c r="D644" s="272" t="s">
        <v>392</v>
      </c>
      <c r="E644" s="273" t="s">
        <v>820</v>
      </c>
      <c r="F644" s="274" t="s">
        <v>821</v>
      </c>
      <c r="G644" s="275" t="s">
        <v>152</v>
      </c>
      <c r="H644" s="276">
        <v>30.294</v>
      </c>
      <c r="I644" s="277"/>
      <c r="J644" s="278">
        <f>ROUND(I644*H644,2)</f>
        <v>0</v>
      </c>
      <c r="K644" s="279"/>
      <c r="L644" s="280"/>
      <c r="M644" s="281" t="s">
        <v>1</v>
      </c>
      <c r="N644" s="282" t="s">
        <v>43</v>
      </c>
      <c r="O644" s="92"/>
      <c r="P644" s="230">
        <f>O644*H644</f>
        <v>0</v>
      </c>
      <c r="Q644" s="230">
        <v>0.001</v>
      </c>
      <c r="R644" s="230">
        <f>Q644*H644</f>
        <v>0.030294000000000001</v>
      </c>
      <c r="S644" s="230">
        <v>0</v>
      </c>
      <c r="T644" s="231">
        <f>S644*H644</f>
        <v>0</v>
      </c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R644" s="232" t="s">
        <v>361</v>
      </c>
      <c r="AT644" s="232" t="s">
        <v>392</v>
      </c>
      <c r="AU644" s="232" t="s">
        <v>88</v>
      </c>
      <c r="AY644" s="18" t="s">
        <v>147</v>
      </c>
      <c r="BE644" s="233">
        <f>IF(N644="základní",J644,0)</f>
        <v>0</v>
      </c>
      <c r="BF644" s="233">
        <f>IF(N644="snížená",J644,0)</f>
        <v>0</v>
      </c>
      <c r="BG644" s="233">
        <f>IF(N644="zákl. přenesená",J644,0)</f>
        <v>0</v>
      </c>
      <c r="BH644" s="233">
        <f>IF(N644="sníž. přenesená",J644,0)</f>
        <v>0</v>
      </c>
      <c r="BI644" s="233">
        <f>IF(N644="nulová",J644,0)</f>
        <v>0</v>
      </c>
      <c r="BJ644" s="18" t="s">
        <v>86</v>
      </c>
      <c r="BK644" s="233">
        <f>ROUND(I644*H644,2)</f>
        <v>0</v>
      </c>
      <c r="BL644" s="18" t="s">
        <v>251</v>
      </c>
      <c r="BM644" s="232" t="s">
        <v>830</v>
      </c>
    </row>
    <row r="645" s="14" customFormat="1">
      <c r="A645" s="14"/>
      <c r="B645" s="250"/>
      <c r="C645" s="251"/>
      <c r="D645" s="241" t="s">
        <v>157</v>
      </c>
      <c r="E645" s="252" t="s">
        <v>1</v>
      </c>
      <c r="F645" s="253" t="s">
        <v>831</v>
      </c>
      <c r="G645" s="251"/>
      <c r="H645" s="254">
        <v>30.294</v>
      </c>
      <c r="I645" s="255"/>
      <c r="J645" s="251"/>
      <c r="K645" s="251"/>
      <c r="L645" s="256"/>
      <c r="M645" s="257"/>
      <c r="N645" s="258"/>
      <c r="O645" s="258"/>
      <c r="P645" s="258"/>
      <c r="Q645" s="258"/>
      <c r="R645" s="258"/>
      <c r="S645" s="258"/>
      <c r="T645" s="259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0" t="s">
        <v>157</v>
      </c>
      <c r="AU645" s="260" t="s">
        <v>88</v>
      </c>
      <c r="AV645" s="14" t="s">
        <v>88</v>
      </c>
      <c r="AW645" s="14" t="s">
        <v>34</v>
      </c>
      <c r="AX645" s="14" t="s">
        <v>78</v>
      </c>
      <c r="AY645" s="260" t="s">
        <v>147</v>
      </c>
    </row>
    <row r="646" s="15" customFormat="1">
      <c r="A646" s="15"/>
      <c r="B646" s="261"/>
      <c r="C646" s="262"/>
      <c r="D646" s="241" t="s">
        <v>157</v>
      </c>
      <c r="E646" s="263" t="s">
        <v>1</v>
      </c>
      <c r="F646" s="264" t="s">
        <v>160</v>
      </c>
      <c r="G646" s="262"/>
      <c r="H646" s="265">
        <v>30.294</v>
      </c>
      <c r="I646" s="266"/>
      <c r="J646" s="262"/>
      <c r="K646" s="262"/>
      <c r="L646" s="267"/>
      <c r="M646" s="268"/>
      <c r="N646" s="269"/>
      <c r="O646" s="269"/>
      <c r="P646" s="269"/>
      <c r="Q646" s="269"/>
      <c r="R646" s="269"/>
      <c r="S646" s="269"/>
      <c r="T646" s="270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71" t="s">
        <v>157</v>
      </c>
      <c r="AU646" s="271" t="s">
        <v>88</v>
      </c>
      <c r="AV646" s="15" t="s">
        <v>153</v>
      </c>
      <c r="AW646" s="15" t="s">
        <v>34</v>
      </c>
      <c r="AX646" s="15" t="s">
        <v>86</v>
      </c>
      <c r="AY646" s="271" t="s">
        <v>147</v>
      </c>
    </row>
    <row r="647" s="2" customFormat="1" ht="24.15" customHeight="1">
      <c r="A647" s="39"/>
      <c r="B647" s="40"/>
      <c r="C647" s="220" t="s">
        <v>832</v>
      </c>
      <c r="D647" s="220" t="s">
        <v>149</v>
      </c>
      <c r="E647" s="221" t="s">
        <v>833</v>
      </c>
      <c r="F647" s="222" t="s">
        <v>834</v>
      </c>
      <c r="G647" s="223" t="s">
        <v>152</v>
      </c>
      <c r="H647" s="224">
        <v>22.872</v>
      </c>
      <c r="I647" s="225"/>
      <c r="J647" s="226">
        <f>ROUND(I647*H647,2)</f>
        <v>0</v>
      </c>
      <c r="K647" s="227"/>
      <c r="L647" s="45"/>
      <c r="M647" s="228" t="s">
        <v>1</v>
      </c>
      <c r="N647" s="229" t="s">
        <v>43</v>
      </c>
      <c r="O647" s="92"/>
      <c r="P647" s="230">
        <f>O647*H647</f>
        <v>0</v>
      </c>
      <c r="Q647" s="230">
        <v>0.00040000000000000002</v>
      </c>
      <c r="R647" s="230">
        <f>Q647*H647</f>
        <v>0.0091488000000000003</v>
      </c>
      <c r="S647" s="230">
        <v>0</v>
      </c>
      <c r="T647" s="231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32" t="s">
        <v>251</v>
      </c>
      <c r="AT647" s="232" t="s">
        <v>149</v>
      </c>
      <c r="AU647" s="232" t="s">
        <v>88</v>
      </c>
      <c r="AY647" s="18" t="s">
        <v>147</v>
      </c>
      <c r="BE647" s="233">
        <f>IF(N647="základní",J647,0)</f>
        <v>0</v>
      </c>
      <c r="BF647" s="233">
        <f>IF(N647="snížená",J647,0)</f>
        <v>0</v>
      </c>
      <c r="BG647" s="233">
        <f>IF(N647="zákl. přenesená",J647,0)</f>
        <v>0</v>
      </c>
      <c r="BH647" s="233">
        <f>IF(N647="sníž. přenesená",J647,0)</f>
        <v>0</v>
      </c>
      <c r="BI647" s="233">
        <f>IF(N647="nulová",J647,0)</f>
        <v>0</v>
      </c>
      <c r="BJ647" s="18" t="s">
        <v>86</v>
      </c>
      <c r="BK647" s="233">
        <f>ROUND(I647*H647,2)</f>
        <v>0</v>
      </c>
      <c r="BL647" s="18" t="s">
        <v>251</v>
      </c>
      <c r="BM647" s="232" t="s">
        <v>835</v>
      </c>
    </row>
    <row r="648" s="2" customFormat="1">
      <c r="A648" s="39"/>
      <c r="B648" s="40"/>
      <c r="C648" s="41"/>
      <c r="D648" s="234" t="s">
        <v>155</v>
      </c>
      <c r="E648" s="41"/>
      <c r="F648" s="235" t="s">
        <v>836</v>
      </c>
      <c r="G648" s="41"/>
      <c r="H648" s="41"/>
      <c r="I648" s="236"/>
      <c r="J648" s="41"/>
      <c r="K648" s="41"/>
      <c r="L648" s="45"/>
      <c r="M648" s="237"/>
      <c r="N648" s="238"/>
      <c r="O648" s="92"/>
      <c r="P648" s="92"/>
      <c r="Q648" s="92"/>
      <c r="R648" s="92"/>
      <c r="S648" s="92"/>
      <c r="T648" s="93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155</v>
      </c>
      <c r="AU648" s="18" t="s">
        <v>88</v>
      </c>
    </row>
    <row r="649" s="14" customFormat="1">
      <c r="A649" s="14"/>
      <c r="B649" s="250"/>
      <c r="C649" s="251"/>
      <c r="D649" s="241" t="s">
        <v>157</v>
      </c>
      <c r="E649" s="252" t="s">
        <v>1</v>
      </c>
      <c r="F649" s="253" t="s">
        <v>837</v>
      </c>
      <c r="G649" s="251"/>
      <c r="H649" s="254">
        <v>22.872</v>
      </c>
      <c r="I649" s="255"/>
      <c r="J649" s="251"/>
      <c r="K649" s="251"/>
      <c r="L649" s="256"/>
      <c r="M649" s="257"/>
      <c r="N649" s="258"/>
      <c r="O649" s="258"/>
      <c r="P649" s="258"/>
      <c r="Q649" s="258"/>
      <c r="R649" s="258"/>
      <c r="S649" s="258"/>
      <c r="T649" s="259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60" t="s">
        <v>157</v>
      </c>
      <c r="AU649" s="260" t="s">
        <v>88</v>
      </c>
      <c r="AV649" s="14" t="s">
        <v>88</v>
      </c>
      <c r="AW649" s="14" t="s">
        <v>34</v>
      </c>
      <c r="AX649" s="14" t="s">
        <v>78</v>
      </c>
      <c r="AY649" s="260" t="s">
        <v>147</v>
      </c>
    </row>
    <row r="650" s="15" customFormat="1">
      <c r="A650" s="15"/>
      <c r="B650" s="261"/>
      <c r="C650" s="262"/>
      <c r="D650" s="241" t="s">
        <v>157</v>
      </c>
      <c r="E650" s="263" t="s">
        <v>1</v>
      </c>
      <c r="F650" s="264" t="s">
        <v>160</v>
      </c>
      <c r="G650" s="262"/>
      <c r="H650" s="265">
        <v>22.872</v>
      </c>
      <c r="I650" s="266"/>
      <c r="J650" s="262"/>
      <c r="K650" s="262"/>
      <c r="L650" s="267"/>
      <c r="M650" s="268"/>
      <c r="N650" s="269"/>
      <c r="O650" s="269"/>
      <c r="P650" s="269"/>
      <c r="Q650" s="269"/>
      <c r="R650" s="269"/>
      <c r="S650" s="269"/>
      <c r="T650" s="270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T650" s="271" t="s">
        <v>157</v>
      </c>
      <c r="AU650" s="271" t="s">
        <v>88</v>
      </c>
      <c r="AV650" s="15" t="s">
        <v>153</v>
      </c>
      <c r="AW650" s="15" t="s">
        <v>34</v>
      </c>
      <c r="AX650" s="15" t="s">
        <v>86</v>
      </c>
      <c r="AY650" s="271" t="s">
        <v>147</v>
      </c>
    </row>
    <row r="651" s="2" customFormat="1" ht="24.15" customHeight="1">
      <c r="A651" s="39"/>
      <c r="B651" s="40"/>
      <c r="C651" s="220" t="s">
        <v>838</v>
      </c>
      <c r="D651" s="220" t="s">
        <v>149</v>
      </c>
      <c r="E651" s="221" t="s">
        <v>839</v>
      </c>
      <c r="F651" s="222" t="s">
        <v>840</v>
      </c>
      <c r="G651" s="223" t="s">
        <v>163</v>
      </c>
      <c r="H651" s="224">
        <v>7.7270000000000003</v>
      </c>
      <c r="I651" s="225"/>
      <c r="J651" s="226">
        <f>ROUND(I651*H651,2)</f>
        <v>0</v>
      </c>
      <c r="K651" s="227"/>
      <c r="L651" s="45"/>
      <c r="M651" s="228" t="s">
        <v>1</v>
      </c>
      <c r="N651" s="229" t="s">
        <v>43</v>
      </c>
      <c r="O651" s="92"/>
      <c r="P651" s="230">
        <f>O651*H651</f>
        <v>0</v>
      </c>
      <c r="Q651" s="230">
        <v>0.00016000000000000001</v>
      </c>
      <c r="R651" s="230">
        <f>Q651*H651</f>
        <v>0.0012363200000000002</v>
      </c>
      <c r="S651" s="230">
        <v>0</v>
      </c>
      <c r="T651" s="231">
        <f>S651*H651</f>
        <v>0</v>
      </c>
      <c r="U651" s="39"/>
      <c r="V651" s="39"/>
      <c r="W651" s="39"/>
      <c r="X651" s="39"/>
      <c r="Y651" s="39"/>
      <c r="Z651" s="39"/>
      <c r="AA651" s="39"/>
      <c r="AB651" s="39"/>
      <c r="AC651" s="39"/>
      <c r="AD651" s="39"/>
      <c r="AE651" s="39"/>
      <c r="AR651" s="232" t="s">
        <v>251</v>
      </c>
      <c r="AT651" s="232" t="s">
        <v>149</v>
      </c>
      <c r="AU651" s="232" t="s">
        <v>88</v>
      </c>
      <c r="AY651" s="18" t="s">
        <v>147</v>
      </c>
      <c r="BE651" s="233">
        <f>IF(N651="základní",J651,0)</f>
        <v>0</v>
      </c>
      <c r="BF651" s="233">
        <f>IF(N651="snížená",J651,0)</f>
        <v>0</v>
      </c>
      <c r="BG651" s="233">
        <f>IF(N651="zákl. přenesená",J651,0)</f>
        <v>0</v>
      </c>
      <c r="BH651" s="233">
        <f>IF(N651="sníž. přenesená",J651,0)</f>
        <v>0</v>
      </c>
      <c r="BI651" s="233">
        <f>IF(N651="nulová",J651,0)</f>
        <v>0</v>
      </c>
      <c r="BJ651" s="18" t="s">
        <v>86</v>
      </c>
      <c r="BK651" s="233">
        <f>ROUND(I651*H651,2)</f>
        <v>0</v>
      </c>
      <c r="BL651" s="18" t="s">
        <v>251</v>
      </c>
      <c r="BM651" s="232" t="s">
        <v>841</v>
      </c>
    </row>
    <row r="652" s="2" customFormat="1">
      <c r="A652" s="39"/>
      <c r="B652" s="40"/>
      <c r="C652" s="41"/>
      <c r="D652" s="234" t="s">
        <v>155</v>
      </c>
      <c r="E652" s="41"/>
      <c r="F652" s="235" t="s">
        <v>842</v>
      </c>
      <c r="G652" s="41"/>
      <c r="H652" s="41"/>
      <c r="I652" s="236"/>
      <c r="J652" s="41"/>
      <c r="K652" s="41"/>
      <c r="L652" s="45"/>
      <c r="M652" s="237"/>
      <c r="N652" s="238"/>
      <c r="O652" s="92"/>
      <c r="P652" s="92"/>
      <c r="Q652" s="92"/>
      <c r="R652" s="92"/>
      <c r="S652" s="92"/>
      <c r="T652" s="93"/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T652" s="18" t="s">
        <v>155</v>
      </c>
      <c r="AU652" s="18" t="s">
        <v>88</v>
      </c>
    </row>
    <row r="653" s="14" customFormat="1">
      <c r="A653" s="14"/>
      <c r="B653" s="250"/>
      <c r="C653" s="251"/>
      <c r="D653" s="241" t="s">
        <v>157</v>
      </c>
      <c r="E653" s="252" t="s">
        <v>1</v>
      </c>
      <c r="F653" s="253" t="s">
        <v>843</v>
      </c>
      <c r="G653" s="251"/>
      <c r="H653" s="254">
        <v>7.7270000000000003</v>
      </c>
      <c r="I653" s="255"/>
      <c r="J653" s="251"/>
      <c r="K653" s="251"/>
      <c r="L653" s="256"/>
      <c r="M653" s="257"/>
      <c r="N653" s="258"/>
      <c r="O653" s="258"/>
      <c r="P653" s="258"/>
      <c r="Q653" s="258"/>
      <c r="R653" s="258"/>
      <c r="S653" s="258"/>
      <c r="T653" s="259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60" t="s">
        <v>157</v>
      </c>
      <c r="AU653" s="260" t="s">
        <v>88</v>
      </c>
      <c r="AV653" s="14" t="s">
        <v>88</v>
      </c>
      <c r="AW653" s="14" t="s">
        <v>34</v>
      </c>
      <c r="AX653" s="14" t="s">
        <v>78</v>
      </c>
      <c r="AY653" s="260" t="s">
        <v>147</v>
      </c>
    </row>
    <row r="654" s="15" customFormat="1">
      <c r="A654" s="15"/>
      <c r="B654" s="261"/>
      <c r="C654" s="262"/>
      <c r="D654" s="241" t="s">
        <v>157</v>
      </c>
      <c r="E654" s="263" t="s">
        <v>1</v>
      </c>
      <c r="F654" s="264" t="s">
        <v>160</v>
      </c>
      <c r="G654" s="262"/>
      <c r="H654" s="265">
        <v>7.7270000000000003</v>
      </c>
      <c r="I654" s="266"/>
      <c r="J654" s="262"/>
      <c r="K654" s="262"/>
      <c r="L654" s="267"/>
      <c r="M654" s="268"/>
      <c r="N654" s="269"/>
      <c r="O654" s="269"/>
      <c r="P654" s="269"/>
      <c r="Q654" s="269"/>
      <c r="R654" s="269"/>
      <c r="S654" s="269"/>
      <c r="T654" s="270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71" t="s">
        <v>157</v>
      </c>
      <c r="AU654" s="271" t="s">
        <v>88</v>
      </c>
      <c r="AV654" s="15" t="s">
        <v>153</v>
      </c>
      <c r="AW654" s="15" t="s">
        <v>34</v>
      </c>
      <c r="AX654" s="15" t="s">
        <v>86</v>
      </c>
      <c r="AY654" s="271" t="s">
        <v>147</v>
      </c>
    </row>
    <row r="655" s="2" customFormat="1" ht="24.15" customHeight="1">
      <c r="A655" s="39"/>
      <c r="B655" s="40"/>
      <c r="C655" s="220" t="s">
        <v>844</v>
      </c>
      <c r="D655" s="220" t="s">
        <v>149</v>
      </c>
      <c r="E655" s="221" t="s">
        <v>845</v>
      </c>
      <c r="F655" s="222" t="s">
        <v>846</v>
      </c>
      <c r="G655" s="223" t="s">
        <v>259</v>
      </c>
      <c r="H655" s="224">
        <v>1</v>
      </c>
      <c r="I655" s="225"/>
      <c r="J655" s="226">
        <f>ROUND(I655*H655,2)</f>
        <v>0</v>
      </c>
      <c r="K655" s="227"/>
      <c r="L655" s="45"/>
      <c r="M655" s="228" t="s">
        <v>1</v>
      </c>
      <c r="N655" s="229" t="s">
        <v>43</v>
      </c>
      <c r="O655" s="92"/>
      <c r="P655" s="230">
        <f>O655*H655</f>
        <v>0</v>
      </c>
      <c r="Q655" s="230">
        <v>0</v>
      </c>
      <c r="R655" s="230">
        <f>Q655*H655</f>
        <v>0</v>
      </c>
      <c r="S655" s="230">
        <v>0</v>
      </c>
      <c r="T655" s="231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32" t="s">
        <v>251</v>
      </c>
      <c r="AT655" s="232" t="s">
        <v>149</v>
      </c>
      <c r="AU655" s="232" t="s">
        <v>88</v>
      </c>
      <c r="AY655" s="18" t="s">
        <v>147</v>
      </c>
      <c r="BE655" s="233">
        <f>IF(N655="základní",J655,0)</f>
        <v>0</v>
      </c>
      <c r="BF655" s="233">
        <f>IF(N655="snížená",J655,0)</f>
        <v>0</v>
      </c>
      <c r="BG655" s="233">
        <f>IF(N655="zákl. přenesená",J655,0)</f>
        <v>0</v>
      </c>
      <c r="BH655" s="233">
        <f>IF(N655="sníž. přenesená",J655,0)</f>
        <v>0</v>
      </c>
      <c r="BI655" s="233">
        <f>IF(N655="nulová",J655,0)</f>
        <v>0</v>
      </c>
      <c r="BJ655" s="18" t="s">
        <v>86</v>
      </c>
      <c r="BK655" s="233">
        <f>ROUND(I655*H655,2)</f>
        <v>0</v>
      </c>
      <c r="BL655" s="18" t="s">
        <v>251</v>
      </c>
      <c r="BM655" s="232" t="s">
        <v>847</v>
      </c>
    </row>
    <row r="656" s="2" customFormat="1" ht="24.15" customHeight="1">
      <c r="A656" s="39"/>
      <c r="B656" s="40"/>
      <c r="C656" s="220" t="s">
        <v>848</v>
      </c>
      <c r="D656" s="220" t="s">
        <v>149</v>
      </c>
      <c r="E656" s="221" t="s">
        <v>849</v>
      </c>
      <c r="F656" s="222" t="s">
        <v>850</v>
      </c>
      <c r="G656" s="223" t="s">
        <v>163</v>
      </c>
      <c r="H656" s="224">
        <v>7.7270000000000003</v>
      </c>
      <c r="I656" s="225"/>
      <c r="J656" s="226">
        <f>ROUND(I656*H656,2)</f>
        <v>0</v>
      </c>
      <c r="K656" s="227"/>
      <c r="L656" s="45"/>
      <c r="M656" s="228" t="s">
        <v>1</v>
      </c>
      <c r="N656" s="229" t="s">
        <v>43</v>
      </c>
      <c r="O656" s="92"/>
      <c r="P656" s="230">
        <f>O656*H656</f>
        <v>0</v>
      </c>
      <c r="Q656" s="230">
        <v>0</v>
      </c>
      <c r="R656" s="230">
        <f>Q656*H656</f>
        <v>0</v>
      </c>
      <c r="S656" s="230">
        <v>0</v>
      </c>
      <c r="T656" s="231">
        <f>S656*H656</f>
        <v>0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32" t="s">
        <v>251</v>
      </c>
      <c r="AT656" s="232" t="s">
        <v>149</v>
      </c>
      <c r="AU656" s="232" t="s">
        <v>88</v>
      </c>
      <c r="AY656" s="18" t="s">
        <v>147</v>
      </c>
      <c r="BE656" s="233">
        <f>IF(N656="základní",J656,0)</f>
        <v>0</v>
      </c>
      <c r="BF656" s="233">
        <f>IF(N656="snížená",J656,0)</f>
        <v>0</v>
      </c>
      <c r="BG656" s="233">
        <f>IF(N656="zákl. přenesená",J656,0)</f>
        <v>0</v>
      </c>
      <c r="BH656" s="233">
        <f>IF(N656="sníž. přenesená",J656,0)</f>
        <v>0</v>
      </c>
      <c r="BI656" s="233">
        <f>IF(N656="nulová",J656,0)</f>
        <v>0</v>
      </c>
      <c r="BJ656" s="18" t="s">
        <v>86</v>
      </c>
      <c r="BK656" s="233">
        <f>ROUND(I656*H656,2)</f>
        <v>0</v>
      </c>
      <c r="BL656" s="18" t="s">
        <v>251</v>
      </c>
      <c r="BM656" s="232" t="s">
        <v>851</v>
      </c>
    </row>
    <row r="657" s="14" customFormat="1">
      <c r="A657" s="14"/>
      <c r="B657" s="250"/>
      <c r="C657" s="251"/>
      <c r="D657" s="241" t="s">
        <v>157</v>
      </c>
      <c r="E657" s="252" t="s">
        <v>1</v>
      </c>
      <c r="F657" s="253" t="s">
        <v>843</v>
      </c>
      <c r="G657" s="251"/>
      <c r="H657" s="254">
        <v>7.7270000000000003</v>
      </c>
      <c r="I657" s="255"/>
      <c r="J657" s="251"/>
      <c r="K657" s="251"/>
      <c r="L657" s="256"/>
      <c r="M657" s="257"/>
      <c r="N657" s="258"/>
      <c r="O657" s="258"/>
      <c r="P657" s="258"/>
      <c r="Q657" s="258"/>
      <c r="R657" s="258"/>
      <c r="S657" s="258"/>
      <c r="T657" s="259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0" t="s">
        <v>157</v>
      </c>
      <c r="AU657" s="260" t="s">
        <v>88</v>
      </c>
      <c r="AV657" s="14" t="s">
        <v>88</v>
      </c>
      <c r="AW657" s="14" t="s">
        <v>34</v>
      </c>
      <c r="AX657" s="14" t="s">
        <v>78</v>
      </c>
      <c r="AY657" s="260" t="s">
        <v>147</v>
      </c>
    </row>
    <row r="658" s="15" customFormat="1">
      <c r="A658" s="15"/>
      <c r="B658" s="261"/>
      <c r="C658" s="262"/>
      <c r="D658" s="241" t="s">
        <v>157</v>
      </c>
      <c r="E658" s="263" t="s">
        <v>1</v>
      </c>
      <c r="F658" s="264" t="s">
        <v>160</v>
      </c>
      <c r="G658" s="262"/>
      <c r="H658" s="265">
        <v>7.7270000000000003</v>
      </c>
      <c r="I658" s="266"/>
      <c r="J658" s="262"/>
      <c r="K658" s="262"/>
      <c r="L658" s="267"/>
      <c r="M658" s="268"/>
      <c r="N658" s="269"/>
      <c r="O658" s="269"/>
      <c r="P658" s="269"/>
      <c r="Q658" s="269"/>
      <c r="R658" s="269"/>
      <c r="S658" s="269"/>
      <c r="T658" s="270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71" t="s">
        <v>157</v>
      </c>
      <c r="AU658" s="271" t="s">
        <v>88</v>
      </c>
      <c r="AV658" s="15" t="s">
        <v>153</v>
      </c>
      <c r="AW658" s="15" t="s">
        <v>34</v>
      </c>
      <c r="AX658" s="15" t="s">
        <v>86</v>
      </c>
      <c r="AY658" s="271" t="s">
        <v>147</v>
      </c>
    </row>
    <row r="659" s="2" customFormat="1" ht="33" customHeight="1">
      <c r="A659" s="39"/>
      <c r="B659" s="40"/>
      <c r="C659" s="220" t="s">
        <v>852</v>
      </c>
      <c r="D659" s="220" t="s">
        <v>149</v>
      </c>
      <c r="E659" s="221" t="s">
        <v>853</v>
      </c>
      <c r="F659" s="222" t="s">
        <v>854</v>
      </c>
      <c r="G659" s="223" t="s">
        <v>855</v>
      </c>
      <c r="H659" s="283"/>
      <c r="I659" s="225"/>
      <c r="J659" s="226">
        <f>ROUND(I659*H659,2)</f>
        <v>0</v>
      </c>
      <c r="K659" s="227"/>
      <c r="L659" s="45"/>
      <c r="M659" s="228" t="s">
        <v>1</v>
      </c>
      <c r="N659" s="229" t="s">
        <v>43</v>
      </c>
      <c r="O659" s="92"/>
      <c r="P659" s="230">
        <f>O659*H659</f>
        <v>0</v>
      </c>
      <c r="Q659" s="230">
        <v>0</v>
      </c>
      <c r="R659" s="230">
        <f>Q659*H659</f>
        <v>0</v>
      </c>
      <c r="S659" s="230">
        <v>0</v>
      </c>
      <c r="T659" s="231">
        <f>S659*H659</f>
        <v>0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232" t="s">
        <v>251</v>
      </c>
      <c r="AT659" s="232" t="s">
        <v>149</v>
      </c>
      <c r="AU659" s="232" t="s">
        <v>88</v>
      </c>
      <c r="AY659" s="18" t="s">
        <v>147</v>
      </c>
      <c r="BE659" s="233">
        <f>IF(N659="základní",J659,0)</f>
        <v>0</v>
      </c>
      <c r="BF659" s="233">
        <f>IF(N659="snížená",J659,0)</f>
        <v>0</v>
      </c>
      <c r="BG659" s="233">
        <f>IF(N659="zákl. přenesená",J659,0)</f>
        <v>0</v>
      </c>
      <c r="BH659" s="233">
        <f>IF(N659="sníž. přenesená",J659,0)</f>
        <v>0</v>
      </c>
      <c r="BI659" s="233">
        <f>IF(N659="nulová",J659,0)</f>
        <v>0</v>
      </c>
      <c r="BJ659" s="18" t="s">
        <v>86</v>
      </c>
      <c r="BK659" s="233">
        <f>ROUND(I659*H659,2)</f>
        <v>0</v>
      </c>
      <c r="BL659" s="18" t="s">
        <v>251</v>
      </c>
      <c r="BM659" s="232" t="s">
        <v>856</v>
      </c>
    </row>
    <row r="660" s="2" customFormat="1">
      <c r="A660" s="39"/>
      <c r="B660" s="40"/>
      <c r="C660" s="41"/>
      <c r="D660" s="234" t="s">
        <v>155</v>
      </c>
      <c r="E660" s="41"/>
      <c r="F660" s="235" t="s">
        <v>857</v>
      </c>
      <c r="G660" s="41"/>
      <c r="H660" s="41"/>
      <c r="I660" s="236"/>
      <c r="J660" s="41"/>
      <c r="K660" s="41"/>
      <c r="L660" s="45"/>
      <c r="M660" s="237"/>
      <c r="N660" s="238"/>
      <c r="O660" s="92"/>
      <c r="P660" s="92"/>
      <c r="Q660" s="92"/>
      <c r="R660" s="92"/>
      <c r="S660" s="92"/>
      <c r="T660" s="93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18" t="s">
        <v>155</v>
      </c>
      <c r="AU660" s="18" t="s">
        <v>88</v>
      </c>
    </row>
    <row r="661" s="2" customFormat="1" ht="37.8" customHeight="1">
      <c r="A661" s="39"/>
      <c r="B661" s="40"/>
      <c r="C661" s="220" t="s">
        <v>858</v>
      </c>
      <c r="D661" s="220" t="s">
        <v>149</v>
      </c>
      <c r="E661" s="221" t="s">
        <v>859</v>
      </c>
      <c r="F661" s="222" t="s">
        <v>860</v>
      </c>
      <c r="G661" s="223" t="s">
        <v>855</v>
      </c>
      <c r="H661" s="283"/>
      <c r="I661" s="225"/>
      <c r="J661" s="226">
        <f>ROUND(I661*H661,2)</f>
        <v>0</v>
      </c>
      <c r="K661" s="227"/>
      <c r="L661" s="45"/>
      <c r="M661" s="228" t="s">
        <v>1</v>
      </c>
      <c r="N661" s="229" t="s">
        <v>43</v>
      </c>
      <c r="O661" s="92"/>
      <c r="P661" s="230">
        <f>O661*H661</f>
        <v>0</v>
      </c>
      <c r="Q661" s="230">
        <v>0</v>
      </c>
      <c r="R661" s="230">
        <f>Q661*H661</f>
        <v>0</v>
      </c>
      <c r="S661" s="230">
        <v>0</v>
      </c>
      <c r="T661" s="231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32" t="s">
        <v>251</v>
      </c>
      <c r="AT661" s="232" t="s">
        <v>149</v>
      </c>
      <c r="AU661" s="232" t="s">
        <v>88</v>
      </c>
      <c r="AY661" s="18" t="s">
        <v>147</v>
      </c>
      <c r="BE661" s="233">
        <f>IF(N661="základní",J661,0)</f>
        <v>0</v>
      </c>
      <c r="BF661" s="233">
        <f>IF(N661="snížená",J661,0)</f>
        <v>0</v>
      </c>
      <c r="BG661" s="233">
        <f>IF(N661="zákl. přenesená",J661,0)</f>
        <v>0</v>
      </c>
      <c r="BH661" s="233">
        <f>IF(N661="sníž. přenesená",J661,0)</f>
        <v>0</v>
      </c>
      <c r="BI661" s="233">
        <f>IF(N661="nulová",J661,0)</f>
        <v>0</v>
      </c>
      <c r="BJ661" s="18" t="s">
        <v>86</v>
      </c>
      <c r="BK661" s="233">
        <f>ROUND(I661*H661,2)</f>
        <v>0</v>
      </c>
      <c r="BL661" s="18" t="s">
        <v>251</v>
      </c>
      <c r="BM661" s="232" t="s">
        <v>861</v>
      </c>
    </row>
    <row r="662" s="2" customFormat="1">
      <c r="A662" s="39"/>
      <c r="B662" s="40"/>
      <c r="C662" s="41"/>
      <c r="D662" s="234" t="s">
        <v>155</v>
      </c>
      <c r="E662" s="41"/>
      <c r="F662" s="235" t="s">
        <v>862</v>
      </c>
      <c r="G662" s="41"/>
      <c r="H662" s="41"/>
      <c r="I662" s="236"/>
      <c r="J662" s="41"/>
      <c r="K662" s="41"/>
      <c r="L662" s="45"/>
      <c r="M662" s="237"/>
      <c r="N662" s="238"/>
      <c r="O662" s="92"/>
      <c r="P662" s="92"/>
      <c r="Q662" s="92"/>
      <c r="R662" s="92"/>
      <c r="S662" s="92"/>
      <c r="T662" s="93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T662" s="18" t="s">
        <v>155</v>
      </c>
      <c r="AU662" s="18" t="s">
        <v>88</v>
      </c>
    </row>
    <row r="663" s="12" customFormat="1" ht="22.8" customHeight="1">
      <c r="A663" s="12"/>
      <c r="B663" s="204"/>
      <c r="C663" s="205"/>
      <c r="D663" s="206" t="s">
        <v>77</v>
      </c>
      <c r="E663" s="218" t="s">
        <v>863</v>
      </c>
      <c r="F663" s="218" t="s">
        <v>864</v>
      </c>
      <c r="G663" s="205"/>
      <c r="H663" s="205"/>
      <c r="I663" s="208"/>
      <c r="J663" s="219">
        <f>BK663</f>
        <v>0</v>
      </c>
      <c r="K663" s="205"/>
      <c r="L663" s="210"/>
      <c r="M663" s="211"/>
      <c r="N663" s="212"/>
      <c r="O663" s="212"/>
      <c r="P663" s="213">
        <f>SUM(P664:P747)</f>
        <v>0</v>
      </c>
      <c r="Q663" s="212"/>
      <c r="R663" s="213">
        <f>SUM(R664:R747)</f>
        <v>0.066466319999999995</v>
      </c>
      <c r="S663" s="212"/>
      <c r="T663" s="214">
        <f>SUM(T664:T747)</f>
        <v>0.019470000000000001</v>
      </c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R663" s="215" t="s">
        <v>88</v>
      </c>
      <c r="AT663" s="216" t="s">
        <v>77</v>
      </c>
      <c r="AU663" s="216" t="s">
        <v>86</v>
      </c>
      <c r="AY663" s="215" t="s">
        <v>147</v>
      </c>
      <c r="BK663" s="217">
        <f>SUM(BK664:BK747)</f>
        <v>0</v>
      </c>
    </row>
    <row r="664" s="2" customFormat="1" ht="24.15" customHeight="1">
      <c r="A664" s="39"/>
      <c r="B664" s="40"/>
      <c r="C664" s="220" t="s">
        <v>865</v>
      </c>
      <c r="D664" s="220" t="s">
        <v>149</v>
      </c>
      <c r="E664" s="221" t="s">
        <v>866</v>
      </c>
      <c r="F664" s="222" t="s">
        <v>867</v>
      </c>
      <c r="G664" s="223" t="s">
        <v>152</v>
      </c>
      <c r="H664" s="224">
        <v>1.1799999999999999</v>
      </c>
      <c r="I664" s="225"/>
      <c r="J664" s="226">
        <f>ROUND(I664*H664,2)</f>
        <v>0</v>
      </c>
      <c r="K664" s="227"/>
      <c r="L664" s="45"/>
      <c r="M664" s="228" t="s">
        <v>1</v>
      </c>
      <c r="N664" s="229" t="s">
        <v>43</v>
      </c>
      <c r="O664" s="92"/>
      <c r="P664" s="230">
        <f>O664*H664</f>
        <v>0</v>
      </c>
      <c r="Q664" s="230">
        <v>0</v>
      </c>
      <c r="R664" s="230">
        <f>Q664*H664</f>
        <v>0</v>
      </c>
      <c r="S664" s="230">
        <v>0.016500000000000001</v>
      </c>
      <c r="T664" s="231">
        <f>S664*H664</f>
        <v>0.019470000000000001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32" t="s">
        <v>251</v>
      </c>
      <c r="AT664" s="232" t="s">
        <v>149</v>
      </c>
      <c r="AU664" s="232" t="s">
        <v>88</v>
      </c>
      <c r="AY664" s="18" t="s">
        <v>147</v>
      </c>
      <c r="BE664" s="233">
        <f>IF(N664="základní",J664,0)</f>
        <v>0</v>
      </c>
      <c r="BF664" s="233">
        <f>IF(N664="snížená",J664,0)</f>
        <v>0</v>
      </c>
      <c r="BG664" s="233">
        <f>IF(N664="zákl. přenesená",J664,0)</f>
        <v>0</v>
      </c>
      <c r="BH664" s="233">
        <f>IF(N664="sníž. přenesená",J664,0)</f>
        <v>0</v>
      </c>
      <c r="BI664" s="233">
        <f>IF(N664="nulová",J664,0)</f>
        <v>0</v>
      </c>
      <c r="BJ664" s="18" t="s">
        <v>86</v>
      </c>
      <c r="BK664" s="233">
        <f>ROUND(I664*H664,2)</f>
        <v>0</v>
      </c>
      <c r="BL664" s="18" t="s">
        <v>251</v>
      </c>
      <c r="BM664" s="232" t="s">
        <v>868</v>
      </c>
    </row>
    <row r="665" s="2" customFormat="1">
      <c r="A665" s="39"/>
      <c r="B665" s="40"/>
      <c r="C665" s="41"/>
      <c r="D665" s="234" t="s">
        <v>155</v>
      </c>
      <c r="E665" s="41"/>
      <c r="F665" s="235" t="s">
        <v>869</v>
      </c>
      <c r="G665" s="41"/>
      <c r="H665" s="41"/>
      <c r="I665" s="236"/>
      <c r="J665" s="41"/>
      <c r="K665" s="41"/>
      <c r="L665" s="45"/>
      <c r="M665" s="237"/>
      <c r="N665" s="238"/>
      <c r="O665" s="92"/>
      <c r="P665" s="92"/>
      <c r="Q665" s="92"/>
      <c r="R665" s="92"/>
      <c r="S665" s="92"/>
      <c r="T665" s="93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T665" s="18" t="s">
        <v>155</v>
      </c>
      <c r="AU665" s="18" t="s">
        <v>88</v>
      </c>
    </row>
    <row r="666" s="13" customFormat="1">
      <c r="A666" s="13"/>
      <c r="B666" s="239"/>
      <c r="C666" s="240"/>
      <c r="D666" s="241" t="s">
        <v>157</v>
      </c>
      <c r="E666" s="242" t="s">
        <v>1</v>
      </c>
      <c r="F666" s="243" t="s">
        <v>870</v>
      </c>
      <c r="G666" s="240"/>
      <c r="H666" s="242" t="s">
        <v>1</v>
      </c>
      <c r="I666" s="244"/>
      <c r="J666" s="240"/>
      <c r="K666" s="240"/>
      <c r="L666" s="245"/>
      <c r="M666" s="246"/>
      <c r="N666" s="247"/>
      <c r="O666" s="247"/>
      <c r="P666" s="247"/>
      <c r="Q666" s="247"/>
      <c r="R666" s="247"/>
      <c r="S666" s="247"/>
      <c r="T666" s="248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9" t="s">
        <v>157</v>
      </c>
      <c r="AU666" s="249" t="s">
        <v>88</v>
      </c>
      <c r="AV666" s="13" t="s">
        <v>86</v>
      </c>
      <c r="AW666" s="13" t="s">
        <v>34</v>
      </c>
      <c r="AX666" s="13" t="s">
        <v>78</v>
      </c>
      <c r="AY666" s="249" t="s">
        <v>147</v>
      </c>
    </row>
    <row r="667" s="14" customFormat="1">
      <c r="A667" s="14"/>
      <c r="B667" s="250"/>
      <c r="C667" s="251"/>
      <c r="D667" s="241" t="s">
        <v>157</v>
      </c>
      <c r="E667" s="252" t="s">
        <v>1</v>
      </c>
      <c r="F667" s="253" t="s">
        <v>871</v>
      </c>
      <c r="G667" s="251"/>
      <c r="H667" s="254">
        <v>1.1799999999999999</v>
      </c>
      <c r="I667" s="255"/>
      <c r="J667" s="251"/>
      <c r="K667" s="251"/>
      <c r="L667" s="256"/>
      <c r="M667" s="257"/>
      <c r="N667" s="258"/>
      <c r="O667" s="258"/>
      <c r="P667" s="258"/>
      <c r="Q667" s="258"/>
      <c r="R667" s="258"/>
      <c r="S667" s="258"/>
      <c r="T667" s="259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60" t="s">
        <v>157</v>
      </c>
      <c r="AU667" s="260" t="s">
        <v>88</v>
      </c>
      <c r="AV667" s="14" t="s">
        <v>88</v>
      </c>
      <c r="AW667" s="14" t="s">
        <v>34</v>
      </c>
      <c r="AX667" s="14" t="s">
        <v>78</v>
      </c>
      <c r="AY667" s="260" t="s">
        <v>147</v>
      </c>
    </row>
    <row r="668" s="15" customFormat="1">
      <c r="A668" s="15"/>
      <c r="B668" s="261"/>
      <c r="C668" s="262"/>
      <c r="D668" s="241" t="s">
        <v>157</v>
      </c>
      <c r="E668" s="263" t="s">
        <v>1</v>
      </c>
      <c r="F668" s="264" t="s">
        <v>160</v>
      </c>
      <c r="G668" s="262"/>
      <c r="H668" s="265">
        <v>1.1799999999999999</v>
      </c>
      <c r="I668" s="266"/>
      <c r="J668" s="262"/>
      <c r="K668" s="262"/>
      <c r="L668" s="267"/>
      <c r="M668" s="268"/>
      <c r="N668" s="269"/>
      <c r="O668" s="269"/>
      <c r="P668" s="269"/>
      <c r="Q668" s="269"/>
      <c r="R668" s="269"/>
      <c r="S668" s="269"/>
      <c r="T668" s="270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71" t="s">
        <v>157</v>
      </c>
      <c r="AU668" s="271" t="s">
        <v>88</v>
      </c>
      <c r="AV668" s="15" t="s">
        <v>153</v>
      </c>
      <c r="AW668" s="15" t="s">
        <v>34</v>
      </c>
      <c r="AX668" s="15" t="s">
        <v>86</v>
      </c>
      <c r="AY668" s="271" t="s">
        <v>147</v>
      </c>
    </row>
    <row r="669" s="2" customFormat="1" ht="24.15" customHeight="1">
      <c r="A669" s="39"/>
      <c r="B669" s="40"/>
      <c r="C669" s="220" t="s">
        <v>872</v>
      </c>
      <c r="D669" s="220" t="s">
        <v>149</v>
      </c>
      <c r="E669" s="221" t="s">
        <v>873</v>
      </c>
      <c r="F669" s="222" t="s">
        <v>874</v>
      </c>
      <c r="G669" s="223" t="s">
        <v>152</v>
      </c>
      <c r="H669" s="224">
        <v>5.952</v>
      </c>
      <c r="I669" s="225"/>
      <c r="J669" s="226">
        <f>ROUND(I669*H669,2)</f>
        <v>0</v>
      </c>
      <c r="K669" s="227"/>
      <c r="L669" s="45"/>
      <c r="M669" s="228" t="s">
        <v>1</v>
      </c>
      <c r="N669" s="229" t="s">
        <v>43</v>
      </c>
      <c r="O669" s="92"/>
      <c r="P669" s="230">
        <f>O669*H669</f>
        <v>0</v>
      </c>
      <c r="Q669" s="230">
        <v>0</v>
      </c>
      <c r="R669" s="230">
        <f>Q669*H669</f>
        <v>0</v>
      </c>
      <c r="S669" s="230">
        <v>0</v>
      </c>
      <c r="T669" s="231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32" t="s">
        <v>251</v>
      </c>
      <c r="AT669" s="232" t="s">
        <v>149</v>
      </c>
      <c r="AU669" s="232" t="s">
        <v>88</v>
      </c>
      <c r="AY669" s="18" t="s">
        <v>147</v>
      </c>
      <c r="BE669" s="233">
        <f>IF(N669="základní",J669,0)</f>
        <v>0</v>
      </c>
      <c r="BF669" s="233">
        <f>IF(N669="snížená",J669,0)</f>
        <v>0</v>
      </c>
      <c r="BG669" s="233">
        <f>IF(N669="zákl. přenesená",J669,0)</f>
        <v>0</v>
      </c>
      <c r="BH669" s="233">
        <f>IF(N669="sníž. přenesená",J669,0)</f>
        <v>0</v>
      </c>
      <c r="BI669" s="233">
        <f>IF(N669="nulová",J669,0)</f>
        <v>0</v>
      </c>
      <c r="BJ669" s="18" t="s">
        <v>86</v>
      </c>
      <c r="BK669" s="233">
        <f>ROUND(I669*H669,2)</f>
        <v>0</v>
      </c>
      <c r="BL669" s="18" t="s">
        <v>251</v>
      </c>
      <c r="BM669" s="232" t="s">
        <v>875</v>
      </c>
    </row>
    <row r="670" s="2" customFormat="1">
      <c r="A670" s="39"/>
      <c r="B670" s="40"/>
      <c r="C670" s="41"/>
      <c r="D670" s="234" t="s">
        <v>155</v>
      </c>
      <c r="E670" s="41"/>
      <c r="F670" s="235" t="s">
        <v>876</v>
      </c>
      <c r="G670" s="41"/>
      <c r="H670" s="41"/>
      <c r="I670" s="236"/>
      <c r="J670" s="41"/>
      <c r="K670" s="41"/>
      <c r="L670" s="45"/>
      <c r="M670" s="237"/>
      <c r="N670" s="238"/>
      <c r="O670" s="92"/>
      <c r="P670" s="92"/>
      <c r="Q670" s="92"/>
      <c r="R670" s="92"/>
      <c r="S670" s="92"/>
      <c r="T670" s="93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T670" s="18" t="s">
        <v>155</v>
      </c>
      <c r="AU670" s="18" t="s">
        <v>88</v>
      </c>
    </row>
    <row r="671" s="14" customFormat="1">
      <c r="A671" s="14"/>
      <c r="B671" s="250"/>
      <c r="C671" s="251"/>
      <c r="D671" s="241" t="s">
        <v>157</v>
      </c>
      <c r="E671" s="252" t="s">
        <v>1</v>
      </c>
      <c r="F671" s="253" t="s">
        <v>877</v>
      </c>
      <c r="G671" s="251"/>
      <c r="H671" s="254">
        <v>5.2720000000000002</v>
      </c>
      <c r="I671" s="255"/>
      <c r="J671" s="251"/>
      <c r="K671" s="251"/>
      <c r="L671" s="256"/>
      <c r="M671" s="257"/>
      <c r="N671" s="258"/>
      <c r="O671" s="258"/>
      <c r="P671" s="258"/>
      <c r="Q671" s="258"/>
      <c r="R671" s="258"/>
      <c r="S671" s="258"/>
      <c r="T671" s="259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60" t="s">
        <v>157</v>
      </c>
      <c r="AU671" s="260" t="s">
        <v>88</v>
      </c>
      <c r="AV671" s="14" t="s">
        <v>88</v>
      </c>
      <c r="AW671" s="14" t="s">
        <v>34</v>
      </c>
      <c r="AX671" s="14" t="s">
        <v>78</v>
      </c>
      <c r="AY671" s="260" t="s">
        <v>147</v>
      </c>
    </row>
    <row r="672" s="14" customFormat="1">
      <c r="A672" s="14"/>
      <c r="B672" s="250"/>
      <c r="C672" s="251"/>
      <c r="D672" s="241" t="s">
        <v>157</v>
      </c>
      <c r="E672" s="252" t="s">
        <v>1</v>
      </c>
      <c r="F672" s="253" t="s">
        <v>878</v>
      </c>
      <c r="G672" s="251"/>
      <c r="H672" s="254">
        <v>0.68000000000000005</v>
      </c>
      <c r="I672" s="255"/>
      <c r="J672" s="251"/>
      <c r="K672" s="251"/>
      <c r="L672" s="256"/>
      <c r="M672" s="257"/>
      <c r="N672" s="258"/>
      <c r="O672" s="258"/>
      <c r="P672" s="258"/>
      <c r="Q672" s="258"/>
      <c r="R672" s="258"/>
      <c r="S672" s="258"/>
      <c r="T672" s="259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60" t="s">
        <v>157</v>
      </c>
      <c r="AU672" s="260" t="s">
        <v>88</v>
      </c>
      <c r="AV672" s="14" t="s">
        <v>88</v>
      </c>
      <c r="AW672" s="14" t="s">
        <v>34</v>
      </c>
      <c r="AX672" s="14" t="s">
        <v>78</v>
      </c>
      <c r="AY672" s="260" t="s">
        <v>147</v>
      </c>
    </row>
    <row r="673" s="15" customFormat="1">
      <c r="A673" s="15"/>
      <c r="B673" s="261"/>
      <c r="C673" s="262"/>
      <c r="D673" s="241" t="s">
        <v>157</v>
      </c>
      <c r="E673" s="263" t="s">
        <v>1</v>
      </c>
      <c r="F673" s="264" t="s">
        <v>160</v>
      </c>
      <c r="G673" s="262"/>
      <c r="H673" s="265">
        <v>5.952</v>
      </c>
      <c r="I673" s="266"/>
      <c r="J673" s="262"/>
      <c r="K673" s="262"/>
      <c r="L673" s="267"/>
      <c r="M673" s="268"/>
      <c r="N673" s="269"/>
      <c r="O673" s="269"/>
      <c r="P673" s="269"/>
      <c r="Q673" s="269"/>
      <c r="R673" s="269"/>
      <c r="S673" s="269"/>
      <c r="T673" s="270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71" t="s">
        <v>157</v>
      </c>
      <c r="AU673" s="271" t="s">
        <v>88</v>
      </c>
      <c r="AV673" s="15" t="s">
        <v>153</v>
      </c>
      <c r="AW673" s="15" t="s">
        <v>34</v>
      </c>
      <c r="AX673" s="15" t="s">
        <v>86</v>
      </c>
      <c r="AY673" s="271" t="s">
        <v>147</v>
      </c>
    </row>
    <row r="674" s="2" customFormat="1" ht="16.5" customHeight="1">
      <c r="A674" s="39"/>
      <c r="B674" s="40"/>
      <c r="C674" s="272" t="s">
        <v>879</v>
      </c>
      <c r="D674" s="272" t="s">
        <v>392</v>
      </c>
      <c r="E674" s="273" t="s">
        <v>800</v>
      </c>
      <c r="F674" s="274" t="s">
        <v>801</v>
      </c>
      <c r="G674" s="275" t="s">
        <v>205</v>
      </c>
      <c r="H674" s="276">
        <v>0.002</v>
      </c>
      <c r="I674" s="277"/>
      <c r="J674" s="278">
        <f>ROUND(I674*H674,2)</f>
        <v>0</v>
      </c>
      <c r="K674" s="279"/>
      <c r="L674" s="280"/>
      <c r="M674" s="281" t="s">
        <v>1</v>
      </c>
      <c r="N674" s="282" t="s">
        <v>43</v>
      </c>
      <c r="O674" s="92"/>
      <c r="P674" s="230">
        <f>O674*H674</f>
        <v>0</v>
      </c>
      <c r="Q674" s="230">
        <v>1</v>
      </c>
      <c r="R674" s="230">
        <f>Q674*H674</f>
        <v>0.002</v>
      </c>
      <c r="S674" s="230">
        <v>0</v>
      </c>
      <c r="T674" s="231">
        <f>S674*H674</f>
        <v>0</v>
      </c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R674" s="232" t="s">
        <v>361</v>
      </c>
      <c r="AT674" s="232" t="s">
        <v>392</v>
      </c>
      <c r="AU674" s="232" t="s">
        <v>88</v>
      </c>
      <c r="AY674" s="18" t="s">
        <v>147</v>
      </c>
      <c r="BE674" s="233">
        <f>IF(N674="základní",J674,0)</f>
        <v>0</v>
      </c>
      <c r="BF674" s="233">
        <f>IF(N674="snížená",J674,0)</f>
        <v>0</v>
      </c>
      <c r="BG674" s="233">
        <f>IF(N674="zákl. přenesená",J674,0)</f>
        <v>0</v>
      </c>
      <c r="BH674" s="233">
        <f>IF(N674="sníž. přenesená",J674,0)</f>
        <v>0</v>
      </c>
      <c r="BI674" s="233">
        <f>IF(N674="nulová",J674,0)</f>
        <v>0</v>
      </c>
      <c r="BJ674" s="18" t="s">
        <v>86</v>
      </c>
      <c r="BK674" s="233">
        <f>ROUND(I674*H674,2)</f>
        <v>0</v>
      </c>
      <c r="BL674" s="18" t="s">
        <v>251</v>
      </c>
      <c r="BM674" s="232" t="s">
        <v>880</v>
      </c>
    </row>
    <row r="675" s="14" customFormat="1">
      <c r="A675" s="14"/>
      <c r="B675" s="250"/>
      <c r="C675" s="251"/>
      <c r="D675" s="241" t="s">
        <v>157</v>
      </c>
      <c r="E675" s="252" t="s">
        <v>1</v>
      </c>
      <c r="F675" s="253" t="s">
        <v>881</v>
      </c>
      <c r="G675" s="251"/>
      <c r="H675" s="254">
        <v>0.002</v>
      </c>
      <c r="I675" s="255"/>
      <c r="J675" s="251"/>
      <c r="K675" s="251"/>
      <c r="L675" s="256"/>
      <c r="M675" s="257"/>
      <c r="N675" s="258"/>
      <c r="O675" s="258"/>
      <c r="P675" s="258"/>
      <c r="Q675" s="258"/>
      <c r="R675" s="258"/>
      <c r="S675" s="258"/>
      <c r="T675" s="259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0" t="s">
        <v>157</v>
      </c>
      <c r="AU675" s="260" t="s">
        <v>88</v>
      </c>
      <c r="AV675" s="14" t="s">
        <v>88</v>
      </c>
      <c r="AW675" s="14" t="s">
        <v>34</v>
      </c>
      <c r="AX675" s="14" t="s">
        <v>78</v>
      </c>
      <c r="AY675" s="260" t="s">
        <v>147</v>
      </c>
    </row>
    <row r="676" s="15" customFormat="1">
      <c r="A676" s="15"/>
      <c r="B676" s="261"/>
      <c r="C676" s="262"/>
      <c r="D676" s="241" t="s">
        <v>157</v>
      </c>
      <c r="E676" s="263" t="s">
        <v>1</v>
      </c>
      <c r="F676" s="264" t="s">
        <v>160</v>
      </c>
      <c r="G676" s="262"/>
      <c r="H676" s="265">
        <v>0.002</v>
      </c>
      <c r="I676" s="266"/>
      <c r="J676" s="262"/>
      <c r="K676" s="262"/>
      <c r="L676" s="267"/>
      <c r="M676" s="268"/>
      <c r="N676" s="269"/>
      <c r="O676" s="269"/>
      <c r="P676" s="269"/>
      <c r="Q676" s="269"/>
      <c r="R676" s="269"/>
      <c r="S676" s="269"/>
      <c r="T676" s="270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71" t="s">
        <v>157</v>
      </c>
      <c r="AU676" s="271" t="s">
        <v>88</v>
      </c>
      <c r="AV676" s="15" t="s">
        <v>153</v>
      </c>
      <c r="AW676" s="15" t="s">
        <v>34</v>
      </c>
      <c r="AX676" s="15" t="s">
        <v>86</v>
      </c>
      <c r="AY676" s="271" t="s">
        <v>147</v>
      </c>
    </row>
    <row r="677" s="2" customFormat="1" ht="24.15" customHeight="1">
      <c r="A677" s="39"/>
      <c r="B677" s="40"/>
      <c r="C677" s="220" t="s">
        <v>882</v>
      </c>
      <c r="D677" s="220" t="s">
        <v>149</v>
      </c>
      <c r="E677" s="221" t="s">
        <v>883</v>
      </c>
      <c r="F677" s="222" t="s">
        <v>884</v>
      </c>
      <c r="G677" s="223" t="s">
        <v>152</v>
      </c>
      <c r="H677" s="224">
        <v>8.8829999999999991</v>
      </c>
      <c r="I677" s="225"/>
      <c r="J677" s="226">
        <f>ROUND(I677*H677,2)</f>
        <v>0</v>
      </c>
      <c r="K677" s="227"/>
      <c r="L677" s="45"/>
      <c r="M677" s="228" t="s">
        <v>1</v>
      </c>
      <c r="N677" s="229" t="s">
        <v>43</v>
      </c>
      <c r="O677" s="92"/>
      <c r="P677" s="230">
        <f>O677*H677</f>
        <v>0</v>
      </c>
      <c r="Q677" s="230">
        <v>0</v>
      </c>
      <c r="R677" s="230">
        <f>Q677*H677</f>
        <v>0</v>
      </c>
      <c r="S677" s="230">
        <v>0</v>
      </c>
      <c r="T677" s="231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32" t="s">
        <v>251</v>
      </c>
      <c r="AT677" s="232" t="s">
        <v>149</v>
      </c>
      <c r="AU677" s="232" t="s">
        <v>88</v>
      </c>
      <c r="AY677" s="18" t="s">
        <v>147</v>
      </c>
      <c r="BE677" s="233">
        <f>IF(N677="základní",J677,0)</f>
        <v>0</v>
      </c>
      <c r="BF677" s="233">
        <f>IF(N677="snížená",J677,0)</f>
        <v>0</v>
      </c>
      <c r="BG677" s="233">
        <f>IF(N677="zákl. přenesená",J677,0)</f>
        <v>0</v>
      </c>
      <c r="BH677" s="233">
        <f>IF(N677="sníž. přenesená",J677,0)</f>
        <v>0</v>
      </c>
      <c r="BI677" s="233">
        <f>IF(N677="nulová",J677,0)</f>
        <v>0</v>
      </c>
      <c r="BJ677" s="18" t="s">
        <v>86</v>
      </c>
      <c r="BK677" s="233">
        <f>ROUND(I677*H677,2)</f>
        <v>0</v>
      </c>
      <c r="BL677" s="18" t="s">
        <v>251</v>
      </c>
      <c r="BM677" s="232" t="s">
        <v>885</v>
      </c>
    </row>
    <row r="678" s="2" customFormat="1">
      <c r="A678" s="39"/>
      <c r="B678" s="40"/>
      <c r="C678" s="41"/>
      <c r="D678" s="234" t="s">
        <v>155</v>
      </c>
      <c r="E678" s="41"/>
      <c r="F678" s="235" t="s">
        <v>886</v>
      </c>
      <c r="G678" s="41"/>
      <c r="H678" s="41"/>
      <c r="I678" s="236"/>
      <c r="J678" s="41"/>
      <c r="K678" s="41"/>
      <c r="L678" s="45"/>
      <c r="M678" s="237"/>
      <c r="N678" s="238"/>
      <c r="O678" s="92"/>
      <c r="P678" s="92"/>
      <c r="Q678" s="92"/>
      <c r="R678" s="92"/>
      <c r="S678" s="92"/>
      <c r="T678" s="93"/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T678" s="18" t="s">
        <v>155</v>
      </c>
      <c r="AU678" s="18" t="s">
        <v>88</v>
      </c>
    </row>
    <row r="679" s="14" customFormat="1">
      <c r="A679" s="14"/>
      <c r="B679" s="250"/>
      <c r="C679" s="251"/>
      <c r="D679" s="241" t="s">
        <v>157</v>
      </c>
      <c r="E679" s="252" t="s">
        <v>1</v>
      </c>
      <c r="F679" s="253" t="s">
        <v>877</v>
      </c>
      <c r="G679" s="251"/>
      <c r="H679" s="254">
        <v>5.2720000000000002</v>
      </c>
      <c r="I679" s="255"/>
      <c r="J679" s="251"/>
      <c r="K679" s="251"/>
      <c r="L679" s="256"/>
      <c r="M679" s="257"/>
      <c r="N679" s="258"/>
      <c r="O679" s="258"/>
      <c r="P679" s="258"/>
      <c r="Q679" s="258"/>
      <c r="R679" s="258"/>
      <c r="S679" s="258"/>
      <c r="T679" s="259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60" t="s">
        <v>157</v>
      </c>
      <c r="AU679" s="260" t="s">
        <v>88</v>
      </c>
      <c r="AV679" s="14" t="s">
        <v>88</v>
      </c>
      <c r="AW679" s="14" t="s">
        <v>34</v>
      </c>
      <c r="AX679" s="14" t="s">
        <v>78</v>
      </c>
      <c r="AY679" s="260" t="s">
        <v>147</v>
      </c>
    </row>
    <row r="680" s="14" customFormat="1">
      <c r="A680" s="14"/>
      <c r="B680" s="250"/>
      <c r="C680" s="251"/>
      <c r="D680" s="241" t="s">
        <v>157</v>
      </c>
      <c r="E680" s="252" t="s">
        <v>1</v>
      </c>
      <c r="F680" s="253" t="s">
        <v>878</v>
      </c>
      <c r="G680" s="251"/>
      <c r="H680" s="254">
        <v>0.68000000000000005</v>
      </c>
      <c r="I680" s="255"/>
      <c r="J680" s="251"/>
      <c r="K680" s="251"/>
      <c r="L680" s="256"/>
      <c r="M680" s="257"/>
      <c r="N680" s="258"/>
      <c r="O680" s="258"/>
      <c r="P680" s="258"/>
      <c r="Q680" s="258"/>
      <c r="R680" s="258"/>
      <c r="S680" s="258"/>
      <c r="T680" s="259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60" t="s">
        <v>157</v>
      </c>
      <c r="AU680" s="260" t="s">
        <v>88</v>
      </c>
      <c r="AV680" s="14" t="s">
        <v>88</v>
      </c>
      <c r="AW680" s="14" t="s">
        <v>34</v>
      </c>
      <c r="AX680" s="14" t="s">
        <v>78</v>
      </c>
      <c r="AY680" s="260" t="s">
        <v>147</v>
      </c>
    </row>
    <row r="681" s="13" customFormat="1">
      <c r="A681" s="13"/>
      <c r="B681" s="239"/>
      <c r="C681" s="240"/>
      <c r="D681" s="241" t="s">
        <v>157</v>
      </c>
      <c r="E681" s="242" t="s">
        <v>1</v>
      </c>
      <c r="F681" s="243" t="s">
        <v>887</v>
      </c>
      <c r="G681" s="240"/>
      <c r="H681" s="242" t="s">
        <v>1</v>
      </c>
      <c r="I681" s="244"/>
      <c r="J681" s="240"/>
      <c r="K681" s="240"/>
      <c r="L681" s="245"/>
      <c r="M681" s="246"/>
      <c r="N681" s="247"/>
      <c r="O681" s="247"/>
      <c r="P681" s="247"/>
      <c r="Q681" s="247"/>
      <c r="R681" s="247"/>
      <c r="S681" s="247"/>
      <c r="T681" s="248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9" t="s">
        <v>157</v>
      </c>
      <c r="AU681" s="249" t="s">
        <v>88</v>
      </c>
      <c r="AV681" s="13" t="s">
        <v>86</v>
      </c>
      <c r="AW681" s="13" t="s">
        <v>34</v>
      </c>
      <c r="AX681" s="13" t="s">
        <v>78</v>
      </c>
      <c r="AY681" s="249" t="s">
        <v>147</v>
      </c>
    </row>
    <row r="682" s="14" customFormat="1">
      <c r="A682" s="14"/>
      <c r="B682" s="250"/>
      <c r="C682" s="251"/>
      <c r="D682" s="241" t="s">
        <v>157</v>
      </c>
      <c r="E682" s="252" t="s">
        <v>1</v>
      </c>
      <c r="F682" s="253" t="s">
        <v>888</v>
      </c>
      <c r="G682" s="251"/>
      <c r="H682" s="254">
        <v>2.931</v>
      </c>
      <c r="I682" s="255"/>
      <c r="J682" s="251"/>
      <c r="K682" s="251"/>
      <c r="L682" s="256"/>
      <c r="M682" s="257"/>
      <c r="N682" s="258"/>
      <c r="O682" s="258"/>
      <c r="P682" s="258"/>
      <c r="Q682" s="258"/>
      <c r="R682" s="258"/>
      <c r="S682" s="258"/>
      <c r="T682" s="259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0" t="s">
        <v>157</v>
      </c>
      <c r="AU682" s="260" t="s">
        <v>88</v>
      </c>
      <c r="AV682" s="14" t="s">
        <v>88</v>
      </c>
      <c r="AW682" s="14" t="s">
        <v>34</v>
      </c>
      <c r="AX682" s="14" t="s">
        <v>78</v>
      </c>
      <c r="AY682" s="260" t="s">
        <v>147</v>
      </c>
    </row>
    <row r="683" s="15" customFormat="1">
      <c r="A683" s="15"/>
      <c r="B683" s="261"/>
      <c r="C683" s="262"/>
      <c r="D683" s="241" t="s">
        <v>157</v>
      </c>
      <c r="E683" s="263" t="s">
        <v>1</v>
      </c>
      <c r="F683" s="264" t="s">
        <v>160</v>
      </c>
      <c r="G683" s="262"/>
      <c r="H683" s="265">
        <v>8.8829999999999991</v>
      </c>
      <c r="I683" s="266"/>
      <c r="J683" s="262"/>
      <c r="K683" s="262"/>
      <c r="L683" s="267"/>
      <c r="M683" s="268"/>
      <c r="N683" s="269"/>
      <c r="O683" s="269"/>
      <c r="P683" s="269"/>
      <c r="Q683" s="269"/>
      <c r="R683" s="269"/>
      <c r="S683" s="269"/>
      <c r="T683" s="270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71" t="s">
        <v>157</v>
      </c>
      <c r="AU683" s="271" t="s">
        <v>88</v>
      </c>
      <c r="AV683" s="15" t="s">
        <v>153</v>
      </c>
      <c r="AW683" s="15" t="s">
        <v>34</v>
      </c>
      <c r="AX683" s="15" t="s">
        <v>86</v>
      </c>
      <c r="AY683" s="271" t="s">
        <v>147</v>
      </c>
    </row>
    <row r="684" s="2" customFormat="1" ht="49.05" customHeight="1">
      <c r="A684" s="39"/>
      <c r="B684" s="40"/>
      <c r="C684" s="272" t="s">
        <v>889</v>
      </c>
      <c r="D684" s="272" t="s">
        <v>392</v>
      </c>
      <c r="E684" s="273" t="s">
        <v>890</v>
      </c>
      <c r="F684" s="274" t="s">
        <v>891</v>
      </c>
      <c r="G684" s="275" t="s">
        <v>152</v>
      </c>
      <c r="H684" s="276">
        <v>10.215</v>
      </c>
      <c r="I684" s="277"/>
      <c r="J684" s="278">
        <f>ROUND(I684*H684,2)</f>
        <v>0</v>
      </c>
      <c r="K684" s="279"/>
      <c r="L684" s="280"/>
      <c r="M684" s="281" t="s">
        <v>1</v>
      </c>
      <c r="N684" s="282" t="s">
        <v>43</v>
      </c>
      <c r="O684" s="92"/>
      <c r="P684" s="230">
        <f>O684*H684</f>
        <v>0</v>
      </c>
      <c r="Q684" s="230">
        <v>0.0040000000000000001</v>
      </c>
      <c r="R684" s="230">
        <f>Q684*H684</f>
        <v>0.04086</v>
      </c>
      <c r="S684" s="230">
        <v>0</v>
      </c>
      <c r="T684" s="231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32" t="s">
        <v>361</v>
      </c>
      <c r="AT684" s="232" t="s">
        <v>392</v>
      </c>
      <c r="AU684" s="232" t="s">
        <v>88</v>
      </c>
      <c r="AY684" s="18" t="s">
        <v>147</v>
      </c>
      <c r="BE684" s="233">
        <f>IF(N684="základní",J684,0)</f>
        <v>0</v>
      </c>
      <c r="BF684" s="233">
        <f>IF(N684="snížená",J684,0)</f>
        <v>0</v>
      </c>
      <c r="BG684" s="233">
        <f>IF(N684="zákl. přenesená",J684,0)</f>
        <v>0</v>
      </c>
      <c r="BH684" s="233">
        <f>IF(N684="sníž. přenesená",J684,0)</f>
        <v>0</v>
      </c>
      <c r="BI684" s="233">
        <f>IF(N684="nulová",J684,0)</f>
        <v>0</v>
      </c>
      <c r="BJ684" s="18" t="s">
        <v>86</v>
      </c>
      <c r="BK684" s="233">
        <f>ROUND(I684*H684,2)</f>
        <v>0</v>
      </c>
      <c r="BL684" s="18" t="s">
        <v>251</v>
      </c>
      <c r="BM684" s="232" t="s">
        <v>892</v>
      </c>
    </row>
    <row r="685" s="14" customFormat="1">
      <c r="A685" s="14"/>
      <c r="B685" s="250"/>
      <c r="C685" s="251"/>
      <c r="D685" s="241" t="s">
        <v>157</v>
      </c>
      <c r="E685" s="252" t="s">
        <v>1</v>
      </c>
      <c r="F685" s="253" t="s">
        <v>893</v>
      </c>
      <c r="G685" s="251"/>
      <c r="H685" s="254">
        <v>10.215</v>
      </c>
      <c r="I685" s="255"/>
      <c r="J685" s="251"/>
      <c r="K685" s="251"/>
      <c r="L685" s="256"/>
      <c r="M685" s="257"/>
      <c r="N685" s="258"/>
      <c r="O685" s="258"/>
      <c r="P685" s="258"/>
      <c r="Q685" s="258"/>
      <c r="R685" s="258"/>
      <c r="S685" s="258"/>
      <c r="T685" s="259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60" t="s">
        <v>157</v>
      </c>
      <c r="AU685" s="260" t="s">
        <v>88</v>
      </c>
      <c r="AV685" s="14" t="s">
        <v>88</v>
      </c>
      <c r="AW685" s="14" t="s">
        <v>34</v>
      </c>
      <c r="AX685" s="14" t="s">
        <v>78</v>
      </c>
      <c r="AY685" s="260" t="s">
        <v>147</v>
      </c>
    </row>
    <row r="686" s="15" customFormat="1">
      <c r="A686" s="15"/>
      <c r="B686" s="261"/>
      <c r="C686" s="262"/>
      <c r="D686" s="241" t="s">
        <v>157</v>
      </c>
      <c r="E686" s="263" t="s">
        <v>1</v>
      </c>
      <c r="F686" s="264" t="s">
        <v>160</v>
      </c>
      <c r="G686" s="262"/>
      <c r="H686" s="265">
        <v>10.215</v>
      </c>
      <c r="I686" s="266"/>
      <c r="J686" s="262"/>
      <c r="K686" s="262"/>
      <c r="L686" s="267"/>
      <c r="M686" s="268"/>
      <c r="N686" s="269"/>
      <c r="O686" s="269"/>
      <c r="P686" s="269"/>
      <c r="Q686" s="269"/>
      <c r="R686" s="269"/>
      <c r="S686" s="269"/>
      <c r="T686" s="270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T686" s="271" t="s">
        <v>157</v>
      </c>
      <c r="AU686" s="271" t="s">
        <v>88</v>
      </c>
      <c r="AV686" s="15" t="s">
        <v>153</v>
      </c>
      <c r="AW686" s="15" t="s">
        <v>34</v>
      </c>
      <c r="AX686" s="15" t="s">
        <v>86</v>
      </c>
      <c r="AY686" s="271" t="s">
        <v>147</v>
      </c>
    </row>
    <row r="687" s="2" customFormat="1" ht="24.15" customHeight="1">
      <c r="A687" s="39"/>
      <c r="B687" s="40"/>
      <c r="C687" s="220" t="s">
        <v>894</v>
      </c>
      <c r="D687" s="220" t="s">
        <v>149</v>
      </c>
      <c r="E687" s="221" t="s">
        <v>895</v>
      </c>
      <c r="F687" s="222" t="s">
        <v>896</v>
      </c>
      <c r="G687" s="223" t="s">
        <v>152</v>
      </c>
      <c r="H687" s="224">
        <v>11.904</v>
      </c>
      <c r="I687" s="225"/>
      <c r="J687" s="226">
        <f>ROUND(I687*H687,2)</f>
        <v>0</v>
      </c>
      <c r="K687" s="227"/>
      <c r="L687" s="45"/>
      <c r="M687" s="228" t="s">
        <v>1</v>
      </c>
      <c r="N687" s="229" t="s">
        <v>43</v>
      </c>
      <c r="O687" s="92"/>
      <c r="P687" s="230">
        <f>O687*H687</f>
        <v>0</v>
      </c>
      <c r="Q687" s="230">
        <v>0.00088000000000000003</v>
      </c>
      <c r="R687" s="230">
        <f>Q687*H687</f>
        <v>0.01047552</v>
      </c>
      <c r="S687" s="230">
        <v>0</v>
      </c>
      <c r="T687" s="231">
        <f>S687*H687</f>
        <v>0</v>
      </c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R687" s="232" t="s">
        <v>251</v>
      </c>
      <c r="AT687" s="232" t="s">
        <v>149</v>
      </c>
      <c r="AU687" s="232" t="s">
        <v>88</v>
      </c>
      <c r="AY687" s="18" t="s">
        <v>147</v>
      </c>
      <c r="BE687" s="233">
        <f>IF(N687="základní",J687,0)</f>
        <v>0</v>
      </c>
      <c r="BF687" s="233">
        <f>IF(N687="snížená",J687,0)</f>
        <v>0</v>
      </c>
      <c r="BG687" s="233">
        <f>IF(N687="zákl. přenesená",J687,0)</f>
        <v>0</v>
      </c>
      <c r="BH687" s="233">
        <f>IF(N687="sníž. přenesená",J687,0)</f>
        <v>0</v>
      </c>
      <c r="BI687" s="233">
        <f>IF(N687="nulová",J687,0)</f>
        <v>0</v>
      </c>
      <c r="BJ687" s="18" t="s">
        <v>86</v>
      </c>
      <c r="BK687" s="233">
        <f>ROUND(I687*H687,2)</f>
        <v>0</v>
      </c>
      <c r="BL687" s="18" t="s">
        <v>251</v>
      </c>
      <c r="BM687" s="232" t="s">
        <v>897</v>
      </c>
    </row>
    <row r="688" s="2" customFormat="1">
      <c r="A688" s="39"/>
      <c r="B688" s="40"/>
      <c r="C688" s="41"/>
      <c r="D688" s="234" t="s">
        <v>155</v>
      </c>
      <c r="E688" s="41"/>
      <c r="F688" s="235" t="s">
        <v>898</v>
      </c>
      <c r="G688" s="41"/>
      <c r="H688" s="41"/>
      <c r="I688" s="236"/>
      <c r="J688" s="41"/>
      <c r="K688" s="41"/>
      <c r="L688" s="45"/>
      <c r="M688" s="237"/>
      <c r="N688" s="238"/>
      <c r="O688" s="92"/>
      <c r="P688" s="92"/>
      <c r="Q688" s="92"/>
      <c r="R688" s="92"/>
      <c r="S688" s="92"/>
      <c r="T688" s="93"/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T688" s="18" t="s">
        <v>155</v>
      </c>
      <c r="AU688" s="18" t="s">
        <v>88</v>
      </c>
    </row>
    <row r="689" s="13" customFormat="1">
      <c r="A689" s="13"/>
      <c r="B689" s="239"/>
      <c r="C689" s="240"/>
      <c r="D689" s="241" t="s">
        <v>157</v>
      </c>
      <c r="E689" s="242" t="s">
        <v>1</v>
      </c>
      <c r="F689" s="243" t="s">
        <v>899</v>
      </c>
      <c r="G689" s="240"/>
      <c r="H689" s="242" t="s">
        <v>1</v>
      </c>
      <c r="I689" s="244"/>
      <c r="J689" s="240"/>
      <c r="K689" s="240"/>
      <c r="L689" s="245"/>
      <c r="M689" s="246"/>
      <c r="N689" s="247"/>
      <c r="O689" s="247"/>
      <c r="P689" s="247"/>
      <c r="Q689" s="247"/>
      <c r="R689" s="247"/>
      <c r="S689" s="247"/>
      <c r="T689" s="248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9" t="s">
        <v>157</v>
      </c>
      <c r="AU689" s="249" t="s">
        <v>88</v>
      </c>
      <c r="AV689" s="13" t="s">
        <v>86</v>
      </c>
      <c r="AW689" s="13" t="s">
        <v>34</v>
      </c>
      <c r="AX689" s="13" t="s">
        <v>78</v>
      </c>
      <c r="AY689" s="249" t="s">
        <v>147</v>
      </c>
    </row>
    <row r="690" s="14" customFormat="1">
      <c r="A690" s="14"/>
      <c r="B690" s="250"/>
      <c r="C690" s="251"/>
      <c r="D690" s="241" t="s">
        <v>157</v>
      </c>
      <c r="E690" s="252" t="s">
        <v>1</v>
      </c>
      <c r="F690" s="253" t="s">
        <v>877</v>
      </c>
      <c r="G690" s="251"/>
      <c r="H690" s="254">
        <v>5.2720000000000002</v>
      </c>
      <c r="I690" s="255"/>
      <c r="J690" s="251"/>
      <c r="K690" s="251"/>
      <c r="L690" s="256"/>
      <c r="M690" s="257"/>
      <c r="N690" s="258"/>
      <c r="O690" s="258"/>
      <c r="P690" s="258"/>
      <c r="Q690" s="258"/>
      <c r="R690" s="258"/>
      <c r="S690" s="258"/>
      <c r="T690" s="259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60" t="s">
        <v>157</v>
      </c>
      <c r="AU690" s="260" t="s">
        <v>88</v>
      </c>
      <c r="AV690" s="14" t="s">
        <v>88</v>
      </c>
      <c r="AW690" s="14" t="s">
        <v>34</v>
      </c>
      <c r="AX690" s="14" t="s">
        <v>78</v>
      </c>
      <c r="AY690" s="260" t="s">
        <v>147</v>
      </c>
    </row>
    <row r="691" s="14" customFormat="1">
      <c r="A691" s="14"/>
      <c r="B691" s="250"/>
      <c r="C691" s="251"/>
      <c r="D691" s="241" t="s">
        <v>157</v>
      </c>
      <c r="E691" s="252" t="s">
        <v>1</v>
      </c>
      <c r="F691" s="253" t="s">
        <v>878</v>
      </c>
      <c r="G691" s="251"/>
      <c r="H691" s="254">
        <v>0.68000000000000005</v>
      </c>
      <c r="I691" s="255"/>
      <c r="J691" s="251"/>
      <c r="K691" s="251"/>
      <c r="L691" s="256"/>
      <c r="M691" s="257"/>
      <c r="N691" s="258"/>
      <c r="O691" s="258"/>
      <c r="P691" s="258"/>
      <c r="Q691" s="258"/>
      <c r="R691" s="258"/>
      <c r="S691" s="258"/>
      <c r="T691" s="259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60" t="s">
        <v>157</v>
      </c>
      <c r="AU691" s="260" t="s">
        <v>88</v>
      </c>
      <c r="AV691" s="14" t="s">
        <v>88</v>
      </c>
      <c r="AW691" s="14" t="s">
        <v>34</v>
      </c>
      <c r="AX691" s="14" t="s">
        <v>78</v>
      </c>
      <c r="AY691" s="260" t="s">
        <v>147</v>
      </c>
    </row>
    <row r="692" s="16" customFormat="1">
      <c r="A692" s="16"/>
      <c r="B692" s="284"/>
      <c r="C692" s="285"/>
      <c r="D692" s="241" t="s">
        <v>157</v>
      </c>
      <c r="E692" s="286" t="s">
        <v>1</v>
      </c>
      <c r="F692" s="287" t="s">
        <v>900</v>
      </c>
      <c r="G692" s="285"/>
      <c r="H692" s="288">
        <v>5.952</v>
      </c>
      <c r="I692" s="289"/>
      <c r="J692" s="285"/>
      <c r="K692" s="285"/>
      <c r="L692" s="290"/>
      <c r="M692" s="291"/>
      <c r="N692" s="292"/>
      <c r="O692" s="292"/>
      <c r="P692" s="292"/>
      <c r="Q692" s="292"/>
      <c r="R692" s="292"/>
      <c r="S692" s="292"/>
      <c r="T692" s="293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T692" s="294" t="s">
        <v>157</v>
      </c>
      <c r="AU692" s="294" t="s">
        <v>88</v>
      </c>
      <c r="AV692" s="16" t="s">
        <v>167</v>
      </c>
      <c r="AW692" s="16" t="s">
        <v>34</v>
      </c>
      <c r="AX692" s="16" t="s">
        <v>78</v>
      </c>
      <c r="AY692" s="294" t="s">
        <v>147</v>
      </c>
    </row>
    <row r="693" s="13" customFormat="1">
      <c r="A693" s="13"/>
      <c r="B693" s="239"/>
      <c r="C693" s="240"/>
      <c r="D693" s="241" t="s">
        <v>157</v>
      </c>
      <c r="E693" s="242" t="s">
        <v>1</v>
      </c>
      <c r="F693" s="243" t="s">
        <v>901</v>
      </c>
      <c r="G693" s="240"/>
      <c r="H693" s="242" t="s">
        <v>1</v>
      </c>
      <c r="I693" s="244"/>
      <c r="J693" s="240"/>
      <c r="K693" s="240"/>
      <c r="L693" s="245"/>
      <c r="M693" s="246"/>
      <c r="N693" s="247"/>
      <c r="O693" s="247"/>
      <c r="P693" s="247"/>
      <c r="Q693" s="247"/>
      <c r="R693" s="247"/>
      <c r="S693" s="247"/>
      <c r="T693" s="248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9" t="s">
        <v>157</v>
      </c>
      <c r="AU693" s="249" t="s">
        <v>88</v>
      </c>
      <c r="AV693" s="13" t="s">
        <v>86</v>
      </c>
      <c r="AW693" s="13" t="s">
        <v>34</v>
      </c>
      <c r="AX693" s="13" t="s">
        <v>78</v>
      </c>
      <c r="AY693" s="249" t="s">
        <v>147</v>
      </c>
    </row>
    <row r="694" s="14" customFormat="1">
      <c r="A694" s="14"/>
      <c r="B694" s="250"/>
      <c r="C694" s="251"/>
      <c r="D694" s="241" t="s">
        <v>157</v>
      </c>
      <c r="E694" s="252" t="s">
        <v>1</v>
      </c>
      <c r="F694" s="253" t="s">
        <v>877</v>
      </c>
      <c r="G694" s="251"/>
      <c r="H694" s="254">
        <v>5.2720000000000002</v>
      </c>
      <c r="I694" s="255"/>
      <c r="J694" s="251"/>
      <c r="K694" s="251"/>
      <c r="L694" s="256"/>
      <c r="M694" s="257"/>
      <c r="N694" s="258"/>
      <c r="O694" s="258"/>
      <c r="P694" s="258"/>
      <c r="Q694" s="258"/>
      <c r="R694" s="258"/>
      <c r="S694" s="258"/>
      <c r="T694" s="259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60" t="s">
        <v>157</v>
      </c>
      <c r="AU694" s="260" t="s">
        <v>88</v>
      </c>
      <c r="AV694" s="14" t="s">
        <v>88</v>
      </c>
      <c r="AW694" s="14" t="s">
        <v>34</v>
      </c>
      <c r="AX694" s="14" t="s">
        <v>78</v>
      </c>
      <c r="AY694" s="260" t="s">
        <v>147</v>
      </c>
    </row>
    <row r="695" s="14" customFormat="1">
      <c r="A695" s="14"/>
      <c r="B695" s="250"/>
      <c r="C695" s="251"/>
      <c r="D695" s="241" t="s">
        <v>157</v>
      </c>
      <c r="E695" s="252" t="s">
        <v>1</v>
      </c>
      <c r="F695" s="253" t="s">
        <v>878</v>
      </c>
      <c r="G695" s="251"/>
      <c r="H695" s="254">
        <v>0.68000000000000005</v>
      </c>
      <c r="I695" s="255"/>
      <c r="J695" s="251"/>
      <c r="K695" s="251"/>
      <c r="L695" s="256"/>
      <c r="M695" s="257"/>
      <c r="N695" s="258"/>
      <c r="O695" s="258"/>
      <c r="P695" s="258"/>
      <c r="Q695" s="258"/>
      <c r="R695" s="258"/>
      <c r="S695" s="258"/>
      <c r="T695" s="259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60" t="s">
        <v>157</v>
      </c>
      <c r="AU695" s="260" t="s">
        <v>88</v>
      </c>
      <c r="AV695" s="14" t="s">
        <v>88</v>
      </c>
      <c r="AW695" s="14" t="s">
        <v>34</v>
      </c>
      <c r="AX695" s="14" t="s">
        <v>78</v>
      </c>
      <c r="AY695" s="260" t="s">
        <v>147</v>
      </c>
    </row>
    <row r="696" s="16" customFormat="1">
      <c r="A696" s="16"/>
      <c r="B696" s="284"/>
      <c r="C696" s="285"/>
      <c r="D696" s="241" t="s">
        <v>157</v>
      </c>
      <c r="E696" s="286" t="s">
        <v>1</v>
      </c>
      <c r="F696" s="287" t="s">
        <v>900</v>
      </c>
      <c r="G696" s="285"/>
      <c r="H696" s="288">
        <v>5.952</v>
      </c>
      <c r="I696" s="289"/>
      <c r="J696" s="285"/>
      <c r="K696" s="285"/>
      <c r="L696" s="290"/>
      <c r="M696" s="291"/>
      <c r="N696" s="292"/>
      <c r="O696" s="292"/>
      <c r="P696" s="292"/>
      <c r="Q696" s="292"/>
      <c r="R696" s="292"/>
      <c r="S696" s="292"/>
      <c r="T696" s="293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T696" s="294" t="s">
        <v>157</v>
      </c>
      <c r="AU696" s="294" t="s">
        <v>88</v>
      </c>
      <c r="AV696" s="16" t="s">
        <v>167</v>
      </c>
      <c r="AW696" s="16" t="s">
        <v>34</v>
      </c>
      <c r="AX696" s="16" t="s">
        <v>78</v>
      </c>
      <c r="AY696" s="294" t="s">
        <v>147</v>
      </c>
    </row>
    <row r="697" s="15" customFormat="1">
      <c r="A697" s="15"/>
      <c r="B697" s="261"/>
      <c r="C697" s="262"/>
      <c r="D697" s="241" t="s">
        <v>157</v>
      </c>
      <c r="E697" s="263" t="s">
        <v>1</v>
      </c>
      <c r="F697" s="264" t="s">
        <v>160</v>
      </c>
      <c r="G697" s="262"/>
      <c r="H697" s="265">
        <v>11.904</v>
      </c>
      <c r="I697" s="266"/>
      <c r="J697" s="262"/>
      <c r="K697" s="262"/>
      <c r="L697" s="267"/>
      <c r="M697" s="268"/>
      <c r="N697" s="269"/>
      <c r="O697" s="269"/>
      <c r="P697" s="269"/>
      <c r="Q697" s="269"/>
      <c r="R697" s="269"/>
      <c r="S697" s="269"/>
      <c r="T697" s="270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71" t="s">
        <v>157</v>
      </c>
      <c r="AU697" s="271" t="s">
        <v>88</v>
      </c>
      <c r="AV697" s="15" t="s">
        <v>153</v>
      </c>
      <c r="AW697" s="15" t="s">
        <v>34</v>
      </c>
      <c r="AX697" s="15" t="s">
        <v>86</v>
      </c>
      <c r="AY697" s="271" t="s">
        <v>147</v>
      </c>
    </row>
    <row r="698" s="2" customFormat="1" ht="44.25" customHeight="1">
      <c r="A698" s="39"/>
      <c r="B698" s="40"/>
      <c r="C698" s="272" t="s">
        <v>902</v>
      </c>
      <c r="D698" s="272" t="s">
        <v>392</v>
      </c>
      <c r="E698" s="273" t="s">
        <v>820</v>
      </c>
      <c r="F698" s="274" t="s">
        <v>821</v>
      </c>
      <c r="G698" s="275" t="s">
        <v>152</v>
      </c>
      <c r="H698" s="276">
        <v>6.8449999999999998</v>
      </c>
      <c r="I698" s="277"/>
      <c r="J698" s="278">
        <f>ROUND(I698*H698,2)</f>
        <v>0</v>
      </c>
      <c r="K698" s="279"/>
      <c r="L698" s="280"/>
      <c r="M698" s="281" t="s">
        <v>1</v>
      </c>
      <c r="N698" s="282" t="s">
        <v>43</v>
      </c>
      <c r="O698" s="92"/>
      <c r="P698" s="230">
        <f>O698*H698</f>
        <v>0</v>
      </c>
      <c r="Q698" s="230">
        <v>0.001</v>
      </c>
      <c r="R698" s="230">
        <f>Q698*H698</f>
        <v>0.0068449999999999995</v>
      </c>
      <c r="S698" s="230">
        <v>0</v>
      </c>
      <c r="T698" s="231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32" t="s">
        <v>361</v>
      </c>
      <c r="AT698" s="232" t="s">
        <v>392</v>
      </c>
      <c r="AU698" s="232" t="s">
        <v>88</v>
      </c>
      <c r="AY698" s="18" t="s">
        <v>147</v>
      </c>
      <c r="BE698" s="233">
        <f>IF(N698="základní",J698,0)</f>
        <v>0</v>
      </c>
      <c r="BF698" s="233">
        <f>IF(N698="snížená",J698,0)</f>
        <v>0</v>
      </c>
      <c r="BG698" s="233">
        <f>IF(N698="zákl. přenesená",J698,0)</f>
        <v>0</v>
      </c>
      <c r="BH698" s="233">
        <f>IF(N698="sníž. přenesená",J698,0)</f>
        <v>0</v>
      </c>
      <c r="BI698" s="233">
        <f>IF(N698="nulová",J698,0)</f>
        <v>0</v>
      </c>
      <c r="BJ698" s="18" t="s">
        <v>86</v>
      </c>
      <c r="BK698" s="233">
        <f>ROUND(I698*H698,2)</f>
        <v>0</v>
      </c>
      <c r="BL698" s="18" t="s">
        <v>251</v>
      </c>
      <c r="BM698" s="232" t="s">
        <v>903</v>
      </c>
    </row>
    <row r="699" s="14" customFormat="1">
      <c r="A699" s="14"/>
      <c r="B699" s="250"/>
      <c r="C699" s="251"/>
      <c r="D699" s="241" t="s">
        <v>157</v>
      </c>
      <c r="E699" s="252" t="s">
        <v>1</v>
      </c>
      <c r="F699" s="253" t="s">
        <v>904</v>
      </c>
      <c r="G699" s="251"/>
      <c r="H699" s="254">
        <v>6.8449999999999998</v>
      </c>
      <c r="I699" s="255"/>
      <c r="J699" s="251"/>
      <c r="K699" s="251"/>
      <c r="L699" s="256"/>
      <c r="M699" s="257"/>
      <c r="N699" s="258"/>
      <c r="O699" s="258"/>
      <c r="P699" s="258"/>
      <c r="Q699" s="258"/>
      <c r="R699" s="258"/>
      <c r="S699" s="258"/>
      <c r="T699" s="259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60" t="s">
        <v>157</v>
      </c>
      <c r="AU699" s="260" t="s">
        <v>88</v>
      </c>
      <c r="AV699" s="14" t="s">
        <v>88</v>
      </c>
      <c r="AW699" s="14" t="s">
        <v>34</v>
      </c>
      <c r="AX699" s="14" t="s">
        <v>78</v>
      </c>
      <c r="AY699" s="260" t="s">
        <v>147</v>
      </c>
    </row>
    <row r="700" s="15" customFormat="1">
      <c r="A700" s="15"/>
      <c r="B700" s="261"/>
      <c r="C700" s="262"/>
      <c r="D700" s="241" t="s">
        <v>157</v>
      </c>
      <c r="E700" s="263" t="s">
        <v>1</v>
      </c>
      <c r="F700" s="264" t="s">
        <v>160</v>
      </c>
      <c r="G700" s="262"/>
      <c r="H700" s="265">
        <v>6.8449999999999998</v>
      </c>
      <c r="I700" s="266"/>
      <c r="J700" s="262"/>
      <c r="K700" s="262"/>
      <c r="L700" s="267"/>
      <c r="M700" s="268"/>
      <c r="N700" s="269"/>
      <c r="O700" s="269"/>
      <c r="P700" s="269"/>
      <c r="Q700" s="269"/>
      <c r="R700" s="269"/>
      <c r="S700" s="269"/>
      <c r="T700" s="270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T700" s="271" t="s">
        <v>157</v>
      </c>
      <c r="AU700" s="271" t="s">
        <v>88</v>
      </c>
      <c r="AV700" s="15" t="s">
        <v>153</v>
      </c>
      <c r="AW700" s="15" t="s">
        <v>34</v>
      </c>
      <c r="AX700" s="15" t="s">
        <v>86</v>
      </c>
      <c r="AY700" s="271" t="s">
        <v>147</v>
      </c>
    </row>
    <row r="701" s="2" customFormat="1" ht="24.15" customHeight="1">
      <c r="A701" s="39"/>
      <c r="B701" s="40"/>
      <c r="C701" s="220" t="s">
        <v>905</v>
      </c>
      <c r="D701" s="220" t="s">
        <v>149</v>
      </c>
      <c r="E701" s="221" t="s">
        <v>906</v>
      </c>
      <c r="F701" s="222" t="s">
        <v>907</v>
      </c>
      <c r="G701" s="223" t="s">
        <v>152</v>
      </c>
      <c r="H701" s="224">
        <v>1.065</v>
      </c>
      <c r="I701" s="225"/>
      <c r="J701" s="226">
        <f>ROUND(I701*H701,2)</f>
        <v>0</v>
      </c>
      <c r="K701" s="227"/>
      <c r="L701" s="45"/>
      <c r="M701" s="228" t="s">
        <v>1</v>
      </c>
      <c r="N701" s="229" t="s">
        <v>43</v>
      </c>
      <c r="O701" s="92"/>
      <c r="P701" s="230">
        <f>O701*H701</f>
        <v>0</v>
      </c>
      <c r="Q701" s="230">
        <v>0</v>
      </c>
      <c r="R701" s="230">
        <f>Q701*H701</f>
        <v>0</v>
      </c>
      <c r="S701" s="230">
        <v>0</v>
      </c>
      <c r="T701" s="231">
        <f>S701*H701</f>
        <v>0</v>
      </c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R701" s="232" t="s">
        <v>251</v>
      </c>
      <c r="AT701" s="232" t="s">
        <v>149</v>
      </c>
      <c r="AU701" s="232" t="s">
        <v>88</v>
      </c>
      <c r="AY701" s="18" t="s">
        <v>147</v>
      </c>
      <c r="BE701" s="233">
        <f>IF(N701="základní",J701,0)</f>
        <v>0</v>
      </c>
      <c r="BF701" s="233">
        <f>IF(N701="snížená",J701,0)</f>
        <v>0</v>
      </c>
      <c r="BG701" s="233">
        <f>IF(N701="zákl. přenesená",J701,0)</f>
        <v>0</v>
      </c>
      <c r="BH701" s="233">
        <f>IF(N701="sníž. přenesená",J701,0)</f>
        <v>0</v>
      </c>
      <c r="BI701" s="233">
        <f>IF(N701="nulová",J701,0)</f>
        <v>0</v>
      </c>
      <c r="BJ701" s="18" t="s">
        <v>86</v>
      </c>
      <c r="BK701" s="233">
        <f>ROUND(I701*H701,2)</f>
        <v>0</v>
      </c>
      <c r="BL701" s="18" t="s">
        <v>251</v>
      </c>
      <c r="BM701" s="232" t="s">
        <v>908</v>
      </c>
    </row>
    <row r="702" s="2" customFormat="1">
      <c r="A702" s="39"/>
      <c r="B702" s="40"/>
      <c r="C702" s="41"/>
      <c r="D702" s="234" t="s">
        <v>155</v>
      </c>
      <c r="E702" s="41"/>
      <c r="F702" s="235" t="s">
        <v>909</v>
      </c>
      <c r="G702" s="41"/>
      <c r="H702" s="41"/>
      <c r="I702" s="236"/>
      <c r="J702" s="41"/>
      <c r="K702" s="41"/>
      <c r="L702" s="45"/>
      <c r="M702" s="237"/>
      <c r="N702" s="238"/>
      <c r="O702" s="92"/>
      <c r="P702" s="92"/>
      <c r="Q702" s="92"/>
      <c r="R702" s="92"/>
      <c r="S702" s="92"/>
      <c r="T702" s="93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T702" s="18" t="s">
        <v>155</v>
      </c>
      <c r="AU702" s="18" t="s">
        <v>88</v>
      </c>
    </row>
    <row r="703" s="13" customFormat="1">
      <c r="A703" s="13"/>
      <c r="B703" s="239"/>
      <c r="C703" s="240"/>
      <c r="D703" s="241" t="s">
        <v>157</v>
      </c>
      <c r="E703" s="242" t="s">
        <v>1</v>
      </c>
      <c r="F703" s="243" t="s">
        <v>910</v>
      </c>
      <c r="G703" s="240"/>
      <c r="H703" s="242" t="s">
        <v>1</v>
      </c>
      <c r="I703" s="244"/>
      <c r="J703" s="240"/>
      <c r="K703" s="240"/>
      <c r="L703" s="245"/>
      <c r="M703" s="246"/>
      <c r="N703" s="247"/>
      <c r="O703" s="247"/>
      <c r="P703" s="247"/>
      <c r="Q703" s="247"/>
      <c r="R703" s="247"/>
      <c r="S703" s="247"/>
      <c r="T703" s="248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9" t="s">
        <v>157</v>
      </c>
      <c r="AU703" s="249" t="s">
        <v>88</v>
      </c>
      <c r="AV703" s="13" t="s">
        <v>86</v>
      </c>
      <c r="AW703" s="13" t="s">
        <v>34</v>
      </c>
      <c r="AX703" s="13" t="s">
        <v>78</v>
      </c>
      <c r="AY703" s="249" t="s">
        <v>147</v>
      </c>
    </row>
    <row r="704" s="14" customFormat="1">
      <c r="A704" s="14"/>
      <c r="B704" s="250"/>
      <c r="C704" s="251"/>
      <c r="D704" s="241" t="s">
        <v>157</v>
      </c>
      <c r="E704" s="252" t="s">
        <v>1</v>
      </c>
      <c r="F704" s="253" t="s">
        <v>911</v>
      </c>
      <c r="G704" s="251"/>
      <c r="H704" s="254">
        <v>1.02</v>
      </c>
      <c r="I704" s="255"/>
      <c r="J704" s="251"/>
      <c r="K704" s="251"/>
      <c r="L704" s="256"/>
      <c r="M704" s="257"/>
      <c r="N704" s="258"/>
      <c r="O704" s="258"/>
      <c r="P704" s="258"/>
      <c r="Q704" s="258"/>
      <c r="R704" s="258"/>
      <c r="S704" s="258"/>
      <c r="T704" s="259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60" t="s">
        <v>157</v>
      </c>
      <c r="AU704" s="260" t="s">
        <v>88</v>
      </c>
      <c r="AV704" s="14" t="s">
        <v>88</v>
      </c>
      <c r="AW704" s="14" t="s">
        <v>34</v>
      </c>
      <c r="AX704" s="14" t="s">
        <v>78</v>
      </c>
      <c r="AY704" s="260" t="s">
        <v>147</v>
      </c>
    </row>
    <row r="705" s="14" customFormat="1">
      <c r="A705" s="14"/>
      <c r="B705" s="250"/>
      <c r="C705" s="251"/>
      <c r="D705" s="241" t="s">
        <v>157</v>
      </c>
      <c r="E705" s="252" t="s">
        <v>1</v>
      </c>
      <c r="F705" s="253" t="s">
        <v>912</v>
      </c>
      <c r="G705" s="251"/>
      <c r="H705" s="254">
        <v>0.044999999999999998</v>
      </c>
      <c r="I705" s="255"/>
      <c r="J705" s="251"/>
      <c r="K705" s="251"/>
      <c r="L705" s="256"/>
      <c r="M705" s="257"/>
      <c r="N705" s="258"/>
      <c r="O705" s="258"/>
      <c r="P705" s="258"/>
      <c r="Q705" s="258"/>
      <c r="R705" s="258"/>
      <c r="S705" s="258"/>
      <c r="T705" s="259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0" t="s">
        <v>157</v>
      </c>
      <c r="AU705" s="260" t="s">
        <v>88</v>
      </c>
      <c r="AV705" s="14" t="s">
        <v>88</v>
      </c>
      <c r="AW705" s="14" t="s">
        <v>34</v>
      </c>
      <c r="AX705" s="14" t="s">
        <v>78</v>
      </c>
      <c r="AY705" s="260" t="s">
        <v>147</v>
      </c>
    </row>
    <row r="706" s="15" customFormat="1">
      <c r="A706" s="15"/>
      <c r="B706" s="261"/>
      <c r="C706" s="262"/>
      <c r="D706" s="241" t="s">
        <v>157</v>
      </c>
      <c r="E706" s="263" t="s">
        <v>1</v>
      </c>
      <c r="F706" s="264" t="s">
        <v>160</v>
      </c>
      <c r="G706" s="262"/>
      <c r="H706" s="265">
        <v>1.065</v>
      </c>
      <c r="I706" s="266"/>
      <c r="J706" s="262"/>
      <c r="K706" s="262"/>
      <c r="L706" s="267"/>
      <c r="M706" s="268"/>
      <c r="N706" s="269"/>
      <c r="O706" s="269"/>
      <c r="P706" s="269"/>
      <c r="Q706" s="269"/>
      <c r="R706" s="269"/>
      <c r="S706" s="269"/>
      <c r="T706" s="270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71" t="s">
        <v>157</v>
      </c>
      <c r="AU706" s="271" t="s">
        <v>88</v>
      </c>
      <c r="AV706" s="15" t="s">
        <v>153</v>
      </c>
      <c r="AW706" s="15" t="s">
        <v>34</v>
      </c>
      <c r="AX706" s="15" t="s">
        <v>86</v>
      </c>
      <c r="AY706" s="271" t="s">
        <v>147</v>
      </c>
    </row>
    <row r="707" s="2" customFormat="1" ht="16.5" customHeight="1">
      <c r="A707" s="39"/>
      <c r="B707" s="40"/>
      <c r="C707" s="272" t="s">
        <v>913</v>
      </c>
      <c r="D707" s="272" t="s">
        <v>392</v>
      </c>
      <c r="E707" s="273" t="s">
        <v>800</v>
      </c>
      <c r="F707" s="274" t="s">
        <v>801</v>
      </c>
      <c r="G707" s="275" t="s">
        <v>205</v>
      </c>
      <c r="H707" s="276">
        <v>0.001</v>
      </c>
      <c r="I707" s="277"/>
      <c r="J707" s="278">
        <f>ROUND(I707*H707,2)</f>
        <v>0</v>
      </c>
      <c r="K707" s="279"/>
      <c r="L707" s="280"/>
      <c r="M707" s="281" t="s">
        <v>1</v>
      </c>
      <c r="N707" s="282" t="s">
        <v>43</v>
      </c>
      <c r="O707" s="92"/>
      <c r="P707" s="230">
        <f>O707*H707</f>
        <v>0</v>
      </c>
      <c r="Q707" s="230">
        <v>1</v>
      </c>
      <c r="R707" s="230">
        <f>Q707*H707</f>
        <v>0.001</v>
      </c>
      <c r="S707" s="230">
        <v>0</v>
      </c>
      <c r="T707" s="231">
        <f>S707*H707</f>
        <v>0</v>
      </c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R707" s="232" t="s">
        <v>361</v>
      </c>
      <c r="AT707" s="232" t="s">
        <v>392</v>
      </c>
      <c r="AU707" s="232" t="s">
        <v>88</v>
      </c>
      <c r="AY707" s="18" t="s">
        <v>147</v>
      </c>
      <c r="BE707" s="233">
        <f>IF(N707="základní",J707,0)</f>
        <v>0</v>
      </c>
      <c r="BF707" s="233">
        <f>IF(N707="snížená",J707,0)</f>
        <v>0</v>
      </c>
      <c r="BG707" s="233">
        <f>IF(N707="zákl. přenesená",J707,0)</f>
        <v>0</v>
      </c>
      <c r="BH707" s="233">
        <f>IF(N707="sníž. přenesená",J707,0)</f>
        <v>0</v>
      </c>
      <c r="BI707" s="233">
        <f>IF(N707="nulová",J707,0)</f>
        <v>0</v>
      </c>
      <c r="BJ707" s="18" t="s">
        <v>86</v>
      </c>
      <c r="BK707" s="233">
        <f>ROUND(I707*H707,2)</f>
        <v>0</v>
      </c>
      <c r="BL707" s="18" t="s">
        <v>251</v>
      </c>
      <c r="BM707" s="232" t="s">
        <v>914</v>
      </c>
    </row>
    <row r="708" s="14" customFormat="1">
      <c r="A708" s="14"/>
      <c r="B708" s="250"/>
      <c r="C708" s="251"/>
      <c r="D708" s="241" t="s">
        <v>157</v>
      </c>
      <c r="E708" s="252" t="s">
        <v>1</v>
      </c>
      <c r="F708" s="253" t="s">
        <v>12</v>
      </c>
      <c r="G708" s="251"/>
      <c r="H708" s="254">
        <v>0.001</v>
      </c>
      <c r="I708" s="255"/>
      <c r="J708" s="251"/>
      <c r="K708" s="251"/>
      <c r="L708" s="256"/>
      <c r="M708" s="257"/>
      <c r="N708" s="258"/>
      <c r="O708" s="258"/>
      <c r="P708" s="258"/>
      <c r="Q708" s="258"/>
      <c r="R708" s="258"/>
      <c r="S708" s="258"/>
      <c r="T708" s="259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60" t="s">
        <v>157</v>
      </c>
      <c r="AU708" s="260" t="s">
        <v>88</v>
      </c>
      <c r="AV708" s="14" t="s">
        <v>88</v>
      </c>
      <c r="AW708" s="14" t="s">
        <v>34</v>
      </c>
      <c r="AX708" s="14" t="s">
        <v>78</v>
      </c>
      <c r="AY708" s="260" t="s">
        <v>147</v>
      </c>
    </row>
    <row r="709" s="15" customFormat="1">
      <c r="A709" s="15"/>
      <c r="B709" s="261"/>
      <c r="C709" s="262"/>
      <c r="D709" s="241" t="s">
        <v>157</v>
      </c>
      <c r="E709" s="263" t="s">
        <v>1</v>
      </c>
      <c r="F709" s="264" t="s">
        <v>160</v>
      </c>
      <c r="G709" s="262"/>
      <c r="H709" s="265">
        <v>0.001</v>
      </c>
      <c r="I709" s="266"/>
      <c r="J709" s="262"/>
      <c r="K709" s="262"/>
      <c r="L709" s="267"/>
      <c r="M709" s="268"/>
      <c r="N709" s="269"/>
      <c r="O709" s="269"/>
      <c r="P709" s="269"/>
      <c r="Q709" s="269"/>
      <c r="R709" s="269"/>
      <c r="S709" s="269"/>
      <c r="T709" s="270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71" t="s">
        <v>157</v>
      </c>
      <c r="AU709" s="271" t="s">
        <v>88</v>
      </c>
      <c r="AV709" s="15" t="s">
        <v>153</v>
      </c>
      <c r="AW709" s="15" t="s">
        <v>34</v>
      </c>
      <c r="AX709" s="15" t="s">
        <v>86</v>
      </c>
      <c r="AY709" s="271" t="s">
        <v>147</v>
      </c>
    </row>
    <row r="710" s="2" customFormat="1" ht="24.15" customHeight="1">
      <c r="A710" s="39"/>
      <c r="B710" s="40"/>
      <c r="C710" s="220" t="s">
        <v>915</v>
      </c>
      <c r="D710" s="220" t="s">
        <v>149</v>
      </c>
      <c r="E710" s="221" t="s">
        <v>916</v>
      </c>
      <c r="F710" s="222" t="s">
        <v>917</v>
      </c>
      <c r="G710" s="223" t="s">
        <v>152</v>
      </c>
      <c r="H710" s="224">
        <v>2.4700000000000002</v>
      </c>
      <c r="I710" s="225"/>
      <c r="J710" s="226">
        <f>ROUND(I710*H710,2)</f>
        <v>0</v>
      </c>
      <c r="K710" s="227"/>
      <c r="L710" s="45"/>
      <c r="M710" s="228" t="s">
        <v>1</v>
      </c>
      <c r="N710" s="229" t="s">
        <v>43</v>
      </c>
      <c r="O710" s="92"/>
      <c r="P710" s="230">
        <f>O710*H710</f>
        <v>0</v>
      </c>
      <c r="Q710" s="230">
        <v>0.00093999999999999997</v>
      </c>
      <c r="R710" s="230">
        <f>Q710*H710</f>
        <v>0.0023218000000000002</v>
      </c>
      <c r="S710" s="230">
        <v>0</v>
      </c>
      <c r="T710" s="231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32" t="s">
        <v>251</v>
      </c>
      <c r="AT710" s="232" t="s">
        <v>149</v>
      </c>
      <c r="AU710" s="232" t="s">
        <v>88</v>
      </c>
      <c r="AY710" s="18" t="s">
        <v>147</v>
      </c>
      <c r="BE710" s="233">
        <f>IF(N710="základní",J710,0)</f>
        <v>0</v>
      </c>
      <c r="BF710" s="233">
        <f>IF(N710="snížená",J710,0)</f>
        <v>0</v>
      </c>
      <c r="BG710" s="233">
        <f>IF(N710="zákl. přenesená",J710,0)</f>
        <v>0</v>
      </c>
      <c r="BH710" s="233">
        <f>IF(N710="sníž. přenesená",J710,0)</f>
        <v>0</v>
      </c>
      <c r="BI710" s="233">
        <f>IF(N710="nulová",J710,0)</f>
        <v>0</v>
      </c>
      <c r="BJ710" s="18" t="s">
        <v>86</v>
      </c>
      <c r="BK710" s="233">
        <f>ROUND(I710*H710,2)</f>
        <v>0</v>
      </c>
      <c r="BL710" s="18" t="s">
        <v>251</v>
      </c>
      <c r="BM710" s="232" t="s">
        <v>918</v>
      </c>
    </row>
    <row r="711" s="2" customFormat="1">
      <c r="A711" s="39"/>
      <c r="B711" s="40"/>
      <c r="C711" s="41"/>
      <c r="D711" s="234" t="s">
        <v>155</v>
      </c>
      <c r="E711" s="41"/>
      <c r="F711" s="235" t="s">
        <v>919</v>
      </c>
      <c r="G711" s="41"/>
      <c r="H711" s="41"/>
      <c r="I711" s="236"/>
      <c r="J711" s="41"/>
      <c r="K711" s="41"/>
      <c r="L711" s="45"/>
      <c r="M711" s="237"/>
      <c r="N711" s="238"/>
      <c r="O711" s="92"/>
      <c r="P711" s="92"/>
      <c r="Q711" s="92"/>
      <c r="R711" s="92"/>
      <c r="S711" s="92"/>
      <c r="T711" s="93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T711" s="18" t="s">
        <v>155</v>
      </c>
      <c r="AU711" s="18" t="s">
        <v>88</v>
      </c>
    </row>
    <row r="712" s="13" customFormat="1">
      <c r="A712" s="13"/>
      <c r="B712" s="239"/>
      <c r="C712" s="240"/>
      <c r="D712" s="241" t="s">
        <v>157</v>
      </c>
      <c r="E712" s="242" t="s">
        <v>1</v>
      </c>
      <c r="F712" s="243" t="s">
        <v>910</v>
      </c>
      <c r="G712" s="240"/>
      <c r="H712" s="242" t="s">
        <v>1</v>
      </c>
      <c r="I712" s="244"/>
      <c r="J712" s="240"/>
      <c r="K712" s="240"/>
      <c r="L712" s="245"/>
      <c r="M712" s="246"/>
      <c r="N712" s="247"/>
      <c r="O712" s="247"/>
      <c r="P712" s="247"/>
      <c r="Q712" s="247"/>
      <c r="R712" s="247"/>
      <c r="S712" s="247"/>
      <c r="T712" s="248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9" t="s">
        <v>157</v>
      </c>
      <c r="AU712" s="249" t="s">
        <v>88</v>
      </c>
      <c r="AV712" s="13" t="s">
        <v>86</v>
      </c>
      <c r="AW712" s="13" t="s">
        <v>34</v>
      </c>
      <c r="AX712" s="13" t="s">
        <v>78</v>
      </c>
      <c r="AY712" s="249" t="s">
        <v>147</v>
      </c>
    </row>
    <row r="713" s="13" customFormat="1">
      <c r="A713" s="13"/>
      <c r="B713" s="239"/>
      <c r="C713" s="240"/>
      <c r="D713" s="241" t="s">
        <v>157</v>
      </c>
      <c r="E713" s="242" t="s">
        <v>1</v>
      </c>
      <c r="F713" s="243" t="s">
        <v>899</v>
      </c>
      <c r="G713" s="240"/>
      <c r="H713" s="242" t="s">
        <v>1</v>
      </c>
      <c r="I713" s="244"/>
      <c r="J713" s="240"/>
      <c r="K713" s="240"/>
      <c r="L713" s="245"/>
      <c r="M713" s="246"/>
      <c r="N713" s="247"/>
      <c r="O713" s="247"/>
      <c r="P713" s="247"/>
      <c r="Q713" s="247"/>
      <c r="R713" s="247"/>
      <c r="S713" s="247"/>
      <c r="T713" s="248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9" t="s">
        <v>157</v>
      </c>
      <c r="AU713" s="249" t="s">
        <v>88</v>
      </c>
      <c r="AV713" s="13" t="s">
        <v>86</v>
      </c>
      <c r="AW713" s="13" t="s">
        <v>34</v>
      </c>
      <c r="AX713" s="13" t="s">
        <v>78</v>
      </c>
      <c r="AY713" s="249" t="s">
        <v>147</v>
      </c>
    </row>
    <row r="714" s="14" customFormat="1">
      <c r="A714" s="14"/>
      <c r="B714" s="250"/>
      <c r="C714" s="251"/>
      <c r="D714" s="241" t="s">
        <v>157</v>
      </c>
      <c r="E714" s="252" t="s">
        <v>1</v>
      </c>
      <c r="F714" s="253" t="s">
        <v>911</v>
      </c>
      <c r="G714" s="251"/>
      <c r="H714" s="254">
        <v>1.02</v>
      </c>
      <c r="I714" s="255"/>
      <c r="J714" s="251"/>
      <c r="K714" s="251"/>
      <c r="L714" s="256"/>
      <c r="M714" s="257"/>
      <c r="N714" s="258"/>
      <c r="O714" s="258"/>
      <c r="P714" s="258"/>
      <c r="Q714" s="258"/>
      <c r="R714" s="258"/>
      <c r="S714" s="258"/>
      <c r="T714" s="259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60" t="s">
        <v>157</v>
      </c>
      <c r="AU714" s="260" t="s">
        <v>88</v>
      </c>
      <c r="AV714" s="14" t="s">
        <v>88</v>
      </c>
      <c r="AW714" s="14" t="s">
        <v>34</v>
      </c>
      <c r="AX714" s="14" t="s">
        <v>78</v>
      </c>
      <c r="AY714" s="260" t="s">
        <v>147</v>
      </c>
    </row>
    <row r="715" s="14" customFormat="1">
      <c r="A715" s="14"/>
      <c r="B715" s="250"/>
      <c r="C715" s="251"/>
      <c r="D715" s="241" t="s">
        <v>157</v>
      </c>
      <c r="E715" s="252" t="s">
        <v>1</v>
      </c>
      <c r="F715" s="253" t="s">
        <v>912</v>
      </c>
      <c r="G715" s="251"/>
      <c r="H715" s="254">
        <v>0.044999999999999998</v>
      </c>
      <c r="I715" s="255"/>
      <c r="J715" s="251"/>
      <c r="K715" s="251"/>
      <c r="L715" s="256"/>
      <c r="M715" s="257"/>
      <c r="N715" s="258"/>
      <c r="O715" s="258"/>
      <c r="P715" s="258"/>
      <c r="Q715" s="258"/>
      <c r="R715" s="258"/>
      <c r="S715" s="258"/>
      <c r="T715" s="259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0" t="s">
        <v>157</v>
      </c>
      <c r="AU715" s="260" t="s">
        <v>88</v>
      </c>
      <c r="AV715" s="14" t="s">
        <v>88</v>
      </c>
      <c r="AW715" s="14" t="s">
        <v>34</v>
      </c>
      <c r="AX715" s="14" t="s">
        <v>78</v>
      </c>
      <c r="AY715" s="260" t="s">
        <v>147</v>
      </c>
    </row>
    <row r="716" s="16" customFormat="1">
      <c r="A716" s="16"/>
      <c r="B716" s="284"/>
      <c r="C716" s="285"/>
      <c r="D716" s="241" t="s">
        <v>157</v>
      </c>
      <c r="E716" s="286" t="s">
        <v>1</v>
      </c>
      <c r="F716" s="287" t="s">
        <v>900</v>
      </c>
      <c r="G716" s="285"/>
      <c r="H716" s="288">
        <v>1.065</v>
      </c>
      <c r="I716" s="289"/>
      <c r="J716" s="285"/>
      <c r="K716" s="285"/>
      <c r="L716" s="290"/>
      <c r="M716" s="291"/>
      <c r="N716" s="292"/>
      <c r="O716" s="292"/>
      <c r="P716" s="292"/>
      <c r="Q716" s="292"/>
      <c r="R716" s="292"/>
      <c r="S716" s="292"/>
      <c r="T716" s="293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T716" s="294" t="s">
        <v>157</v>
      </c>
      <c r="AU716" s="294" t="s">
        <v>88</v>
      </c>
      <c r="AV716" s="16" t="s">
        <v>167</v>
      </c>
      <c r="AW716" s="16" t="s">
        <v>34</v>
      </c>
      <c r="AX716" s="16" t="s">
        <v>78</v>
      </c>
      <c r="AY716" s="294" t="s">
        <v>147</v>
      </c>
    </row>
    <row r="717" s="13" customFormat="1">
      <c r="A717" s="13"/>
      <c r="B717" s="239"/>
      <c r="C717" s="240"/>
      <c r="D717" s="241" t="s">
        <v>157</v>
      </c>
      <c r="E717" s="242" t="s">
        <v>1</v>
      </c>
      <c r="F717" s="243" t="s">
        <v>901</v>
      </c>
      <c r="G717" s="240"/>
      <c r="H717" s="242" t="s">
        <v>1</v>
      </c>
      <c r="I717" s="244"/>
      <c r="J717" s="240"/>
      <c r="K717" s="240"/>
      <c r="L717" s="245"/>
      <c r="M717" s="246"/>
      <c r="N717" s="247"/>
      <c r="O717" s="247"/>
      <c r="P717" s="247"/>
      <c r="Q717" s="247"/>
      <c r="R717" s="247"/>
      <c r="S717" s="247"/>
      <c r="T717" s="248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9" t="s">
        <v>157</v>
      </c>
      <c r="AU717" s="249" t="s">
        <v>88</v>
      </c>
      <c r="AV717" s="13" t="s">
        <v>86</v>
      </c>
      <c r="AW717" s="13" t="s">
        <v>34</v>
      </c>
      <c r="AX717" s="13" t="s">
        <v>78</v>
      </c>
      <c r="AY717" s="249" t="s">
        <v>147</v>
      </c>
    </row>
    <row r="718" s="14" customFormat="1">
      <c r="A718" s="14"/>
      <c r="B718" s="250"/>
      <c r="C718" s="251"/>
      <c r="D718" s="241" t="s">
        <v>157</v>
      </c>
      <c r="E718" s="252" t="s">
        <v>1</v>
      </c>
      <c r="F718" s="253" t="s">
        <v>920</v>
      </c>
      <c r="G718" s="251"/>
      <c r="H718" s="254">
        <v>1.3600000000000001</v>
      </c>
      <c r="I718" s="255"/>
      <c r="J718" s="251"/>
      <c r="K718" s="251"/>
      <c r="L718" s="256"/>
      <c r="M718" s="257"/>
      <c r="N718" s="258"/>
      <c r="O718" s="258"/>
      <c r="P718" s="258"/>
      <c r="Q718" s="258"/>
      <c r="R718" s="258"/>
      <c r="S718" s="258"/>
      <c r="T718" s="259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60" t="s">
        <v>157</v>
      </c>
      <c r="AU718" s="260" t="s">
        <v>88</v>
      </c>
      <c r="AV718" s="14" t="s">
        <v>88</v>
      </c>
      <c r="AW718" s="14" t="s">
        <v>34</v>
      </c>
      <c r="AX718" s="14" t="s">
        <v>78</v>
      </c>
      <c r="AY718" s="260" t="s">
        <v>147</v>
      </c>
    </row>
    <row r="719" s="14" customFormat="1">
      <c r="A719" s="14"/>
      <c r="B719" s="250"/>
      <c r="C719" s="251"/>
      <c r="D719" s="241" t="s">
        <v>157</v>
      </c>
      <c r="E719" s="252" t="s">
        <v>1</v>
      </c>
      <c r="F719" s="253" t="s">
        <v>912</v>
      </c>
      <c r="G719" s="251"/>
      <c r="H719" s="254">
        <v>0.044999999999999998</v>
      </c>
      <c r="I719" s="255"/>
      <c r="J719" s="251"/>
      <c r="K719" s="251"/>
      <c r="L719" s="256"/>
      <c r="M719" s="257"/>
      <c r="N719" s="258"/>
      <c r="O719" s="258"/>
      <c r="P719" s="258"/>
      <c r="Q719" s="258"/>
      <c r="R719" s="258"/>
      <c r="S719" s="258"/>
      <c r="T719" s="259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60" t="s">
        <v>157</v>
      </c>
      <c r="AU719" s="260" t="s">
        <v>88</v>
      </c>
      <c r="AV719" s="14" t="s">
        <v>88</v>
      </c>
      <c r="AW719" s="14" t="s">
        <v>34</v>
      </c>
      <c r="AX719" s="14" t="s">
        <v>78</v>
      </c>
      <c r="AY719" s="260" t="s">
        <v>147</v>
      </c>
    </row>
    <row r="720" s="16" customFormat="1">
      <c r="A720" s="16"/>
      <c r="B720" s="284"/>
      <c r="C720" s="285"/>
      <c r="D720" s="241" t="s">
        <v>157</v>
      </c>
      <c r="E720" s="286" t="s">
        <v>1</v>
      </c>
      <c r="F720" s="287" t="s">
        <v>900</v>
      </c>
      <c r="G720" s="285"/>
      <c r="H720" s="288">
        <v>1.405</v>
      </c>
      <c r="I720" s="289"/>
      <c r="J720" s="285"/>
      <c r="K720" s="285"/>
      <c r="L720" s="290"/>
      <c r="M720" s="291"/>
      <c r="N720" s="292"/>
      <c r="O720" s="292"/>
      <c r="P720" s="292"/>
      <c r="Q720" s="292"/>
      <c r="R720" s="292"/>
      <c r="S720" s="292"/>
      <c r="T720" s="293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T720" s="294" t="s">
        <v>157</v>
      </c>
      <c r="AU720" s="294" t="s">
        <v>88</v>
      </c>
      <c r="AV720" s="16" t="s">
        <v>167</v>
      </c>
      <c r="AW720" s="16" t="s">
        <v>34</v>
      </c>
      <c r="AX720" s="16" t="s">
        <v>78</v>
      </c>
      <c r="AY720" s="294" t="s">
        <v>147</v>
      </c>
    </row>
    <row r="721" s="15" customFormat="1">
      <c r="A721" s="15"/>
      <c r="B721" s="261"/>
      <c r="C721" s="262"/>
      <c r="D721" s="241" t="s">
        <v>157</v>
      </c>
      <c r="E721" s="263" t="s">
        <v>1</v>
      </c>
      <c r="F721" s="264" t="s">
        <v>160</v>
      </c>
      <c r="G721" s="262"/>
      <c r="H721" s="265">
        <v>2.4700000000000002</v>
      </c>
      <c r="I721" s="266"/>
      <c r="J721" s="262"/>
      <c r="K721" s="262"/>
      <c r="L721" s="267"/>
      <c r="M721" s="268"/>
      <c r="N721" s="269"/>
      <c r="O721" s="269"/>
      <c r="P721" s="269"/>
      <c r="Q721" s="269"/>
      <c r="R721" s="269"/>
      <c r="S721" s="269"/>
      <c r="T721" s="270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T721" s="271" t="s">
        <v>157</v>
      </c>
      <c r="AU721" s="271" t="s">
        <v>88</v>
      </c>
      <c r="AV721" s="15" t="s">
        <v>153</v>
      </c>
      <c r="AW721" s="15" t="s">
        <v>34</v>
      </c>
      <c r="AX721" s="15" t="s">
        <v>86</v>
      </c>
      <c r="AY721" s="271" t="s">
        <v>147</v>
      </c>
    </row>
    <row r="722" s="2" customFormat="1" ht="44.25" customHeight="1">
      <c r="A722" s="39"/>
      <c r="B722" s="40"/>
      <c r="C722" s="272" t="s">
        <v>921</v>
      </c>
      <c r="D722" s="272" t="s">
        <v>392</v>
      </c>
      <c r="E722" s="273" t="s">
        <v>820</v>
      </c>
      <c r="F722" s="274" t="s">
        <v>821</v>
      </c>
      <c r="G722" s="275" t="s">
        <v>152</v>
      </c>
      <c r="H722" s="276">
        <v>1.278</v>
      </c>
      <c r="I722" s="277"/>
      <c r="J722" s="278">
        <f>ROUND(I722*H722,2)</f>
        <v>0</v>
      </c>
      <c r="K722" s="279"/>
      <c r="L722" s="280"/>
      <c r="M722" s="281" t="s">
        <v>1</v>
      </c>
      <c r="N722" s="282" t="s">
        <v>43</v>
      </c>
      <c r="O722" s="92"/>
      <c r="P722" s="230">
        <f>O722*H722</f>
        <v>0</v>
      </c>
      <c r="Q722" s="230">
        <v>0.001</v>
      </c>
      <c r="R722" s="230">
        <f>Q722*H722</f>
        <v>0.0012780000000000001</v>
      </c>
      <c r="S722" s="230">
        <v>0</v>
      </c>
      <c r="T722" s="231">
        <f>S722*H722</f>
        <v>0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32" t="s">
        <v>361</v>
      </c>
      <c r="AT722" s="232" t="s">
        <v>392</v>
      </c>
      <c r="AU722" s="232" t="s">
        <v>88</v>
      </c>
      <c r="AY722" s="18" t="s">
        <v>147</v>
      </c>
      <c r="BE722" s="233">
        <f>IF(N722="základní",J722,0)</f>
        <v>0</v>
      </c>
      <c r="BF722" s="233">
        <f>IF(N722="snížená",J722,0)</f>
        <v>0</v>
      </c>
      <c r="BG722" s="233">
        <f>IF(N722="zákl. přenesená",J722,0)</f>
        <v>0</v>
      </c>
      <c r="BH722" s="233">
        <f>IF(N722="sníž. přenesená",J722,0)</f>
        <v>0</v>
      </c>
      <c r="BI722" s="233">
        <f>IF(N722="nulová",J722,0)</f>
        <v>0</v>
      </c>
      <c r="BJ722" s="18" t="s">
        <v>86</v>
      </c>
      <c r="BK722" s="233">
        <f>ROUND(I722*H722,2)</f>
        <v>0</v>
      </c>
      <c r="BL722" s="18" t="s">
        <v>251</v>
      </c>
      <c r="BM722" s="232" t="s">
        <v>922</v>
      </c>
    </row>
    <row r="723" s="13" customFormat="1">
      <c r="A723" s="13"/>
      <c r="B723" s="239"/>
      <c r="C723" s="240"/>
      <c r="D723" s="241" t="s">
        <v>157</v>
      </c>
      <c r="E723" s="242" t="s">
        <v>1</v>
      </c>
      <c r="F723" s="243" t="s">
        <v>910</v>
      </c>
      <c r="G723" s="240"/>
      <c r="H723" s="242" t="s">
        <v>1</v>
      </c>
      <c r="I723" s="244"/>
      <c r="J723" s="240"/>
      <c r="K723" s="240"/>
      <c r="L723" s="245"/>
      <c r="M723" s="246"/>
      <c r="N723" s="247"/>
      <c r="O723" s="247"/>
      <c r="P723" s="247"/>
      <c r="Q723" s="247"/>
      <c r="R723" s="247"/>
      <c r="S723" s="247"/>
      <c r="T723" s="248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9" t="s">
        <v>157</v>
      </c>
      <c r="AU723" s="249" t="s">
        <v>88</v>
      </c>
      <c r="AV723" s="13" t="s">
        <v>86</v>
      </c>
      <c r="AW723" s="13" t="s">
        <v>34</v>
      </c>
      <c r="AX723" s="13" t="s">
        <v>78</v>
      </c>
      <c r="AY723" s="249" t="s">
        <v>147</v>
      </c>
    </row>
    <row r="724" s="13" customFormat="1">
      <c r="A724" s="13"/>
      <c r="B724" s="239"/>
      <c r="C724" s="240"/>
      <c r="D724" s="241" t="s">
        <v>157</v>
      </c>
      <c r="E724" s="242" t="s">
        <v>1</v>
      </c>
      <c r="F724" s="243" t="s">
        <v>899</v>
      </c>
      <c r="G724" s="240"/>
      <c r="H724" s="242" t="s">
        <v>1</v>
      </c>
      <c r="I724" s="244"/>
      <c r="J724" s="240"/>
      <c r="K724" s="240"/>
      <c r="L724" s="245"/>
      <c r="M724" s="246"/>
      <c r="N724" s="247"/>
      <c r="O724" s="247"/>
      <c r="P724" s="247"/>
      <c r="Q724" s="247"/>
      <c r="R724" s="247"/>
      <c r="S724" s="247"/>
      <c r="T724" s="248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9" t="s">
        <v>157</v>
      </c>
      <c r="AU724" s="249" t="s">
        <v>88</v>
      </c>
      <c r="AV724" s="13" t="s">
        <v>86</v>
      </c>
      <c r="AW724" s="13" t="s">
        <v>34</v>
      </c>
      <c r="AX724" s="13" t="s">
        <v>78</v>
      </c>
      <c r="AY724" s="249" t="s">
        <v>147</v>
      </c>
    </row>
    <row r="725" s="14" customFormat="1">
      <c r="A725" s="14"/>
      <c r="B725" s="250"/>
      <c r="C725" s="251"/>
      <c r="D725" s="241" t="s">
        <v>157</v>
      </c>
      <c r="E725" s="252" t="s">
        <v>1</v>
      </c>
      <c r="F725" s="253" t="s">
        <v>923</v>
      </c>
      <c r="G725" s="251"/>
      <c r="H725" s="254">
        <v>1.224</v>
      </c>
      <c r="I725" s="255"/>
      <c r="J725" s="251"/>
      <c r="K725" s="251"/>
      <c r="L725" s="256"/>
      <c r="M725" s="257"/>
      <c r="N725" s="258"/>
      <c r="O725" s="258"/>
      <c r="P725" s="258"/>
      <c r="Q725" s="258"/>
      <c r="R725" s="258"/>
      <c r="S725" s="258"/>
      <c r="T725" s="259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60" t="s">
        <v>157</v>
      </c>
      <c r="AU725" s="260" t="s">
        <v>88</v>
      </c>
      <c r="AV725" s="14" t="s">
        <v>88</v>
      </c>
      <c r="AW725" s="14" t="s">
        <v>34</v>
      </c>
      <c r="AX725" s="14" t="s">
        <v>78</v>
      </c>
      <c r="AY725" s="260" t="s">
        <v>147</v>
      </c>
    </row>
    <row r="726" s="14" customFormat="1">
      <c r="A726" s="14"/>
      <c r="B726" s="250"/>
      <c r="C726" s="251"/>
      <c r="D726" s="241" t="s">
        <v>157</v>
      </c>
      <c r="E726" s="252" t="s">
        <v>1</v>
      </c>
      <c r="F726" s="253" t="s">
        <v>924</v>
      </c>
      <c r="G726" s="251"/>
      <c r="H726" s="254">
        <v>0.053999999999999999</v>
      </c>
      <c r="I726" s="255"/>
      <c r="J726" s="251"/>
      <c r="K726" s="251"/>
      <c r="L726" s="256"/>
      <c r="M726" s="257"/>
      <c r="N726" s="258"/>
      <c r="O726" s="258"/>
      <c r="P726" s="258"/>
      <c r="Q726" s="258"/>
      <c r="R726" s="258"/>
      <c r="S726" s="258"/>
      <c r="T726" s="259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60" t="s">
        <v>157</v>
      </c>
      <c r="AU726" s="260" t="s">
        <v>88</v>
      </c>
      <c r="AV726" s="14" t="s">
        <v>88</v>
      </c>
      <c r="AW726" s="14" t="s">
        <v>34</v>
      </c>
      <c r="AX726" s="14" t="s">
        <v>78</v>
      </c>
      <c r="AY726" s="260" t="s">
        <v>147</v>
      </c>
    </row>
    <row r="727" s="15" customFormat="1">
      <c r="A727" s="15"/>
      <c r="B727" s="261"/>
      <c r="C727" s="262"/>
      <c r="D727" s="241" t="s">
        <v>157</v>
      </c>
      <c r="E727" s="263" t="s">
        <v>1</v>
      </c>
      <c r="F727" s="264" t="s">
        <v>160</v>
      </c>
      <c r="G727" s="262"/>
      <c r="H727" s="265">
        <v>1.278</v>
      </c>
      <c r="I727" s="266"/>
      <c r="J727" s="262"/>
      <c r="K727" s="262"/>
      <c r="L727" s="267"/>
      <c r="M727" s="268"/>
      <c r="N727" s="269"/>
      <c r="O727" s="269"/>
      <c r="P727" s="269"/>
      <c r="Q727" s="269"/>
      <c r="R727" s="269"/>
      <c r="S727" s="269"/>
      <c r="T727" s="270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T727" s="271" t="s">
        <v>157</v>
      </c>
      <c r="AU727" s="271" t="s">
        <v>88</v>
      </c>
      <c r="AV727" s="15" t="s">
        <v>153</v>
      </c>
      <c r="AW727" s="15" t="s">
        <v>34</v>
      </c>
      <c r="AX727" s="15" t="s">
        <v>86</v>
      </c>
      <c r="AY727" s="271" t="s">
        <v>147</v>
      </c>
    </row>
    <row r="728" s="2" customFormat="1" ht="44.25" customHeight="1">
      <c r="A728" s="39"/>
      <c r="B728" s="40"/>
      <c r="C728" s="272" t="s">
        <v>925</v>
      </c>
      <c r="D728" s="272" t="s">
        <v>392</v>
      </c>
      <c r="E728" s="273" t="s">
        <v>926</v>
      </c>
      <c r="F728" s="274" t="s">
        <v>927</v>
      </c>
      <c r="G728" s="275" t="s">
        <v>152</v>
      </c>
      <c r="H728" s="276">
        <v>1.6859999999999999</v>
      </c>
      <c r="I728" s="277"/>
      <c r="J728" s="278">
        <f>ROUND(I728*H728,2)</f>
        <v>0</v>
      </c>
      <c r="K728" s="279"/>
      <c r="L728" s="280"/>
      <c r="M728" s="281" t="s">
        <v>1</v>
      </c>
      <c r="N728" s="282" t="s">
        <v>43</v>
      </c>
      <c r="O728" s="92"/>
      <c r="P728" s="230">
        <f>O728*H728</f>
        <v>0</v>
      </c>
      <c r="Q728" s="230">
        <v>0.001</v>
      </c>
      <c r="R728" s="230">
        <f>Q728*H728</f>
        <v>0.001686</v>
      </c>
      <c r="S728" s="230">
        <v>0</v>
      </c>
      <c r="T728" s="231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32" t="s">
        <v>361</v>
      </c>
      <c r="AT728" s="232" t="s">
        <v>392</v>
      </c>
      <c r="AU728" s="232" t="s">
        <v>88</v>
      </c>
      <c r="AY728" s="18" t="s">
        <v>147</v>
      </c>
      <c r="BE728" s="233">
        <f>IF(N728="základní",J728,0)</f>
        <v>0</v>
      </c>
      <c r="BF728" s="233">
        <f>IF(N728="snížená",J728,0)</f>
        <v>0</v>
      </c>
      <c r="BG728" s="233">
        <f>IF(N728="zákl. přenesená",J728,0)</f>
        <v>0</v>
      </c>
      <c r="BH728" s="233">
        <f>IF(N728="sníž. přenesená",J728,0)</f>
        <v>0</v>
      </c>
      <c r="BI728" s="233">
        <f>IF(N728="nulová",J728,0)</f>
        <v>0</v>
      </c>
      <c r="BJ728" s="18" t="s">
        <v>86</v>
      </c>
      <c r="BK728" s="233">
        <f>ROUND(I728*H728,2)</f>
        <v>0</v>
      </c>
      <c r="BL728" s="18" t="s">
        <v>251</v>
      </c>
      <c r="BM728" s="232" t="s">
        <v>928</v>
      </c>
    </row>
    <row r="729" s="13" customFormat="1">
      <c r="A729" s="13"/>
      <c r="B729" s="239"/>
      <c r="C729" s="240"/>
      <c r="D729" s="241" t="s">
        <v>157</v>
      </c>
      <c r="E729" s="242" t="s">
        <v>1</v>
      </c>
      <c r="F729" s="243" t="s">
        <v>910</v>
      </c>
      <c r="G729" s="240"/>
      <c r="H729" s="242" t="s">
        <v>1</v>
      </c>
      <c r="I729" s="244"/>
      <c r="J729" s="240"/>
      <c r="K729" s="240"/>
      <c r="L729" s="245"/>
      <c r="M729" s="246"/>
      <c r="N729" s="247"/>
      <c r="O729" s="247"/>
      <c r="P729" s="247"/>
      <c r="Q729" s="247"/>
      <c r="R729" s="247"/>
      <c r="S729" s="247"/>
      <c r="T729" s="248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9" t="s">
        <v>157</v>
      </c>
      <c r="AU729" s="249" t="s">
        <v>88</v>
      </c>
      <c r="AV729" s="13" t="s">
        <v>86</v>
      </c>
      <c r="AW729" s="13" t="s">
        <v>34</v>
      </c>
      <c r="AX729" s="13" t="s">
        <v>78</v>
      </c>
      <c r="AY729" s="249" t="s">
        <v>147</v>
      </c>
    </row>
    <row r="730" s="13" customFormat="1">
      <c r="A730" s="13"/>
      <c r="B730" s="239"/>
      <c r="C730" s="240"/>
      <c r="D730" s="241" t="s">
        <v>157</v>
      </c>
      <c r="E730" s="242" t="s">
        <v>1</v>
      </c>
      <c r="F730" s="243" t="s">
        <v>901</v>
      </c>
      <c r="G730" s="240"/>
      <c r="H730" s="242" t="s">
        <v>1</v>
      </c>
      <c r="I730" s="244"/>
      <c r="J730" s="240"/>
      <c r="K730" s="240"/>
      <c r="L730" s="245"/>
      <c r="M730" s="246"/>
      <c r="N730" s="247"/>
      <c r="O730" s="247"/>
      <c r="P730" s="247"/>
      <c r="Q730" s="247"/>
      <c r="R730" s="247"/>
      <c r="S730" s="247"/>
      <c r="T730" s="248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9" t="s">
        <v>157</v>
      </c>
      <c r="AU730" s="249" t="s">
        <v>88</v>
      </c>
      <c r="AV730" s="13" t="s">
        <v>86</v>
      </c>
      <c r="AW730" s="13" t="s">
        <v>34</v>
      </c>
      <c r="AX730" s="13" t="s">
        <v>78</v>
      </c>
      <c r="AY730" s="249" t="s">
        <v>147</v>
      </c>
    </row>
    <row r="731" s="14" customFormat="1">
      <c r="A731" s="14"/>
      <c r="B731" s="250"/>
      <c r="C731" s="251"/>
      <c r="D731" s="241" t="s">
        <v>157</v>
      </c>
      <c r="E731" s="252" t="s">
        <v>1</v>
      </c>
      <c r="F731" s="253" t="s">
        <v>929</v>
      </c>
      <c r="G731" s="251"/>
      <c r="H731" s="254">
        <v>1.6319999999999999</v>
      </c>
      <c r="I731" s="255"/>
      <c r="J731" s="251"/>
      <c r="K731" s="251"/>
      <c r="L731" s="256"/>
      <c r="M731" s="257"/>
      <c r="N731" s="258"/>
      <c r="O731" s="258"/>
      <c r="P731" s="258"/>
      <c r="Q731" s="258"/>
      <c r="R731" s="258"/>
      <c r="S731" s="258"/>
      <c r="T731" s="259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60" t="s">
        <v>157</v>
      </c>
      <c r="AU731" s="260" t="s">
        <v>88</v>
      </c>
      <c r="AV731" s="14" t="s">
        <v>88</v>
      </c>
      <c r="AW731" s="14" t="s">
        <v>34</v>
      </c>
      <c r="AX731" s="14" t="s">
        <v>78</v>
      </c>
      <c r="AY731" s="260" t="s">
        <v>147</v>
      </c>
    </row>
    <row r="732" s="14" customFormat="1">
      <c r="A732" s="14"/>
      <c r="B732" s="250"/>
      <c r="C732" s="251"/>
      <c r="D732" s="241" t="s">
        <v>157</v>
      </c>
      <c r="E732" s="252" t="s">
        <v>1</v>
      </c>
      <c r="F732" s="253" t="s">
        <v>924</v>
      </c>
      <c r="G732" s="251"/>
      <c r="H732" s="254">
        <v>0.053999999999999999</v>
      </c>
      <c r="I732" s="255"/>
      <c r="J732" s="251"/>
      <c r="K732" s="251"/>
      <c r="L732" s="256"/>
      <c r="M732" s="257"/>
      <c r="N732" s="258"/>
      <c r="O732" s="258"/>
      <c r="P732" s="258"/>
      <c r="Q732" s="258"/>
      <c r="R732" s="258"/>
      <c r="S732" s="258"/>
      <c r="T732" s="259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60" t="s">
        <v>157</v>
      </c>
      <c r="AU732" s="260" t="s">
        <v>88</v>
      </c>
      <c r="AV732" s="14" t="s">
        <v>88</v>
      </c>
      <c r="AW732" s="14" t="s">
        <v>34</v>
      </c>
      <c r="AX732" s="14" t="s">
        <v>78</v>
      </c>
      <c r="AY732" s="260" t="s">
        <v>147</v>
      </c>
    </row>
    <row r="733" s="15" customFormat="1">
      <c r="A733" s="15"/>
      <c r="B733" s="261"/>
      <c r="C733" s="262"/>
      <c r="D733" s="241" t="s">
        <v>157</v>
      </c>
      <c r="E733" s="263" t="s">
        <v>1</v>
      </c>
      <c r="F733" s="264" t="s">
        <v>160</v>
      </c>
      <c r="G733" s="262"/>
      <c r="H733" s="265">
        <v>1.6859999999999999</v>
      </c>
      <c r="I733" s="266"/>
      <c r="J733" s="262"/>
      <c r="K733" s="262"/>
      <c r="L733" s="267"/>
      <c r="M733" s="268"/>
      <c r="N733" s="269"/>
      <c r="O733" s="269"/>
      <c r="P733" s="269"/>
      <c r="Q733" s="269"/>
      <c r="R733" s="269"/>
      <c r="S733" s="269"/>
      <c r="T733" s="270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71" t="s">
        <v>157</v>
      </c>
      <c r="AU733" s="271" t="s">
        <v>88</v>
      </c>
      <c r="AV733" s="15" t="s">
        <v>153</v>
      </c>
      <c r="AW733" s="15" t="s">
        <v>34</v>
      </c>
      <c r="AX733" s="15" t="s">
        <v>86</v>
      </c>
      <c r="AY733" s="271" t="s">
        <v>147</v>
      </c>
    </row>
    <row r="734" s="2" customFormat="1" ht="24.15" customHeight="1">
      <c r="A734" s="39"/>
      <c r="B734" s="40"/>
      <c r="C734" s="220" t="s">
        <v>930</v>
      </c>
      <c r="D734" s="220" t="s">
        <v>149</v>
      </c>
      <c r="E734" s="221" t="s">
        <v>931</v>
      </c>
      <c r="F734" s="222" t="s">
        <v>932</v>
      </c>
      <c r="G734" s="223" t="s">
        <v>163</v>
      </c>
      <c r="H734" s="224">
        <v>16.920999999999999</v>
      </c>
      <c r="I734" s="225"/>
      <c r="J734" s="226">
        <f>ROUND(I734*H734,2)</f>
        <v>0</v>
      </c>
      <c r="K734" s="227"/>
      <c r="L734" s="45"/>
      <c r="M734" s="228" t="s">
        <v>1</v>
      </c>
      <c r="N734" s="229" t="s">
        <v>43</v>
      </c>
      <c r="O734" s="92"/>
      <c r="P734" s="230">
        <f>O734*H734</f>
        <v>0</v>
      </c>
      <c r="Q734" s="230">
        <v>0</v>
      </c>
      <c r="R734" s="230">
        <f>Q734*H734</f>
        <v>0</v>
      </c>
      <c r="S734" s="230">
        <v>0</v>
      </c>
      <c r="T734" s="231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32" t="s">
        <v>251</v>
      </c>
      <c r="AT734" s="232" t="s">
        <v>149</v>
      </c>
      <c r="AU734" s="232" t="s">
        <v>88</v>
      </c>
      <c r="AY734" s="18" t="s">
        <v>147</v>
      </c>
      <c r="BE734" s="233">
        <f>IF(N734="základní",J734,0)</f>
        <v>0</v>
      </c>
      <c r="BF734" s="233">
        <f>IF(N734="snížená",J734,0)</f>
        <v>0</v>
      </c>
      <c r="BG734" s="233">
        <f>IF(N734="zákl. přenesená",J734,0)</f>
        <v>0</v>
      </c>
      <c r="BH734" s="233">
        <f>IF(N734="sníž. přenesená",J734,0)</f>
        <v>0</v>
      </c>
      <c r="BI734" s="233">
        <f>IF(N734="nulová",J734,0)</f>
        <v>0</v>
      </c>
      <c r="BJ734" s="18" t="s">
        <v>86</v>
      </c>
      <c r="BK734" s="233">
        <f>ROUND(I734*H734,2)</f>
        <v>0</v>
      </c>
      <c r="BL734" s="18" t="s">
        <v>251</v>
      </c>
      <c r="BM734" s="232" t="s">
        <v>933</v>
      </c>
    </row>
    <row r="735" s="14" customFormat="1">
      <c r="A735" s="14"/>
      <c r="B735" s="250"/>
      <c r="C735" s="251"/>
      <c r="D735" s="241" t="s">
        <v>157</v>
      </c>
      <c r="E735" s="252" t="s">
        <v>1</v>
      </c>
      <c r="F735" s="253" t="s">
        <v>934</v>
      </c>
      <c r="G735" s="251"/>
      <c r="H735" s="254">
        <v>14.654</v>
      </c>
      <c r="I735" s="255"/>
      <c r="J735" s="251"/>
      <c r="K735" s="251"/>
      <c r="L735" s="256"/>
      <c r="M735" s="257"/>
      <c r="N735" s="258"/>
      <c r="O735" s="258"/>
      <c r="P735" s="258"/>
      <c r="Q735" s="258"/>
      <c r="R735" s="258"/>
      <c r="S735" s="258"/>
      <c r="T735" s="259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60" t="s">
        <v>157</v>
      </c>
      <c r="AU735" s="260" t="s">
        <v>88</v>
      </c>
      <c r="AV735" s="14" t="s">
        <v>88</v>
      </c>
      <c r="AW735" s="14" t="s">
        <v>34</v>
      </c>
      <c r="AX735" s="14" t="s">
        <v>78</v>
      </c>
      <c r="AY735" s="260" t="s">
        <v>147</v>
      </c>
    </row>
    <row r="736" s="14" customFormat="1">
      <c r="A736" s="14"/>
      <c r="B736" s="250"/>
      <c r="C736" s="251"/>
      <c r="D736" s="241" t="s">
        <v>157</v>
      </c>
      <c r="E736" s="252" t="s">
        <v>1</v>
      </c>
      <c r="F736" s="253" t="s">
        <v>935</v>
      </c>
      <c r="G736" s="251"/>
      <c r="H736" s="254">
        <v>2.2669999999999999</v>
      </c>
      <c r="I736" s="255"/>
      <c r="J736" s="251"/>
      <c r="K736" s="251"/>
      <c r="L736" s="256"/>
      <c r="M736" s="257"/>
      <c r="N736" s="258"/>
      <c r="O736" s="258"/>
      <c r="P736" s="258"/>
      <c r="Q736" s="258"/>
      <c r="R736" s="258"/>
      <c r="S736" s="258"/>
      <c r="T736" s="259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60" t="s">
        <v>157</v>
      </c>
      <c r="AU736" s="260" t="s">
        <v>88</v>
      </c>
      <c r="AV736" s="14" t="s">
        <v>88</v>
      </c>
      <c r="AW736" s="14" t="s">
        <v>34</v>
      </c>
      <c r="AX736" s="14" t="s">
        <v>78</v>
      </c>
      <c r="AY736" s="260" t="s">
        <v>147</v>
      </c>
    </row>
    <row r="737" s="15" customFormat="1">
      <c r="A737" s="15"/>
      <c r="B737" s="261"/>
      <c r="C737" s="262"/>
      <c r="D737" s="241" t="s">
        <v>157</v>
      </c>
      <c r="E737" s="263" t="s">
        <v>1</v>
      </c>
      <c r="F737" s="264" t="s">
        <v>160</v>
      </c>
      <c r="G737" s="262"/>
      <c r="H737" s="265">
        <v>16.920999999999999</v>
      </c>
      <c r="I737" s="266"/>
      <c r="J737" s="262"/>
      <c r="K737" s="262"/>
      <c r="L737" s="267"/>
      <c r="M737" s="268"/>
      <c r="N737" s="269"/>
      <c r="O737" s="269"/>
      <c r="P737" s="269"/>
      <c r="Q737" s="269"/>
      <c r="R737" s="269"/>
      <c r="S737" s="269"/>
      <c r="T737" s="270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T737" s="271" t="s">
        <v>157</v>
      </c>
      <c r="AU737" s="271" t="s">
        <v>88</v>
      </c>
      <c r="AV737" s="15" t="s">
        <v>153</v>
      </c>
      <c r="AW737" s="15" t="s">
        <v>34</v>
      </c>
      <c r="AX737" s="15" t="s">
        <v>86</v>
      </c>
      <c r="AY737" s="271" t="s">
        <v>147</v>
      </c>
    </row>
    <row r="738" s="2" customFormat="1" ht="37.8" customHeight="1">
      <c r="A738" s="39"/>
      <c r="B738" s="40"/>
      <c r="C738" s="220" t="s">
        <v>936</v>
      </c>
      <c r="D738" s="220" t="s">
        <v>149</v>
      </c>
      <c r="E738" s="221" t="s">
        <v>937</v>
      </c>
      <c r="F738" s="222" t="s">
        <v>938</v>
      </c>
      <c r="G738" s="223" t="s">
        <v>163</v>
      </c>
      <c r="H738" s="224">
        <v>2.2669999999999999</v>
      </c>
      <c r="I738" s="225"/>
      <c r="J738" s="226">
        <f>ROUND(I738*H738,2)</f>
        <v>0</v>
      </c>
      <c r="K738" s="227"/>
      <c r="L738" s="45"/>
      <c r="M738" s="228" t="s">
        <v>1</v>
      </c>
      <c r="N738" s="229" t="s">
        <v>43</v>
      </c>
      <c r="O738" s="92"/>
      <c r="P738" s="230">
        <f>O738*H738</f>
        <v>0</v>
      </c>
      <c r="Q738" s="230">
        <v>0</v>
      </c>
      <c r="R738" s="230">
        <f>Q738*H738</f>
        <v>0</v>
      </c>
      <c r="S738" s="230">
        <v>0</v>
      </c>
      <c r="T738" s="231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32" t="s">
        <v>251</v>
      </c>
      <c r="AT738" s="232" t="s">
        <v>149</v>
      </c>
      <c r="AU738" s="232" t="s">
        <v>88</v>
      </c>
      <c r="AY738" s="18" t="s">
        <v>147</v>
      </c>
      <c r="BE738" s="233">
        <f>IF(N738="základní",J738,0)</f>
        <v>0</v>
      </c>
      <c r="BF738" s="233">
        <f>IF(N738="snížená",J738,0)</f>
        <v>0</v>
      </c>
      <c r="BG738" s="233">
        <f>IF(N738="zákl. přenesená",J738,0)</f>
        <v>0</v>
      </c>
      <c r="BH738" s="233">
        <f>IF(N738="sníž. přenesená",J738,0)</f>
        <v>0</v>
      </c>
      <c r="BI738" s="233">
        <f>IF(N738="nulová",J738,0)</f>
        <v>0</v>
      </c>
      <c r="BJ738" s="18" t="s">
        <v>86</v>
      </c>
      <c r="BK738" s="233">
        <f>ROUND(I738*H738,2)</f>
        <v>0</v>
      </c>
      <c r="BL738" s="18" t="s">
        <v>251</v>
      </c>
      <c r="BM738" s="232" t="s">
        <v>939</v>
      </c>
    </row>
    <row r="739" s="14" customFormat="1">
      <c r="A739" s="14"/>
      <c r="B739" s="250"/>
      <c r="C739" s="251"/>
      <c r="D739" s="241" t="s">
        <v>157</v>
      </c>
      <c r="E739" s="252" t="s">
        <v>1</v>
      </c>
      <c r="F739" s="253" t="s">
        <v>935</v>
      </c>
      <c r="G739" s="251"/>
      <c r="H739" s="254">
        <v>2.2669999999999999</v>
      </c>
      <c r="I739" s="255"/>
      <c r="J739" s="251"/>
      <c r="K739" s="251"/>
      <c r="L739" s="256"/>
      <c r="M739" s="257"/>
      <c r="N739" s="258"/>
      <c r="O739" s="258"/>
      <c r="P739" s="258"/>
      <c r="Q739" s="258"/>
      <c r="R739" s="258"/>
      <c r="S739" s="258"/>
      <c r="T739" s="259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0" t="s">
        <v>157</v>
      </c>
      <c r="AU739" s="260" t="s">
        <v>88</v>
      </c>
      <c r="AV739" s="14" t="s">
        <v>88</v>
      </c>
      <c r="AW739" s="14" t="s">
        <v>34</v>
      </c>
      <c r="AX739" s="14" t="s">
        <v>78</v>
      </c>
      <c r="AY739" s="260" t="s">
        <v>147</v>
      </c>
    </row>
    <row r="740" s="15" customFormat="1">
      <c r="A740" s="15"/>
      <c r="B740" s="261"/>
      <c r="C740" s="262"/>
      <c r="D740" s="241" t="s">
        <v>157</v>
      </c>
      <c r="E740" s="263" t="s">
        <v>1</v>
      </c>
      <c r="F740" s="264" t="s">
        <v>160</v>
      </c>
      <c r="G740" s="262"/>
      <c r="H740" s="265">
        <v>2.2669999999999999</v>
      </c>
      <c r="I740" s="266"/>
      <c r="J740" s="262"/>
      <c r="K740" s="262"/>
      <c r="L740" s="267"/>
      <c r="M740" s="268"/>
      <c r="N740" s="269"/>
      <c r="O740" s="269"/>
      <c r="P740" s="269"/>
      <c r="Q740" s="269"/>
      <c r="R740" s="269"/>
      <c r="S740" s="269"/>
      <c r="T740" s="270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71" t="s">
        <v>157</v>
      </c>
      <c r="AU740" s="271" t="s">
        <v>88</v>
      </c>
      <c r="AV740" s="15" t="s">
        <v>153</v>
      </c>
      <c r="AW740" s="15" t="s">
        <v>34</v>
      </c>
      <c r="AX740" s="15" t="s">
        <v>86</v>
      </c>
      <c r="AY740" s="271" t="s">
        <v>147</v>
      </c>
    </row>
    <row r="741" s="2" customFormat="1" ht="44.25" customHeight="1">
      <c r="A741" s="39"/>
      <c r="B741" s="40"/>
      <c r="C741" s="220" t="s">
        <v>940</v>
      </c>
      <c r="D741" s="220" t="s">
        <v>149</v>
      </c>
      <c r="E741" s="221" t="s">
        <v>941</v>
      </c>
      <c r="F741" s="222" t="s">
        <v>942</v>
      </c>
      <c r="G741" s="223" t="s">
        <v>163</v>
      </c>
      <c r="H741" s="224">
        <v>1.9670000000000001</v>
      </c>
      <c r="I741" s="225"/>
      <c r="J741" s="226">
        <f>ROUND(I741*H741,2)</f>
        <v>0</v>
      </c>
      <c r="K741" s="227"/>
      <c r="L741" s="45"/>
      <c r="M741" s="228" t="s">
        <v>1</v>
      </c>
      <c r="N741" s="229" t="s">
        <v>43</v>
      </c>
      <c r="O741" s="92"/>
      <c r="P741" s="230">
        <f>O741*H741</f>
        <v>0</v>
      </c>
      <c r="Q741" s="230">
        <v>0</v>
      </c>
      <c r="R741" s="230">
        <f>Q741*H741</f>
        <v>0</v>
      </c>
      <c r="S741" s="230">
        <v>0</v>
      </c>
      <c r="T741" s="231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32" t="s">
        <v>251</v>
      </c>
      <c r="AT741" s="232" t="s">
        <v>149</v>
      </c>
      <c r="AU741" s="232" t="s">
        <v>88</v>
      </c>
      <c r="AY741" s="18" t="s">
        <v>147</v>
      </c>
      <c r="BE741" s="233">
        <f>IF(N741="základní",J741,0)</f>
        <v>0</v>
      </c>
      <c r="BF741" s="233">
        <f>IF(N741="snížená",J741,0)</f>
        <v>0</v>
      </c>
      <c r="BG741" s="233">
        <f>IF(N741="zákl. přenesená",J741,0)</f>
        <v>0</v>
      </c>
      <c r="BH741" s="233">
        <f>IF(N741="sníž. přenesená",J741,0)</f>
        <v>0</v>
      </c>
      <c r="BI741" s="233">
        <f>IF(N741="nulová",J741,0)</f>
        <v>0</v>
      </c>
      <c r="BJ741" s="18" t="s">
        <v>86</v>
      </c>
      <c r="BK741" s="233">
        <f>ROUND(I741*H741,2)</f>
        <v>0</v>
      </c>
      <c r="BL741" s="18" t="s">
        <v>251</v>
      </c>
      <c r="BM741" s="232" t="s">
        <v>943</v>
      </c>
    </row>
    <row r="742" s="14" customFormat="1">
      <c r="A742" s="14"/>
      <c r="B742" s="250"/>
      <c r="C742" s="251"/>
      <c r="D742" s="241" t="s">
        <v>157</v>
      </c>
      <c r="E742" s="252" t="s">
        <v>1</v>
      </c>
      <c r="F742" s="253" t="s">
        <v>944</v>
      </c>
      <c r="G742" s="251"/>
      <c r="H742" s="254">
        <v>1.9670000000000001</v>
      </c>
      <c r="I742" s="255"/>
      <c r="J742" s="251"/>
      <c r="K742" s="251"/>
      <c r="L742" s="256"/>
      <c r="M742" s="257"/>
      <c r="N742" s="258"/>
      <c r="O742" s="258"/>
      <c r="P742" s="258"/>
      <c r="Q742" s="258"/>
      <c r="R742" s="258"/>
      <c r="S742" s="258"/>
      <c r="T742" s="259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60" t="s">
        <v>157</v>
      </c>
      <c r="AU742" s="260" t="s">
        <v>88</v>
      </c>
      <c r="AV742" s="14" t="s">
        <v>88</v>
      </c>
      <c r="AW742" s="14" t="s">
        <v>34</v>
      </c>
      <c r="AX742" s="14" t="s">
        <v>78</v>
      </c>
      <c r="AY742" s="260" t="s">
        <v>147</v>
      </c>
    </row>
    <row r="743" s="15" customFormat="1">
      <c r="A743" s="15"/>
      <c r="B743" s="261"/>
      <c r="C743" s="262"/>
      <c r="D743" s="241" t="s">
        <v>157</v>
      </c>
      <c r="E743" s="263" t="s">
        <v>1</v>
      </c>
      <c r="F743" s="264" t="s">
        <v>160</v>
      </c>
      <c r="G743" s="262"/>
      <c r="H743" s="265">
        <v>1.9670000000000001</v>
      </c>
      <c r="I743" s="266"/>
      <c r="J743" s="262"/>
      <c r="K743" s="262"/>
      <c r="L743" s="267"/>
      <c r="M743" s="268"/>
      <c r="N743" s="269"/>
      <c r="O743" s="269"/>
      <c r="P743" s="269"/>
      <c r="Q743" s="269"/>
      <c r="R743" s="269"/>
      <c r="S743" s="269"/>
      <c r="T743" s="270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T743" s="271" t="s">
        <v>157</v>
      </c>
      <c r="AU743" s="271" t="s">
        <v>88</v>
      </c>
      <c r="AV743" s="15" t="s">
        <v>153</v>
      </c>
      <c r="AW743" s="15" t="s">
        <v>34</v>
      </c>
      <c r="AX743" s="15" t="s">
        <v>86</v>
      </c>
      <c r="AY743" s="271" t="s">
        <v>147</v>
      </c>
    </row>
    <row r="744" s="2" customFormat="1" ht="24.15" customHeight="1">
      <c r="A744" s="39"/>
      <c r="B744" s="40"/>
      <c r="C744" s="220" t="s">
        <v>945</v>
      </c>
      <c r="D744" s="220" t="s">
        <v>149</v>
      </c>
      <c r="E744" s="221" t="s">
        <v>946</v>
      </c>
      <c r="F744" s="222" t="s">
        <v>947</v>
      </c>
      <c r="G744" s="223" t="s">
        <v>855</v>
      </c>
      <c r="H744" s="283"/>
      <c r="I744" s="225"/>
      <c r="J744" s="226">
        <f>ROUND(I744*H744,2)</f>
        <v>0</v>
      </c>
      <c r="K744" s="227"/>
      <c r="L744" s="45"/>
      <c r="M744" s="228" t="s">
        <v>1</v>
      </c>
      <c r="N744" s="229" t="s">
        <v>43</v>
      </c>
      <c r="O744" s="92"/>
      <c r="P744" s="230">
        <f>O744*H744</f>
        <v>0</v>
      </c>
      <c r="Q744" s="230">
        <v>0</v>
      </c>
      <c r="R744" s="230">
        <f>Q744*H744</f>
        <v>0</v>
      </c>
      <c r="S744" s="230">
        <v>0</v>
      </c>
      <c r="T744" s="231">
        <f>S744*H744</f>
        <v>0</v>
      </c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R744" s="232" t="s">
        <v>251</v>
      </c>
      <c r="AT744" s="232" t="s">
        <v>149</v>
      </c>
      <c r="AU744" s="232" t="s">
        <v>88</v>
      </c>
      <c r="AY744" s="18" t="s">
        <v>147</v>
      </c>
      <c r="BE744" s="233">
        <f>IF(N744="základní",J744,0)</f>
        <v>0</v>
      </c>
      <c r="BF744" s="233">
        <f>IF(N744="snížená",J744,0)</f>
        <v>0</v>
      </c>
      <c r="BG744" s="233">
        <f>IF(N744="zákl. přenesená",J744,0)</f>
        <v>0</v>
      </c>
      <c r="BH744" s="233">
        <f>IF(N744="sníž. přenesená",J744,0)</f>
        <v>0</v>
      </c>
      <c r="BI744" s="233">
        <f>IF(N744="nulová",J744,0)</f>
        <v>0</v>
      </c>
      <c r="BJ744" s="18" t="s">
        <v>86</v>
      </c>
      <c r="BK744" s="233">
        <f>ROUND(I744*H744,2)</f>
        <v>0</v>
      </c>
      <c r="BL744" s="18" t="s">
        <v>251</v>
      </c>
      <c r="BM744" s="232" t="s">
        <v>948</v>
      </c>
    </row>
    <row r="745" s="2" customFormat="1">
      <c r="A745" s="39"/>
      <c r="B745" s="40"/>
      <c r="C745" s="41"/>
      <c r="D745" s="234" t="s">
        <v>155</v>
      </c>
      <c r="E745" s="41"/>
      <c r="F745" s="235" t="s">
        <v>949</v>
      </c>
      <c r="G745" s="41"/>
      <c r="H745" s="41"/>
      <c r="I745" s="236"/>
      <c r="J745" s="41"/>
      <c r="K745" s="41"/>
      <c r="L745" s="45"/>
      <c r="M745" s="237"/>
      <c r="N745" s="238"/>
      <c r="O745" s="92"/>
      <c r="P745" s="92"/>
      <c r="Q745" s="92"/>
      <c r="R745" s="92"/>
      <c r="S745" s="92"/>
      <c r="T745" s="93"/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T745" s="18" t="s">
        <v>155</v>
      </c>
      <c r="AU745" s="18" t="s">
        <v>88</v>
      </c>
    </row>
    <row r="746" s="2" customFormat="1" ht="33" customHeight="1">
      <c r="A746" s="39"/>
      <c r="B746" s="40"/>
      <c r="C746" s="220" t="s">
        <v>950</v>
      </c>
      <c r="D746" s="220" t="s">
        <v>149</v>
      </c>
      <c r="E746" s="221" t="s">
        <v>951</v>
      </c>
      <c r="F746" s="222" t="s">
        <v>952</v>
      </c>
      <c r="G746" s="223" t="s">
        <v>855</v>
      </c>
      <c r="H746" s="283"/>
      <c r="I746" s="225"/>
      <c r="J746" s="226">
        <f>ROUND(I746*H746,2)</f>
        <v>0</v>
      </c>
      <c r="K746" s="227"/>
      <c r="L746" s="45"/>
      <c r="M746" s="228" t="s">
        <v>1</v>
      </c>
      <c r="N746" s="229" t="s">
        <v>43</v>
      </c>
      <c r="O746" s="92"/>
      <c r="P746" s="230">
        <f>O746*H746</f>
        <v>0</v>
      </c>
      <c r="Q746" s="230">
        <v>0</v>
      </c>
      <c r="R746" s="230">
        <f>Q746*H746</f>
        <v>0</v>
      </c>
      <c r="S746" s="230">
        <v>0</v>
      </c>
      <c r="T746" s="231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32" t="s">
        <v>251</v>
      </c>
      <c r="AT746" s="232" t="s">
        <v>149</v>
      </c>
      <c r="AU746" s="232" t="s">
        <v>88</v>
      </c>
      <c r="AY746" s="18" t="s">
        <v>147</v>
      </c>
      <c r="BE746" s="233">
        <f>IF(N746="základní",J746,0)</f>
        <v>0</v>
      </c>
      <c r="BF746" s="233">
        <f>IF(N746="snížená",J746,0)</f>
        <v>0</v>
      </c>
      <c r="BG746" s="233">
        <f>IF(N746="zákl. přenesená",J746,0)</f>
        <v>0</v>
      </c>
      <c r="BH746" s="233">
        <f>IF(N746="sníž. přenesená",J746,0)</f>
        <v>0</v>
      </c>
      <c r="BI746" s="233">
        <f>IF(N746="nulová",J746,0)</f>
        <v>0</v>
      </c>
      <c r="BJ746" s="18" t="s">
        <v>86</v>
      </c>
      <c r="BK746" s="233">
        <f>ROUND(I746*H746,2)</f>
        <v>0</v>
      </c>
      <c r="BL746" s="18" t="s">
        <v>251</v>
      </c>
      <c r="BM746" s="232" t="s">
        <v>953</v>
      </c>
    </row>
    <row r="747" s="2" customFormat="1">
      <c r="A747" s="39"/>
      <c r="B747" s="40"/>
      <c r="C747" s="41"/>
      <c r="D747" s="234" t="s">
        <v>155</v>
      </c>
      <c r="E747" s="41"/>
      <c r="F747" s="235" t="s">
        <v>954</v>
      </c>
      <c r="G747" s="41"/>
      <c r="H747" s="41"/>
      <c r="I747" s="236"/>
      <c r="J747" s="41"/>
      <c r="K747" s="41"/>
      <c r="L747" s="45"/>
      <c r="M747" s="237"/>
      <c r="N747" s="238"/>
      <c r="O747" s="92"/>
      <c r="P747" s="92"/>
      <c r="Q747" s="92"/>
      <c r="R747" s="92"/>
      <c r="S747" s="92"/>
      <c r="T747" s="93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T747" s="18" t="s">
        <v>155</v>
      </c>
      <c r="AU747" s="18" t="s">
        <v>88</v>
      </c>
    </row>
    <row r="748" s="12" customFormat="1" ht="22.8" customHeight="1">
      <c r="A748" s="12"/>
      <c r="B748" s="204"/>
      <c r="C748" s="205"/>
      <c r="D748" s="206" t="s">
        <v>77</v>
      </c>
      <c r="E748" s="218" t="s">
        <v>955</v>
      </c>
      <c r="F748" s="218" t="s">
        <v>956</v>
      </c>
      <c r="G748" s="205"/>
      <c r="H748" s="205"/>
      <c r="I748" s="208"/>
      <c r="J748" s="219">
        <f>BK748</f>
        <v>0</v>
      </c>
      <c r="K748" s="205"/>
      <c r="L748" s="210"/>
      <c r="M748" s="211"/>
      <c r="N748" s="212"/>
      <c r="O748" s="212"/>
      <c r="P748" s="213">
        <f>SUM(P749:P777)</f>
        <v>0</v>
      </c>
      <c r="Q748" s="212"/>
      <c r="R748" s="213">
        <f>SUM(R749:R777)</f>
        <v>0.021708000000000002</v>
      </c>
      <c r="S748" s="212"/>
      <c r="T748" s="214">
        <f>SUM(T749:T777)</f>
        <v>0</v>
      </c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R748" s="215" t="s">
        <v>88</v>
      </c>
      <c r="AT748" s="216" t="s">
        <v>77</v>
      </c>
      <c r="AU748" s="216" t="s">
        <v>86</v>
      </c>
      <c r="AY748" s="215" t="s">
        <v>147</v>
      </c>
      <c r="BK748" s="217">
        <f>SUM(BK749:BK777)</f>
        <v>0</v>
      </c>
    </row>
    <row r="749" s="2" customFormat="1" ht="24.15" customHeight="1">
      <c r="A749" s="39"/>
      <c r="B749" s="40"/>
      <c r="C749" s="220" t="s">
        <v>957</v>
      </c>
      <c r="D749" s="220" t="s">
        <v>149</v>
      </c>
      <c r="E749" s="221" t="s">
        <v>958</v>
      </c>
      <c r="F749" s="222" t="s">
        <v>959</v>
      </c>
      <c r="G749" s="223" t="s">
        <v>152</v>
      </c>
      <c r="H749" s="224">
        <v>2.8319999999999999</v>
      </c>
      <c r="I749" s="225"/>
      <c r="J749" s="226">
        <f>ROUND(I749*H749,2)</f>
        <v>0</v>
      </c>
      <c r="K749" s="227"/>
      <c r="L749" s="45"/>
      <c r="M749" s="228" t="s">
        <v>1</v>
      </c>
      <c r="N749" s="229" t="s">
        <v>43</v>
      </c>
      <c r="O749" s="92"/>
      <c r="P749" s="230">
        <f>O749*H749</f>
        <v>0</v>
      </c>
      <c r="Q749" s="230">
        <v>0.00029999999999999997</v>
      </c>
      <c r="R749" s="230">
        <f>Q749*H749</f>
        <v>0.00084959999999999983</v>
      </c>
      <c r="S749" s="230">
        <v>0</v>
      </c>
      <c r="T749" s="231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32" t="s">
        <v>251</v>
      </c>
      <c r="AT749" s="232" t="s">
        <v>149</v>
      </c>
      <c r="AU749" s="232" t="s">
        <v>88</v>
      </c>
      <c r="AY749" s="18" t="s">
        <v>147</v>
      </c>
      <c r="BE749" s="233">
        <f>IF(N749="základní",J749,0)</f>
        <v>0</v>
      </c>
      <c r="BF749" s="233">
        <f>IF(N749="snížená",J749,0)</f>
        <v>0</v>
      </c>
      <c r="BG749" s="233">
        <f>IF(N749="zákl. přenesená",J749,0)</f>
        <v>0</v>
      </c>
      <c r="BH749" s="233">
        <f>IF(N749="sníž. přenesená",J749,0)</f>
        <v>0</v>
      </c>
      <c r="BI749" s="233">
        <f>IF(N749="nulová",J749,0)</f>
        <v>0</v>
      </c>
      <c r="BJ749" s="18" t="s">
        <v>86</v>
      </c>
      <c r="BK749" s="233">
        <f>ROUND(I749*H749,2)</f>
        <v>0</v>
      </c>
      <c r="BL749" s="18" t="s">
        <v>251</v>
      </c>
      <c r="BM749" s="232" t="s">
        <v>960</v>
      </c>
    </row>
    <row r="750" s="2" customFormat="1">
      <c r="A750" s="39"/>
      <c r="B750" s="40"/>
      <c r="C750" s="41"/>
      <c r="D750" s="234" t="s">
        <v>155</v>
      </c>
      <c r="E750" s="41"/>
      <c r="F750" s="235" t="s">
        <v>961</v>
      </c>
      <c r="G750" s="41"/>
      <c r="H750" s="41"/>
      <c r="I750" s="236"/>
      <c r="J750" s="41"/>
      <c r="K750" s="41"/>
      <c r="L750" s="45"/>
      <c r="M750" s="237"/>
      <c r="N750" s="238"/>
      <c r="O750" s="92"/>
      <c r="P750" s="92"/>
      <c r="Q750" s="92"/>
      <c r="R750" s="92"/>
      <c r="S750" s="92"/>
      <c r="T750" s="93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T750" s="18" t="s">
        <v>155</v>
      </c>
      <c r="AU750" s="18" t="s">
        <v>88</v>
      </c>
    </row>
    <row r="751" s="13" customFormat="1">
      <c r="A751" s="13"/>
      <c r="B751" s="239"/>
      <c r="C751" s="240"/>
      <c r="D751" s="241" t="s">
        <v>157</v>
      </c>
      <c r="E751" s="242" t="s">
        <v>1</v>
      </c>
      <c r="F751" s="243" t="s">
        <v>962</v>
      </c>
      <c r="G751" s="240"/>
      <c r="H751" s="242" t="s">
        <v>1</v>
      </c>
      <c r="I751" s="244"/>
      <c r="J751" s="240"/>
      <c r="K751" s="240"/>
      <c r="L751" s="245"/>
      <c r="M751" s="246"/>
      <c r="N751" s="247"/>
      <c r="O751" s="247"/>
      <c r="P751" s="247"/>
      <c r="Q751" s="247"/>
      <c r="R751" s="247"/>
      <c r="S751" s="247"/>
      <c r="T751" s="248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9" t="s">
        <v>157</v>
      </c>
      <c r="AU751" s="249" t="s">
        <v>88</v>
      </c>
      <c r="AV751" s="13" t="s">
        <v>86</v>
      </c>
      <c r="AW751" s="13" t="s">
        <v>34</v>
      </c>
      <c r="AX751" s="13" t="s">
        <v>78</v>
      </c>
      <c r="AY751" s="249" t="s">
        <v>147</v>
      </c>
    </row>
    <row r="752" s="13" customFormat="1">
      <c r="A752" s="13"/>
      <c r="B752" s="239"/>
      <c r="C752" s="240"/>
      <c r="D752" s="241" t="s">
        <v>157</v>
      </c>
      <c r="E752" s="242" t="s">
        <v>1</v>
      </c>
      <c r="F752" s="243" t="s">
        <v>963</v>
      </c>
      <c r="G752" s="240"/>
      <c r="H752" s="242" t="s">
        <v>1</v>
      </c>
      <c r="I752" s="244"/>
      <c r="J752" s="240"/>
      <c r="K752" s="240"/>
      <c r="L752" s="245"/>
      <c r="M752" s="246"/>
      <c r="N752" s="247"/>
      <c r="O752" s="247"/>
      <c r="P752" s="247"/>
      <c r="Q752" s="247"/>
      <c r="R752" s="247"/>
      <c r="S752" s="247"/>
      <c r="T752" s="248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9" t="s">
        <v>157</v>
      </c>
      <c r="AU752" s="249" t="s">
        <v>88</v>
      </c>
      <c r="AV752" s="13" t="s">
        <v>86</v>
      </c>
      <c r="AW752" s="13" t="s">
        <v>34</v>
      </c>
      <c r="AX752" s="13" t="s">
        <v>78</v>
      </c>
      <c r="AY752" s="249" t="s">
        <v>147</v>
      </c>
    </row>
    <row r="753" s="14" customFormat="1">
      <c r="A753" s="14"/>
      <c r="B753" s="250"/>
      <c r="C753" s="251"/>
      <c r="D753" s="241" t="s">
        <v>157</v>
      </c>
      <c r="E753" s="252" t="s">
        <v>1</v>
      </c>
      <c r="F753" s="253" t="s">
        <v>964</v>
      </c>
      <c r="G753" s="251"/>
      <c r="H753" s="254">
        <v>0.70799999999999996</v>
      </c>
      <c r="I753" s="255"/>
      <c r="J753" s="251"/>
      <c r="K753" s="251"/>
      <c r="L753" s="256"/>
      <c r="M753" s="257"/>
      <c r="N753" s="258"/>
      <c r="O753" s="258"/>
      <c r="P753" s="258"/>
      <c r="Q753" s="258"/>
      <c r="R753" s="258"/>
      <c r="S753" s="258"/>
      <c r="T753" s="259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60" t="s">
        <v>157</v>
      </c>
      <c r="AU753" s="260" t="s">
        <v>88</v>
      </c>
      <c r="AV753" s="14" t="s">
        <v>88</v>
      </c>
      <c r="AW753" s="14" t="s">
        <v>34</v>
      </c>
      <c r="AX753" s="14" t="s">
        <v>78</v>
      </c>
      <c r="AY753" s="260" t="s">
        <v>147</v>
      </c>
    </row>
    <row r="754" s="14" customFormat="1">
      <c r="A754" s="14"/>
      <c r="B754" s="250"/>
      <c r="C754" s="251"/>
      <c r="D754" s="241" t="s">
        <v>157</v>
      </c>
      <c r="E754" s="252" t="s">
        <v>1</v>
      </c>
      <c r="F754" s="253" t="s">
        <v>965</v>
      </c>
      <c r="G754" s="251"/>
      <c r="H754" s="254">
        <v>0.70799999999999996</v>
      </c>
      <c r="I754" s="255"/>
      <c r="J754" s="251"/>
      <c r="K754" s="251"/>
      <c r="L754" s="256"/>
      <c r="M754" s="257"/>
      <c r="N754" s="258"/>
      <c r="O754" s="258"/>
      <c r="P754" s="258"/>
      <c r="Q754" s="258"/>
      <c r="R754" s="258"/>
      <c r="S754" s="258"/>
      <c r="T754" s="259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60" t="s">
        <v>157</v>
      </c>
      <c r="AU754" s="260" t="s">
        <v>88</v>
      </c>
      <c r="AV754" s="14" t="s">
        <v>88</v>
      </c>
      <c r="AW754" s="14" t="s">
        <v>34</v>
      </c>
      <c r="AX754" s="14" t="s">
        <v>78</v>
      </c>
      <c r="AY754" s="260" t="s">
        <v>147</v>
      </c>
    </row>
    <row r="755" s="14" customFormat="1">
      <c r="A755" s="14"/>
      <c r="B755" s="250"/>
      <c r="C755" s="251"/>
      <c r="D755" s="241" t="s">
        <v>157</v>
      </c>
      <c r="E755" s="252" t="s">
        <v>1</v>
      </c>
      <c r="F755" s="253" t="s">
        <v>966</v>
      </c>
      <c r="G755" s="251"/>
      <c r="H755" s="254">
        <v>0.70799999999999996</v>
      </c>
      <c r="I755" s="255"/>
      <c r="J755" s="251"/>
      <c r="K755" s="251"/>
      <c r="L755" s="256"/>
      <c r="M755" s="257"/>
      <c r="N755" s="258"/>
      <c r="O755" s="258"/>
      <c r="P755" s="258"/>
      <c r="Q755" s="258"/>
      <c r="R755" s="258"/>
      <c r="S755" s="258"/>
      <c r="T755" s="259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60" t="s">
        <v>157</v>
      </c>
      <c r="AU755" s="260" t="s">
        <v>88</v>
      </c>
      <c r="AV755" s="14" t="s">
        <v>88</v>
      </c>
      <c r="AW755" s="14" t="s">
        <v>34</v>
      </c>
      <c r="AX755" s="14" t="s">
        <v>78</v>
      </c>
      <c r="AY755" s="260" t="s">
        <v>147</v>
      </c>
    </row>
    <row r="756" s="14" customFormat="1">
      <c r="A756" s="14"/>
      <c r="B756" s="250"/>
      <c r="C756" s="251"/>
      <c r="D756" s="241" t="s">
        <v>157</v>
      </c>
      <c r="E756" s="252" t="s">
        <v>1</v>
      </c>
      <c r="F756" s="253" t="s">
        <v>967</v>
      </c>
      <c r="G756" s="251"/>
      <c r="H756" s="254">
        <v>0.70799999999999996</v>
      </c>
      <c r="I756" s="255"/>
      <c r="J756" s="251"/>
      <c r="K756" s="251"/>
      <c r="L756" s="256"/>
      <c r="M756" s="257"/>
      <c r="N756" s="258"/>
      <c r="O756" s="258"/>
      <c r="P756" s="258"/>
      <c r="Q756" s="258"/>
      <c r="R756" s="258"/>
      <c r="S756" s="258"/>
      <c r="T756" s="259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0" t="s">
        <v>157</v>
      </c>
      <c r="AU756" s="260" t="s">
        <v>88</v>
      </c>
      <c r="AV756" s="14" t="s">
        <v>88</v>
      </c>
      <c r="AW756" s="14" t="s">
        <v>34</v>
      </c>
      <c r="AX756" s="14" t="s">
        <v>78</v>
      </c>
      <c r="AY756" s="260" t="s">
        <v>147</v>
      </c>
    </row>
    <row r="757" s="15" customFormat="1">
      <c r="A757" s="15"/>
      <c r="B757" s="261"/>
      <c r="C757" s="262"/>
      <c r="D757" s="241" t="s">
        <v>157</v>
      </c>
      <c r="E757" s="263" t="s">
        <v>1</v>
      </c>
      <c r="F757" s="264" t="s">
        <v>160</v>
      </c>
      <c r="G757" s="262"/>
      <c r="H757" s="265">
        <v>2.8319999999999999</v>
      </c>
      <c r="I757" s="266"/>
      <c r="J757" s="262"/>
      <c r="K757" s="262"/>
      <c r="L757" s="267"/>
      <c r="M757" s="268"/>
      <c r="N757" s="269"/>
      <c r="O757" s="269"/>
      <c r="P757" s="269"/>
      <c r="Q757" s="269"/>
      <c r="R757" s="269"/>
      <c r="S757" s="269"/>
      <c r="T757" s="270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T757" s="271" t="s">
        <v>157</v>
      </c>
      <c r="AU757" s="271" t="s">
        <v>88</v>
      </c>
      <c r="AV757" s="15" t="s">
        <v>153</v>
      </c>
      <c r="AW757" s="15" t="s">
        <v>34</v>
      </c>
      <c r="AX757" s="15" t="s">
        <v>86</v>
      </c>
      <c r="AY757" s="271" t="s">
        <v>147</v>
      </c>
    </row>
    <row r="758" s="2" customFormat="1" ht="24.15" customHeight="1">
      <c r="A758" s="39"/>
      <c r="B758" s="40"/>
      <c r="C758" s="272" t="s">
        <v>968</v>
      </c>
      <c r="D758" s="272" t="s">
        <v>392</v>
      </c>
      <c r="E758" s="273" t="s">
        <v>969</v>
      </c>
      <c r="F758" s="274" t="s">
        <v>970</v>
      </c>
      <c r="G758" s="275" t="s">
        <v>152</v>
      </c>
      <c r="H758" s="276">
        <v>1.458</v>
      </c>
      <c r="I758" s="277"/>
      <c r="J758" s="278">
        <f>ROUND(I758*H758,2)</f>
        <v>0</v>
      </c>
      <c r="K758" s="279"/>
      <c r="L758" s="280"/>
      <c r="M758" s="281" t="s">
        <v>1</v>
      </c>
      <c r="N758" s="282" t="s">
        <v>43</v>
      </c>
      <c r="O758" s="92"/>
      <c r="P758" s="230">
        <f>O758*H758</f>
        <v>0</v>
      </c>
      <c r="Q758" s="230">
        <v>0.0028</v>
      </c>
      <c r="R758" s="230">
        <f>Q758*H758</f>
        <v>0.0040823999999999999</v>
      </c>
      <c r="S758" s="230">
        <v>0</v>
      </c>
      <c r="T758" s="231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232" t="s">
        <v>361</v>
      </c>
      <c r="AT758" s="232" t="s">
        <v>392</v>
      </c>
      <c r="AU758" s="232" t="s">
        <v>88</v>
      </c>
      <c r="AY758" s="18" t="s">
        <v>147</v>
      </c>
      <c r="BE758" s="233">
        <f>IF(N758="základní",J758,0)</f>
        <v>0</v>
      </c>
      <c r="BF758" s="233">
        <f>IF(N758="snížená",J758,0)</f>
        <v>0</v>
      </c>
      <c r="BG758" s="233">
        <f>IF(N758="zákl. přenesená",J758,0)</f>
        <v>0</v>
      </c>
      <c r="BH758" s="233">
        <f>IF(N758="sníž. přenesená",J758,0)</f>
        <v>0</v>
      </c>
      <c r="BI758" s="233">
        <f>IF(N758="nulová",J758,0)</f>
        <v>0</v>
      </c>
      <c r="BJ758" s="18" t="s">
        <v>86</v>
      </c>
      <c r="BK758" s="233">
        <f>ROUND(I758*H758,2)</f>
        <v>0</v>
      </c>
      <c r="BL758" s="18" t="s">
        <v>251</v>
      </c>
      <c r="BM758" s="232" t="s">
        <v>971</v>
      </c>
    </row>
    <row r="759" s="14" customFormat="1">
      <c r="A759" s="14"/>
      <c r="B759" s="250"/>
      <c r="C759" s="251"/>
      <c r="D759" s="241" t="s">
        <v>157</v>
      </c>
      <c r="E759" s="252" t="s">
        <v>1</v>
      </c>
      <c r="F759" s="253" t="s">
        <v>972</v>
      </c>
      <c r="G759" s="251"/>
      <c r="H759" s="254">
        <v>1.458</v>
      </c>
      <c r="I759" s="255"/>
      <c r="J759" s="251"/>
      <c r="K759" s="251"/>
      <c r="L759" s="256"/>
      <c r="M759" s="257"/>
      <c r="N759" s="258"/>
      <c r="O759" s="258"/>
      <c r="P759" s="258"/>
      <c r="Q759" s="258"/>
      <c r="R759" s="258"/>
      <c r="S759" s="258"/>
      <c r="T759" s="259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60" t="s">
        <v>157</v>
      </c>
      <c r="AU759" s="260" t="s">
        <v>88</v>
      </c>
      <c r="AV759" s="14" t="s">
        <v>88</v>
      </c>
      <c r="AW759" s="14" t="s">
        <v>34</v>
      </c>
      <c r="AX759" s="14" t="s">
        <v>78</v>
      </c>
      <c r="AY759" s="260" t="s">
        <v>147</v>
      </c>
    </row>
    <row r="760" s="15" customFormat="1">
      <c r="A760" s="15"/>
      <c r="B760" s="261"/>
      <c r="C760" s="262"/>
      <c r="D760" s="241" t="s">
        <v>157</v>
      </c>
      <c r="E760" s="263" t="s">
        <v>1</v>
      </c>
      <c r="F760" s="264" t="s">
        <v>160</v>
      </c>
      <c r="G760" s="262"/>
      <c r="H760" s="265">
        <v>1.458</v>
      </c>
      <c r="I760" s="266"/>
      <c r="J760" s="262"/>
      <c r="K760" s="262"/>
      <c r="L760" s="267"/>
      <c r="M760" s="268"/>
      <c r="N760" s="269"/>
      <c r="O760" s="269"/>
      <c r="P760" s="269"/>
      <c r="Q760" s="269"/>
      <c r="R760" s="269"/>
      <c r="S760" s="269"/>
      <c r="T760" s="270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T760" s="271" t="s">
        <v>157</v>
      </c>
      <c r="AU760" s="271" t="s">
        <v>88</v>
      </c>
      <c r="AV760" s="15" t="s">
        <v>153</v>
      </c>
      <c r="AW760" s="15" t="s">
        <v>34</v>
      </c>
      <c r="AX760" s="15" t="s">
        <v>86</v>
      </c>
      <c r="AY760" s="271" t="s">
        <v>147</v>
      </c>
    </row>
    <row r="761" s="2" customFormat="1" ht="24.15" customHeight="1">
      <c r="A761" s="39"/>
      <c r="B761" s="40"/>
      <c r="C761" s="272" t="s">
        <v>973</v>
      </c>
      <c r="D761" s="272" t="s">
        <v>392</v>
      </c>
      <c r="E761" s="273" t="s">
        <v>974</v>
      </c>
      <c r="F761" s="274" t="s">
        <v>975</v>
      </c>
      <c r="G761" s="275" t="s">
        <v>152</v>
      </c>
      <c r="H761" s="276">
        <v>1.458</v>
      </c>
      <c r="I761" s="277"/>
      <c r="J761" s="278">
        <f>ROUND(I761*H761,2)</f>
        <v>0</v>
      </c>
      <c r="K761" s="279"/>
      <c r="L761" s="280"/>
      <c r="M761" s="281" t="s">
        <v>1</v>
      </c>
      <c r="N761" s="282" t="s">
        <v>43</v>
      </c>
      <c r="O761" s="92"/>
      <c r="P761" s="230">
        <f>O761*H761</f>
        <v>0</v>
      </c>
      <c r="Q761" s="230">
        <v>0.0060000000000000001</v>
      </c>
      <c r="R761" s="230">
        <f>Q761*H761</f>
        <v>0.0087480000000000006</v>
      </c>
      <c r="S761" s="230">
        <v>0</v>
      </c>
      <c r="T761" s="231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32" t="s">
        <v>361</v>
      </c>
      <c r="AT761" s="232" t="s">
        <v>392</v>
      </c>
      <c r="AU761" s="232" t="s">
        <v>88</v>
      </c>
      <c r="AY761" s="18" t="s">
        <v>147</v>
      </c>
      <c r="BE761" s="233">
        <f>IF(N761="základní",J761,0)</f>
        <v>0</v>
      </c>
      <c r="BF761" s="233">
        <f>IF(N761="snížená",J761,0)</f>
        <v>0</v>
      </c>
      <c r="BG761" s="233">
        <f>IF(N761="zákl. přenesená",J761,0)</f>
        <v>0</v>
      </c>
      <c r="BH761" s="233">
        <f>IF(N761="sníž. přenesená",J761,0)</f>
        <v>0</v>
      </c>
      <c r="BI761" s="233">
        <f>IF(N761="nulová",J761,0)</f>
        <v>0</v>
      </c>
      <c r="BJ761" s="18" t="s">
        <v>86</v>
      </c>
      <c r="BK761" s="233">
        <f>ROUND(I761*H761,2)</f>
        <v>0</v>
      </c>
      <c r="BL761" s="18" t="s">
        <v>251</v>
      </c>
      <c r="BM761" s="232" t="s">
        <v>976</v>
      </c>
    </row>
    <row r="762" s="14" customFormat="1">
      <c r="A762" s="14"/>
      <c r="B762" s="250"/>
      <c r="C762" s="251"/>
      <c r="D762" s="241" t="s">
        <v>157</v>
      </c>
      <c r="E762" s="252" t="s">
        <v>1</v>
      </c>
      <c r="F762" s="253" t="s">
        <v>972</v>
      </c>
      <c r="G762" s="251"/>
      <c r="H762" s="254">
        <v>1.458</v>
      </c>
      <c r="I762" s="255"/>
      <c r="J762" s="251"/>
      <c r="K762" s="251"/>
      <c r="L762" s="256"/>
      <c r="M762" s="257"/>
      <c r="N762" s="258"/>
      <c r="O762" s="258"/>
      <c r="P762" s="258"/>
      <c r="Q762" s="258"/>
      <c r="R762" s="258"/>
      <c r="S762" s="258"/>
      <c r="T762" s="259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60" t="s">
        <v>157</v>
      </c>
      <c r="AU762" s="260" t="s">
        <v>88</v>
      </c>
      <c r="AV762" s="14" t="s">
        <v>88</v>
      </c>
      <c r="AW762" s="14" t="s">
        <v>34</v>
      </c>
      <c r="AX762" s="14" t="s">
        <v>78</v>
      </c>
      <c r="AY762" s="260" t="s">
        <v>147</v>
      </c>
    </row>
    <row r="763" s="15" customFormat="1">
      <c r="A763" s="15"/>
      <c r="B763" s="261"/>
      <c r="C763" s="262"/>
      <c r="D763" s="241" t="s">
        <v>157</v>
      </c>
      <c r="E763" s="263" t="s">
        <v>1</v>
      </c>
      <c r="F763" s="264" t="s">
        <v>160</v>
      </c>
      <c r="G763" s="262"/>
      <c r="H763" s="265">
        <v>1.458</v>
      </c>
      <c r="I763" s="266"/>
      <c r="J763" s="262"/>
      <c r="K763" s="262"/>
      <c r="L763" s="267"/>
      <c r="M763" s="268"/>
      <c r="N763" s="269"/>
      <c r="O763" s="269"/>
      <c r="P763" s="269"/>
      <c r="Q763" s="269"/>
      <c r="R763" s="269"/>
      <c r="S763" s="269"/>
      <c r="T763" s="270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T763" s="271" t="s">
        <v>157</v>
      </c>
      <c r="AU763" s="271" t="s">
        <v>88</v>
      </c>
      <c r="AV763" s="15" t="s">
        <v>153</v>
      </c>
      <c r="AW763" s="15" t="s">
        <v>34</v>
      </c>
      <c r="AX763" s="15" t="s">
        <v>86</v>
      </c>
      <c r="AY763" s="271" t="s">
        <v>147</v>
      </c>
    </row>
    <row r="764" s="2" customFormat="1" ht="24.15" customHeight="1">
      <c r="A764" s="39"/>
      <c r="B764" s="40"/>
      <c r="C764" s="220" t="s">
        <v>977</v>
      </c>
      <c r="D764" s="220" t="s">
        <v>149</v>
      </c>
      <c r="E764" s="221" t="s">
        <v>978</v>
      </c>
      <c r="F764" s="222" t="s">
        <v>979</v>
      </c>
      <c r="G764" s="223" t="s">
        <v>152</v>
      </c>
      <c r="H764" s="224">
        <v>0.97299999999999998</v>
      </c>
      <c r="I764" s="225"/>
      <c r="J764" s="226">
        <f>ROUND(I764*H764,2)</f>
        <v>0</v>
      </c>
      <c r="K764" s="227"/>
      <c r="L764" s="45"/>
      <c r="M764" s="228" t="s">
        <v>1</v>
      </c>
      <c r="N764" s="229" t="s">
        <v>43</v>
      </c>
      <c r="O764" s="92"/>
      <c r="P764" s="230">
        <f>O764*H764</f>
        <v>0</v>
      </c>
      <c r="Q764" s="230">
        <v>0.0060000000000000001</v>
      </c>
      <c r="R764" s="230">
        <f>Q764*H764</f>
        <v>0.0058380000000000003</v>
      </c>
      <c r="S764" s="230">
        <v>0</v>
      </c>
      <c r="T764" s="231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32" t="s">
        <v>251</v>
      </c>
      <c r="AT764" s="232" t="s">
        <v>149</v>
      </c>
      <c r="AU764" s="232" t="s">
        <v>88</v>
      </c>
      <c r="AY764" s="18" t="s">
        <v>147</v>
      </c>
      <c r="BE764" s="233">
        <f>IF(N764="základní",J764,0)</f>
        <v>0</v>
      </c>
      <c r="BF764" s="233">
        <f>IF(N764="snížená",J764,0)</f>
        <v>0</v>
      </c>
      <c r="BG764" s="233">
        <f>IF(N764="zákl. přenesená",J764,0)</f>
        <v>0</v>
      </c>
      <c r="BH764" s="233">
        <f>IF(N764="sníž. přenesená",J764,0)</f>
        <v>0</v>
      </c>
      <c r="BI764" s="233">
        <f>IF(N764="nulová",J764,0)</f>
        <v>0</v>
      </c>
      <c r="BJ764" s="18" t="s">
        <v>86</v>
      </c>
      <c r="BK764" s="233">
        <f>ROUND(I764*H764,2)</f>
        <v>0</v>
      </c>
      <c r="BL764" s="18" t="s">
        <v>251</v>
      </c>
      <c r="BM764" s="232" t="s">
        <v>980</v>
      </c>
    </row>
    <row r="765" s="2" customFormat="1">
      <c r="A765" s="39"/>
      <c r="B765" s="40"/>
      <c r="C765" s="41"/>
      <c r="D765" s="234" t="s">
        <v>155</v>
      </c>
      <c r="E765" s="41"/>
      <c r="F765" s="235" t="s">
        <v>981</v>
      </c>
      <c r="G765" s="41"/>
      <c r="H765" s="41"/>
      <c r="I765" s="236"/>
      <c r="J765" s="41"/>
      <c r="K765" s="41"/>
      <c r="L765" s="45"/>
      <c r="M765" s="237"/>
      <c r="N765" s="238"/>
      <c r="O765" s="92"/>
      <c r="P765" s="92"/>
      <c r="Q765" s="92"/>
      <c r="R765" s="92"/>
      <c r="S765" s="92"/>
      <c r="T765" s="93"/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T765" s="18" t="s">
        <v>155</v>
      </c>
      <c r="AU765" s="18" t="s">
        <v>88</v>
      </c>
    </row>
    <row r="766" s="13" customFormat="1">
      <c r="A766" s="13"/>
      <c r="B766" s="239"/>
      <c r="C766" s="240"/>
      <c r="D766" s="241" t="s">
        <v>157</v>
      </c>
      <c r="E766" s="242" t="s">
        <v>1</v>
      </c>
      <c r="F766" s="243" t="s">
        <v>982</v>
      </c>
      <c r="G766" s="240"/>
      <c r="H766" s="242" t="s">
        <v>1</v>
      </c>
      <c r="I766" s="244"/>
      <c r="J766" s="240"/>
      <c r="K766" s="240"/>
      <c r="L766" s="245"/>
      <c r="M766" s="246"/>
      <c r="N766" s="247"/>
      <c r="O766" s="247"/>
      <c r="P766" s="247"/>
      <c r="Q766" s="247"/>
      <c r="R766" s="247"/>
      <c r="S766" s="247"/>
      <c r="T766" s="248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9" t="s">
        <v>157</v>
      </c>
      <c r="AU766" s="249" t="s">
        <v>88</v>
      </c>
      <c r="AV766" s="13" t="s">
        <v>86</v>
      </c>
      <c r="AW766" s="13" t="s">
        <v>34</v>
      </c>
      <c r="AX766" s="13" t="s">
        <v>78</v>
      </c>
      <c r="AY766" s="249" t="s">
        <v>147</v>
      </c>
    </row>
    <row r="767" s="14" customFormat="1">
      <c r="A767" s="14"/>
      <c r="B767" s="250"/>
      <c r="C767" s="251"/>
      <c r="D767" s="241" t="s">
        <v>157</v>
      </c>
      <c r="E767" s="252" t="s">
        <v>1</v>
      </c>
      <c r="F767" s="253" t="s">
        <v>983</v>
      </c>
      <c r="G767" s="251"/>
      <c r="H767" s="254">
        <v>0.97299999999999998</v>
      </c>
      <c r="I767" s="255"/>
      <c r="J767" s="251"/>
      <c r="K767" s="251"/>
      <c r="L767" s="256"/>
      <c r="M767" s="257"/>
      <c r="N767" s="258"/>
      <c r="O767" s="258"/>
      <c r="P767" s="258"/>
      <c r="Q767" s="258"/>
      <c r="R767" s="258"/>
      <c r="S767" s="258"/>
      <c r="T767" s="259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60" t="s">
        <v>157</v>
      </c>
      <c r="AU767" s="260" t="s">
        <v>88</v>
      </c>
      <c r="AV767" s="14" t="s">
        <v>88</v>
      </c>
      <c r="AW767" s="14" t="s">
        <v>34</v>
      </c>
      <c r="AX767" s="14" t="s">
        <v>78</v>
      </c>
      <c r="AY767" s="260" t="s">
        <v>147</v>
      </c>
    </row>
    <row r="768" s="15" customFormat="1">
      <c r="A768" s="15"/>
      <c r="B768" s="261"/>
      <c r="C768" s="262"/>
      <c r="D768" s="241" t="s">
        <v>157</v>
      </c>
      <c r="E768" s="263" t="s">
        <v>1</v>
      </c>
      <c r="F768" s="264" t="s">
        <v>160</v>
      </c>
      <c r="G768" s="262"/>
      <c r="H768" s="265">
        <v>0.97299999999999998</v>
      </c>
      <c r="I768" s="266"/>
      <c r="J768" s="262"/>
      <c r="K768" s="262"/>
      <c r="L768" s="267"/>
      <c r="M768" s="268"/>
      <c r="N768" s="269"/>
      <c r="O768" s="269"/>
      <c r="P768" s="269"/>
      <c r="Q768" s="269"/>
      <c r="R768" s="269"/>
      <c r="S768" s="269"/>
      <c r="T768" s="270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T768" s="271" t="s">
        <v>157</v>
      </c>
      <c r="AU768" s="271" t="s">
        <v>88</v>
      </c>
      <c r="AV768" s="15" t="s">
        <v>153</v>
      </c>
      <c r="AW768" s="15" t="s">
        <v>34</v>
      </c>
      <c r="AX768" s="15" t="s">
        <v>86</v>
      </c>
      <c r="AY768" s="271" t="s">
        <v>147</v>
      </c>
    </row>
    <row r="769" s="2" customFormat="1" ht="24.15" customHeight="1">
      <c r="A769" s="39"/>
      <c r="B769" s="40"/>
      <c r="C769" s="272" t="s">
        <v>984</v>
      </c>
      <c r="D769" s="272" t="s">
        <v>392</v>
      </c>
      <c r="E769" s="273" t="s">
        <v>985</v>
      </c>
      <c r="F769" s="274" t="s">
        <v>986</v>
      </c>
      <c r="G769" s="275" t="s">
        <v>170</v>
      </c>
      <c r="H769" s="276">
        <v>0.072999999999999995</v>
      </c>
      <c r="I769" s="277"/>
      <c r="J769" s="278">
        <f>ROUND(I769*H769,2)</f>
        <v>0</v>
      </c>
      <c r="K769" s="279"/>
      <c r="L769" s="280"/>
      <c r="M769" s="281" t="s">
        <v>1</v>
      </c>
      <c r="N769" s="282" t="s">
        <v>43</v>
      </c>
      <c r="O769" s="92"/>
      <c r="P769" s="230">
        <f>O769*H769</f>
        <v>0</v>
      </c>
      <c r="Q769" s="230">
        <v>0.029999999999999999</v>
      </c>
      <c r="R769" s="230">
        <f>Q769*H769</f>
        <v>0.0021899999999999997</v>
      </c>
      <c r="S769" s="230">
        <v>0</v>
      </c>
      <c r="T769" s="231">
        <f>S769*H769</f>
        <v>0</v>
      </c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R769" s="232" t="s">
        <v>361</v>
      </c>
      <c r="AT769" s="232" t="s">
        <v>392</v>
      </c>
      <c r="AU769" s="232" t="s">
        <v>88</v>
      </c>
      <c r="AY769" s="18" t="s">
        <v>147</v>
      </c>
      <c r="BE769" s="233">
        <f>IF(N769="základní",J769,0)</f>
        <v>0</v>
      </c>
      <c r="BF769" s="233">
        <f>IF(N769="snížená",J769,0)</f>
        <v>0</v>
      </c>
      <c r="BG769" s="233">
        <f>IF(N769="zákl. přenesená",J769,0)</f>
        <v>0</v>
      </c>
      <c r="BH769" s="233">
        <f>IF(N769="sníž. přenesená",J769,0)</f>
        <v>0</v>
      </c>
      <c r="BI769" s="233">
        <f>IF(N769="nulová",J769,0)</f>
        <v>0</v>
      </c>
      <c r="BJ769" s="18" t="s">
        <v>86</v>
      </c>
      <c r="BK769" s="233">
        <f>ROUND(I769*H769,2)</f>
        <v>0</v>
      </c>
      <c r="BL769" s="18" t="s">
        <v>251</v>
      </c>
      <c r="BM769" s="232" t="s">
        <v>987</v>
      </c>
    </row>
    <row r="770" s="13" customFormat="1">
      <c r="A770" s="13"/>
      <c r="B770" s="239"/>
      <c r="C770" s="240"/>
      <c r="D770" s="241" t="s">
        <v>157</v>
      </c>
      <c r="E770" s="242" t="s">
        <v>1</v>
      </c>
      <c r="F770" s="243" t="s">
        <v>982</v>
      </c>
      <c r="G770" s="240"/>
      <c r="H770" s="242" t="s">
        <v>1</v>
      </c>
      <c r="I770" s="244"/>
      <c r="J770" s="240"/>
      <c r="K770" s="240"/>
      <c r="L770" s="245"/>
      <c r="M770" s="246"/>
      <c r="N770" s="247"/>
      <c r="O770" s="247"/>
      <c r="P770" s="247"/>
      <c r="Q770" s="247"/>
      <c r="R770" s="247"/>
      <c r="S770" s="247"/>
      <c r="T770" s="248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9" t="s">
        <v>157</v>
      </c>
      <c r="AU770" s="249" t="s">
        <v>88</v>
      </c>
      <c r="AV770" s="13" t="s">
        <v>86</v>
      </c>
      <c r="AW770" s="13" t="s">
        <v>34</v>
      </c>
      <c r="AX770" s="13" t="s">
        <v>78</v>
      </c>
      <c r="AY770" s="249" t="s">
        <v>147</v>
      </c>
    </row>
    <row r="771" s="13" customFormat="1">
      <c r="A771" s="13"/>
      <c r="B771" s="239"/>
      <c r="C771" s="240"/>
      <c r="D771" s="241" t="s">
        <v>157</v>
      </c>
      <c r="E771" s="242" t="s">
        <v>1</v>
      </c>
      <c r="F771" s="243" t="s">
        <v>988</v>
      </c>
      <c r="G771" s="240"/>
      <c r="H771" s="242" t="s">
        <v>1</v>
      </c>
      <c r="I771" s="244"/>
      <c r="J771" s="240"/>
      <c r="K771" s="240"/>
      <c r="L771" s="245"/>
      <c r="M771" s="246"/>
      <c r="N771" s="247"/>
      <c r="O771" s="247"/>
      <c r="P771" s="247"/>
      <c r="Q771" s="247"/>
      <c r="R771" s="247"/>
      <c r="S771" s="247"/>
      <c r="T771" s="248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49" t="s">
        <v>157</v>
      </c>
      <c r="AU771" s="249" t="s">
        <v>88</v>
      </c>
      <c r="AV771" s="13" t="s">
        <v>86</v>
      </c>
      <c r="AW771" s="13" t="s">
        <v>34</v>
      </c>
      <c r="AX771" s="13" t="s">
        <v>78</v>
      </c>
      <c r="AY771" s="249" t="s">
        <v>147</v>
      </c>
    </row>
    <row r="772" s="14" customFormat="1">
      <c r="A772" s="14"/>
      <c r="B772" s="250"/>
      <c r="C772" s="251"/>
      <c r="D772" s="241" t="s">
        <v>157</v>
      </c>
      <c r="E772" s="252" t="s">
        <v>1</v>
      </c>
      <c r="F772" s="253" t="s">
        <v>989</v>
      </c>
      <c r="G772" s="251"/>
      <c r="H772" s="254">
        <v>0.072999999999999995</v>
      </c>
      <c r="I772" s="255"/>
      <c r="J772" s="251"/>
      <c r="K772" s="251"/>
      <c r="L772" s="256"/>
      <c r="M772" s="257"/>
      <c r="N772" s="258"/>
      <c r="O772" s="258"/>
      <c r="P772" s="258"/>
      <c r="Q772" s="258"/>
      <c r="R772" s="258"/>
      <c r="S772" s="258"/>
      <c r="T772" s="259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60" t="s">
        <v>157</v>
      </c>
      <c r="AU772" s="260" t="s">
        <v>88</v>
      </c>
      <c r="AV772" s="14" t="s">
        <v>88</v>
      </c>
      <c r="AW772" s="14" t="s">
        <v>34</v>
      </c>
      <c r="AX772" s="14" t="s">
        <v>78</v>
      </c>
      <c r="AY772" s="260" t="s">
        <v>147</v>
      </c>
    </row>
    <row r="773" s="15" customFormat="1">
      <c r="A773" s="15"/>
      <c r="B773" s="261"/>
      <c r="C773" s="262"/>
      <c r="D773" s="241" t="s">
        <v>157</v>
      </c>
      <c r="E773" s="263" t="s">
        <v>1</v>
      </c>
      <c r="F773" s="264" t="s">
        <v>160</v>
      </c>
      <c r="G773" s="262"/>
      <c r="H773" s="265">
        <v>0.072999999999999995</v>
      </c>
      <c r="I773" s="266"/>
      <c r="J773" s="262"/>
      <c r="K773" s="262"/>
      <c r="L773" s="267"/>
      <c r="M773" s="268"/>
      <c r="N773" s="269"/>
      <c r="O773" s="269"/>
      <c r="P773" s="269"/>
      <c r="Q773" s="269"/>
      <c r="R773" s="269"/>
      <c r="S773" s="269"/>
      <c r="T773" s="270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T773" s="271" t="s">
        <v>157</v>
      </c>
      <c r="AU773" s="271" t="s">
        <v>88</v>
      </c>
      <c r="AV773" s="15" t="s">
        <v>153</v>
      </c>
      <c r="AW773" s="15" t="s">
        <v>34</v>
      </c>
      <c r="AX773" s="15" t="s">
        <v>86</v>
      </c>
      <c r="AY773" s="271" t="s">
        <v>147</v>
      </c>
    </row>
    <row r="774" s="2" customFormat="1" ht="24.15" customHeight="1">
      <c r="A774" s="39"/>
      <c r="B774" s="40"/>
      <c r="C774" s="220" t="s">
        <v>990</v>
      </c>
      <c r="D774" s="220" t="s">
        <v>149</v>
      </c>
      <c r="E774" s="221" t="s">
        <v>991</v>
      </c>
      <c r="F774" s="222" t="s">
        <v>992</v>
      </c>
      <c r="G774" s="223" t="s">
        <v>855</v>
      </c>
      <c r="H774" s="283"/>
      <c r="I774" s="225"/>
      <c r="J774" s="226">
        <f>ROUND(I774*H774,2)</f>
        <v>0</v>
      </c>
      <c r="K774" s="227"/>
      <c r="L774" s="45"/>
      <c r="M774" s="228" t="s">
        <v>1</v>
      </c>
      <c r="N774" s="229" t="s">
        <v>43</v>
      </c>
      <c r="O774" s="92"/>
      <c r="P774" s="230">
        <f>O774*H774</f>
        <v>0</v>
      </c>
      <c r="Q774" s="230">
        <v>0</v>
      </c>
      <c r="R774" s="230">
        <f>Q774*H774</f>
        <v>0</v>
      </c>
      <c r="S774" s="230">
        <v>0</v>
      </c>
      <c r="T774" s="231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32" t="s">
        <v>251</v>
      </c>
      <c r="AT774" s="232" t="s">
        <v>149</v>
      </c>
      <c r="AU774" s="232" t="s">
        <v>88</v>
      </c>
      <c r="AY774" s="18" t="s">
        <v>147</v>
      </c>
      <c r="BE774" s="233">
        <f>IF(N774="základní",J774,0)</f>
        <v>0</v>
      </c>
      <c r="BF774" s="233">
        <f>IF(N774="snížená",J774,0)</f>
        <v>0</v>
      </c>
      <c r="BG774" s="233">
        <f>IF(N774="zákl. přenesená",J774,0)</f>
        <v>0</v>
      </c>
      <c r="BH774" s="233">
        <f>IF(N774="sníž. přenesená",J774,0)</f>
        <v>0</v>
      </c>
      <c r="BI774" s="233">
        <f>IF(N774="nulová",J774,0)</f>
        <v>0</v>
      </c>
      <c r="BJ774" s="18" t="s">
        <v>86</v>
      </c>
      <c r="BK774" s="233">
        <f>ROUND(I774*H774,2)</f>
        <v>0</v>
      </c>
      <c r="BL774" s="18" t="s">
        <v>251</v>
      </c>
      <c r="BM774" s="232" t="s">
        <v>993</v>
      </c>
    </row>
    <row r="775" s="2" customFormat="1">
      <c r="A775" s="39"/>
      <c r="B775" s="40"/>
      <c r="C775" s="41"/>
      <c r="D775" s="234" t="s">
        <v>155</v>
      </c>
      <c r="E775" s="41"/>
      <c r="F775" s="235" t="s">
        <v>994</v>
      </c>
      <c r="G775" s="41"/>
      <c r="H775" s="41"/>
      <c r="I775" s="236"/>
      <c r="J775" s="41"/>
      <c r="K775" s="41"/>
      <c r="L775" s="45"/>
      <c r="M775" s="237"/>
      <c r="N775" s="238"/>
      <c r="O775" s="92"/>
      <c r="P775" s="92"/>
      <c r="Q775" s="92"/>
      <c r="R775" s="92"/>
      <c r="S775" s="92"/>
      <c r="T775" s="93"/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T775" s="18" t="s">
        <v>155</v>
      </c>
      <c r="AU775" s="18" t="s">
        <v>88</v>
      </c>
    </row>
    <row r="776" s="2" customFormat="1" ht="33" customHeight="1">
      <c r="A776" s="39"/>
      <c r="B776" s="40"/>
      <c r="C776" s="220" t="s">
        <v>995</v>
      </c>
      <c r="D776" s="220" t="s">
        <v>149</v>
      </c>
      <c r="E776" s="221" t="s">
        <v>996</v>
      </c>
      <c r="F776" s="222" t="s">
        <v>997</v>
      </c>
      <c r="G776" s="223" t="s">
        <v>855</v>
      </c>
      <c r="H776" s="283"/>
      <c r="I776" s="225"/>
      <c r="J776" s="226">
        <f>ROUND(I776*H776,2)</f>
        <v>0</v>
      </c>
      <c r="K776" s="227"/>
      <c r="L776" s="45"/>
      <c r="M776" s="228" t="s">
        <v>1</v>
      </c>
      <c r="N776" s="229" t="s">
        <v>43</v>
      </c>
      <c r="O776" s="92"/>
      <c r="P776" s="230">
        <f>O776*H776</f>
        <v>0</v>
      </c>
      <c r="Q776" s="230">
        <v>0</v>
      </c>
      <c r="R776" s="230">
        <f>Q776*H776</f>
        <v>0</v>
      </c>
      <c r="S776" s="230">
        <v>0</v>
      </c>
      <c r="T776" s="231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232" t="s">
        <v>251</v>
      </c>
      <c r="AT776" s="232" t="s">
        <v>149</v>
      </c>
      <c r="AU776" s="232" t="s">
        <v>88</v>
      </c>
      <c r="AY776" s="18" t="s">
        <v>147</v>
      </c>
      <c r="BE776" s="233">
        <f>IF(N776="základní",J776,0)</f>
        <v>0</v>
      </c>
      <c r="BF776" s="233">
        <f>IF(N776="snížená",J776,0)</f>
        <v>0</v>
      </c>
      <c r="BG776" s="233">
        <f>IF(N776="zákl. přenesená",J776,0)</f>
        <v>0</v>
      </c>
      <c r="BH776" s="233">
        <f>IF(N776="sníž. přenesená",J776,0)</f>
        <v>0</v>
      </c>
      <c r="BI776" s="233">
        <f>IF(N776="nulová",J776,0)</f>
        <v>0</v>
      </c>
      <c r="BJ776" s="18" t="s">
        <v>86</v>
      </c>
      <c r="BK776" s="233">
        <f>ROUND(I776*H776,2)</f>
        <v>0</v>
      </c>
      <c r="BL776" s="18" t="s">
        <v>251</v>
      </c>
      <c r="BM776" s="232" t="s">
        <v>998</v>
      </c>
    </row>
    <row r="777" s="2" customFormat="1">
      <c r="A777" s="39"/>
      <c r="B777" s="40"/>
      <c r="C777" s="41"/>
      <c r="D777" s="234" t="s">
        <v>155</v>
      </c>
      <c r="E777" s="41"/>
      <c r="F777" s="235" t="s">
        <v>999</v>
      </c>
      <c r="G777" s="41"/>
      <c r="H777" s="41"/>
      <c r="I777" s="236"/>
      <c r="J777" s="41"/>
      <c r="K777" s="41"/>
      <c r="L777" s="45"/>
      <c r="M777" s="237"/>
      <c r="N777" s="238"/>
      <c r="O777" s="92"/>
      <c r="P777" s="92"/>
      <c r="Q777" s="92"/>
      <c r="R777" s="92"/>
      <c r="S777" s="92"/>
      <c r="T777" s="93"/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T777" s="18" t="s">
        <v>155</v>
      </c>
      <c r="AU777" s="18" t="s">
        <v>88</v>
      </c>
    </row>
    <row r="778" s="12" customFormat="1" ht="22.8" customHeight="1">
      <c r="A778" s="12"/>
      <c r="B778" s="204"/>
      <c r="C778" s="205"/>
      <c r="D778" s="206" t="s">
        <v>77</v>
      </c>
      <c r="E778" s="218" t="s">
        <v>1000</v>
      </c>
      <c r="F778" s="218" t="s">
        <v>1001</v>
      </c>
      <c r="G778" s="205"/>
      <c r="H778" s="205"/>
      <c r="I778" s="208"/>
      <c r="J778" s="219">
        <f>BK778</f>
        <v>0</v>
      </c>
      <c r="K778" s="205"/>
      <c r="L778" s="210"/>
      <c r="M778" s="211"/>
      <c r="N778" s="212"/>
      <c r="O778" s="212"/>
      <c r="P778" s="213">
        <f>SUM(P779:P782)</f>
        <v>0</v>
      </c>
      <c r="Q778" s="212"/>
      <c r="R778" s="213">
        <f>SUM(R779:R782)</f>
        <v>0</v>
      </c>
      <c r="S778" s="212"/>
      <c r="T778" s="214">
        <f>SUM(T779:T782)</f>
        <v>0</v>
      </c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R778" s="215" t="s">
        <v>88</v>
      </c>
      <c r="AT778" s="216" t="s">
        <v>77</v>
      </c>
      <c r="AU778" s="216" t="s">
        <v>86</v>
      </c>
      <c r="AY778" s="215" t="s">
        <v>147</v>
      </c>
      <c r="BK778" s="217">
        <f>SUM(BK779:BK782)</f>
        <v>0</v>
      </c>
    </row>
    <row r="779" s="2" customFormat="1" ht="37.8" customHeight="1">
      <c r="A779" s="39"/>
      <c r="B779" s="40"/>
      <c r="C779" s="220" t="s">
        <v>1002</v>
      </c>
      <c r="D779" s="220" t="s">
        <v>149</v>
      </c>
      <c r="E779" s="221" t="s">
        <v>1003</v>
      </c>
      <c r="F779" s="222" t="s">
        <v>1004</v>
      </c>
      <c r="G779" s="223" t="s">
        <v>259</v>
      </c>
      <c r="H779" s="224">
        <v>1</v>
      </c>
      <c r="I779" s="225"/>
      <c r="J779" s="226">
        <f>ROUND(I779*H779,2)</f>
        <v>0</v>
      </c>
      <c r="K779" s="227"/>
      <c r="L779" s="45"/>
      <c r="M779" s="228" t="s">
        <v>1</v>
      </c>
      <c r="N779" s="229" t="s">
        <v>43</v>
      </c>
      <c r="O779" s="92"/>
      <c r="P779" s="230">
        <f>O779*H779</f>
        <v>0</v>
      </c>
      <c r="Q779" s="230">
        <v>0</v>
      </c>
      <c r="R779" s="230">
        <f>Q779*H779</f>
        <v>0</v>
      </c>
      <c r="S779" s="230">
        <v>0</v>
      </c>
      <c r="T779" s="231">
        <f>S779*H779</f>
        <v>0</v>
      </c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R779" s="232" t="s">
        <v>251</v>
      </c>
      <c r="AT779" s="232" t="s">
        <v>149</v>
      </c>
      <c r="AU779" s="232" t="s">
        <v>88</v>
      </c>
      <c r="AY779" s="18" t="s">
        <v>147</v>
      </c>
      <c r="BE779" s="233">
        <f>IF(N779="základní",J779,0)</f>
        <v>0</v>
      </c>
      <c r="BF779" s="233">
        <f>IF(N779="snížená",J779,0)</f>
        <v>0</v>
      </c>
      <c r="BG779" s="233">
        <f>IF(N779="zákl. přenesená",J779,0)</f>
        <v>0</v>
      </c>
      <c r="BH779" s="233">
        <f>IF(N779="sníž. přenesená",J779,0)</f>
        <v>0</v>
      </c>
      <c r="BI779" s="233">
        <f>IF(N779="nulová",J779,0)</f>
        <v>0</v>
      </c>
      <c r="BJ779" s="18" t="s">
        <v>86</v>
      </c>
      <c r="BK779" s="233">
        <f>ROUND(I779*H779,2)</f>
        <v>0</v>
      </c>
      <c r="BL779" s="18" t="s">
        <v>251</v>
      </c>
      <c r="BM779" s="232" t="s">
        <v>1005</v>
      </c>
    </row>
    <row r="780" s="2" customFormat="1">
      <c r="A780" s="39"/>
      <c r="B780" s="40"/>
      <c r="C780" s="41"/>
      <c r="D780" s="234" t="s">
        <v>155</v>
      </c>
      <c r="E780" s="41"/>
      <c r="F780" s="235" t="s">
        <v>1006</v>
      </c>
      <c r="G780" s="41"/>
      <c r="H780" s="41"/>
      <c r="I780" s="236"/>
      <c r="J780" s="41"/>
      <c r="K780" s="41"/>
      <c r="L780" s="45"/>
      <c r="M780" s="237"/>
      <c r="N780" s="238"/>
      <c r="O780" s="92"/>
      <c r="P780" s="92"/>
      <c r="Q780" s="92"/>
      <c r="R780" s="92"/>
      <c r="S780" s="92"/>
      <c r="T780" s="93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T780" s="18" t="s">
        <v>155</v>
      </c>
      <c r="AU780" s="18" t="s">
        <v>88</v>
      </c>
    </row>
    <row r="781" s="14" customFormat="1">
      <c r="A781" s="14"/>
      <c r="B781" s="250"/>
      <c r="C781" s="251"/>
      <c r="D781" s="241" t="s">
        <v>157</v>
      </c>
      <c r="E781" s="252" t="s">
        <v>1</v>
      </c>
      <c r="F781" s="253" t="s">
        <v>86</v>
      </c>
      <c r="G781" s="251"/>
      <c r="H781" s="254">
        <v>1</v>
      </c>
      <c r="I781" s="255"/>
      <c r="J781" s="251"/>
      <c r="K781" s="251"/>
      <c r="L781" s="256"/>
      <c r="M781" s="257"/>
      <c r="N781" s="258"/>
      <c r="O781" s="258"/>
      <c r="P781" s="258"/>
      <c r="Q781" s="258"/>
      <c r="R781" s="258"/>
      <c r="S781" s="258"/>
      <c r="T781" s="259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60" t="s">
        <v>157</v>
      </c>
      <c r="AU781" s="260" t="s">
        <v>88</v>
      </c>
      <c r="AV781" s="14" t="s">
        <v>88</v>
      </c>
      <c r="AW781" s="14" t="s">
        <v>34</v>
      </c>
      <c r="AX781" s="14" t="s">
        <v>78</v>
      </c>
      <c r="AY781" s="260" t="s">
        <v>147</v>
      </c>
    </row>
    <row r="782" s="15" customFormat="1">
      <c r="A782" s="15"/>
      <c r="B782" s="261"/>
      <c r="C782" s="262"/>
      <c r="D782" s="241" t="s">
        <v>157</v>
      </c>
      <c r="E782" s="263" t="s">
        <v>1</v>
      </c>
      <c r="F782" s="264" t="s">
        <v>160</v>
      </c>
      <c r="G782" s="262"/>
      <c r="H782" s="265">
        <v>1</v>
      </c>
      <c r="I782" s="266"/>
      <c r="J782" s="262"/>
      <c r="K782" s="262"/>
      <c r="L782" s="267"/>
      <c r="M782" s="268"/>
      <c r="N782" s="269"/>
      <c r="O782" s="269"/>
      <c r="P782" s="269"/>
      <c r="Q782" s="269"/>
      <c r="R782" s="269"/>
      <c r="S782" s="269"/>
      <c r="T782" s="270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T782" s="271" t="s">
        <v>157</v>
      </c>
      <c r="AU782" s="271" t="s">
        <v>88</v>
      </c>
      <c r="AV782" s="15" t="s">
        <v>153</v>
      </c>
      <c r="AW782" s="15" t="s">
        <v>34</v>
      </c>
      <c r="AX782" s="15" t="s">
        <v>86</v>
      </c>
      <c r="AY782" s="271" t="s">
        <v>147</v>
      </c>
    </row>
    <row r="783" s="12" customFormat="1" ht="22.8" customHeight="1">
      <c r="A783" s="12"/>
      <c r="B783" s="204"/>
      <c r="C783" s="205"/>
      <c r="D783" s="206" t="s">
        <v>77</v>
      </c>
      <c r="E783" s="218" t="s">
        <v>1007</v>
      </c>
      <c r="F783" s="218" t="s">
        <v>1008</v>
      </c>
      <c r="G783" s="205"/>
      <c r="H783" s="205"/>
      <c r="I783" s="208"/>
      <c r="J783" s="219">
        <f>BK783</f>
        <v>0</v>
      </c>
      <c r="K783" s="205"/>
      <c r="L783" s="210"/>
      <c r="M783" s="211"/>
      <c r="N783" s="212"/>
      <c r="O783" s="212"/>
      <c r="P783" s="213">
        <f>SUM(P784:P889)</f>
        <v>0</v>
      </c>
      <c r="Q783" s="212"/>
      <c r="R783" s="213">
        <f>SUM(R784:R889)</f>
        <v>0.039332499999999999</v>
      </c>
      <c r="S783" s="212"/>
      <c r="T783" s="214">
        <f>SUM(T784:T889)</f>
        <v>0</v>
      </c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R783" s="215" t="s">
        <v>88</v>
      </c>
      <c r="AT783" s="216" t="s">
        <v>77</v>
      </c>
      <c r="AU783" s="216" t="s">
        <v>86</v>
      </c>
      <c r="AY783" s="215" t="s">
        <v>147</v>
      </c>
      <c r="BK783" s="217">
        <f>SUM(BK784:BK889)</f>
        <v>0</v>
      </c>
    </row>
    <row r="784" s="2" customFormat="1" ht="33" customHeight="1">
      <c r="A784" s="39"/>
      <c r="B784" s="40"/>
      <c r="C784" s="220" t="s">
        <v>1009</v>
      </c>
      <c r="D784" s="220" t="s">
        <v>149</v>
      </c>
      <c r="E784" s="221" t="s">
        <v>1010</v>
      </c>
      <c r="F784" s="222" t="s">
        <v>1011</v>
      </c>
      <c r="G784" s="223" t="s">
        <v>259</v>
      </c>
      <c r="H784" s="224">
        <v>4</v>
      </c>
      <c r="I784" s="225"/>
      <c r="J784" s="226">
        <f>ROUND(I784*H784,2)</f>
        <v>0</v>
      </c>
      <c r="K784" s="227"/>
      <c r="L784" s="45"/>
      <c r="M784" s="228" t="s">
        <v>1</v>
      </c>
      <c r="N784" s="229" t="s">
        <v>43</v>
      </c>
      <c r="O784" s="92"/>
      <c r="P784" s="230">
        <f>O784*H784</f>
        <v>0</v>
      </c>
      <c r="Q784" s="230">
        <v>0</v>
      </c>
      <c r="R784" s="230">
        <f>Q784*H784</f>
        <v>0</v>
      </c>
      <c r="S784" s="230">
        <v>0</v>
      </c>
      <c r="T784" s="231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32" t="s">
        <v>251</v>
      </c>
      <c r="AT784" s="232" t="s">
        <v>149</v>
      </c>
      <c r="AU784" s="232" t="s">
        <v>88</v>
      </c>
      <c r="AY784" s="18" t="s">
        <v>147</v>
      </c>
      <c r="BE784" s="233">
        <f>IF(N784="základní",J784,0)</f>
        <v>0</v>
      </c>
      <c r="BF784" s="233">
        <f>IF(N784="snížená",J784,0)</f>
        <v>0</v>
      </c>
      <c r="BG784" s="233">
        <f>IF(N784="zákl. přenesená",J784,0)</f>
        <v>0</v>
      </c>
      <c r="BH784" s="233">
        <f>IF(N784="sníž. přenesená",J784,0)</f>
        <v>0</v>
      </c>
      <c r="BI784" s="233">
        <f>IF(N784="nulová",J784,0)</f>
        <v>0</v>
      </c>
      <c r="BJ784" s="18" t="s">
        <v>86</v>
      </c>
      <c r="BK784" s="233">
        <f>ROUND(I784*H784,2)</f>
        <v>0</v>
      </c>
      <c r="BL784" s="18" t="s">
        <v>251</v>
      </c>
      <c r="BM784" s="232" t="s">
        <v>1012</v>
      </c>
    </row>
    <row r="785" s="14" customFormat="1">
      <c r="A785" s="14"/>
      <c r="B785" s="250"/>
      <c r="C785" s="251"/>
      <c r="D785" s="241" t="s">
        <v>157</v>
      </c>
      <c r="E785" s="252" t="s">
        <v>1</v>
      </c>
      <c r="F785" s="253" t="s">
        <v>153</v>
      </c>
      <c r="G785" s="251"/>
      <c r="H785" s="254">
        <v>4</v>
      </c>
      <c r="I785" s="255"/>
      <c r="J785" s="251"/>
      <c r="K785" s="251"/>
      <c r="L785" s="256"/>
      <c r="M785" s="257"/>
      <c r="N785" s="258"/>
      <c r="O785" s="258"/>
      <c r="P785" s="258"/>
      <c r="Q785" s="258"/>
      <c r="R785" s="258"/>
      <c r="S785" s="258"/>
      <c r="T785" s="259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60" t="s">
        <v>157</v>
      </c>
      <c r="AU785" s="260" t="s">
        <v>88</v>
      </c>
      <c r="AV785" s="14" t="s">
        <v>88</v>
      </c>
      <c r="AW785" s="14" t="s">
        <v>34</v>
      </c>
      <c r="AX785" s="14" t="s">
        <v>78</v>
      </c>
      <c r="AY785" s="260" t="s">
        <v>147</v>
      </c>
    </row>
    <row r="786" s="15" customFormat="1">
      <c r="A786" s="15"/>
      <c r="B786" s="261"/>
      <c r="C786" s="262"/>
      <c r="D786" s="241" t="s">
        <v>157</v>
      </c>
      <c r="E786" s="263" t="s">
        <v>1</v>
      </c>
      <c r="F786" s="264" t="s">
        <v>160</v>
      </c>
      <c r="G786" s="262"/>
      <c r="H786" s="265">
        <v>4</v>
      </c>
      <c r="I786" s="266"/>
      <c r="J786" s="262"/>
      <c r="K786" s="262"/>
      <c r="L786" s="267"/>
      <c r="M786" s="268"/>
      <c r="N786" s="269"/>
      <c r="O786" s="269"/>
      <c r="P786" s="269"/>
      <c r="Q786" s="269"/>
      <c r="R786" s="269"/>
      <c r="S786" s="269"/>
      <c r="T786" s="270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T786" s="271" t="s">
        <v>157</v>
      </c>
      <c r="AU786" s="271" t="s">
        <v>88</v>
      </c>
      <c r="AV786" s="15" t="s">
        <v>153</v>
      </c>
      <c r="AW786" s="15" t="s">
        <v>34</v>
      </c>
      <c r="AX786" s="15" t="s">
        <v>86</v>
      </c>
      <c r="AY786" s="271" t="s">
        <v>147</v>
      </c>
    </row>
    <row r="787" s="2" customFormat="1" ht="21.75" customHeight="1">
      <c r="A787" s="39"/>
      <c r="B787" s="40"/>
      <c r="C787" s="220" t="s">
        <v>1013</v>
      </c>
      <c r="D787" s="220" t="s">
        <v>149</v>
      </c>
      <c r="E787" s="221" t="s">
        <v>1014</v>
      </c>
      <c r="F787" s="222" t="s">
        <v>1015</v>
      </c>
      <c r="G787" s="223" t="s">
        <v>163</v>
      </c>
      <c r="H787" s="224">
        <v>45</v>
      </c>
      <c r="I787" s="225"/>
      <c r="J787" s="226">
        <f>ROUND(I787*H787,2)</f>
        <v>0</v>
      </c>
      <c r="K787" s="227"/>
      <c r="L787" s="45"/>
      <c r="M787" s="228" t="s">
        <v>1</v>
      </c>
      <c r="N787" s="229" t="s">
        <v>43</v>
      </c>
      <c r="O787" s="92"/>
      <c r="P787" s="230">
        <f>O787*H787</f>
        <v>0</v>
      </c>
      <c r="Q787" s="230">
        <v>0</v>
      </c>
      <c r="R787" s="230">
        <f>Q787*H787</f>
        <v>0</v>
      </c>
      <c r="S787" s="230">
        <v>0</v>
      </c>
      <c r="T787" s="231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32" t="s">
        <v>251</v>
      </c>
      <c r="AT787" s="232" t="s">
        <v>149</v>
      </c>
      <c r="AU787" s="232" t="s">
        <v>88</v>
      </c>
      <c r="AY787" s="18" t="s">
        <v>147</v>
      </c>
      <c r="BE787" s="233">
        <f>IF(N787="základní",J787,0)</f>
        <v>0</v>
      </c>
      <c r="BF787" s="233">
        <f>IF(N787="snížená",J787,0)</f>
        <v>0</v>
      </c>
      <c r="BG787" s="233">
        <f>IF(N787="zákl. přenesená",J787,0)</f>
        <v>0</v>
      </c>
      <c r="BH787" s="233">
        <f>IF(N787="sníž. přenesená",J787,0)</f>
        <v>0</v>
      </c>
      <c r="BI787" s="233">
        <f>IF(N787="nulová",J787,0)</f>
        <v>0</v>
      </c>
      <c r="BJ787" s="18" t="s">
        <v>86</v>
      </c>
      <c r="BK787" s="233">
        <f>ROUND(I787*H787,2)</f>
        <v>0</v>
      </c>
      <c r="BL787" s="18" t="s">
        <v>251</v>
      </c>
      <c r="BM787" s="232" t="s">
        <v>1016</v>
      </c>
    </row>
    <row r="788" s="14" customFormat="1">
      <c r="A788" s="14"/>
      <c r="B788" s="250"/>
      <c r="C788" s="251"/>
      <c r="D788" s="241" t="s">
        <v>157</v>
      </c>
      <c r="E788" s="252" t="s">
        <v>1</v>
      </c>
      <c r="F788" s="253" t="s">
        <v>457</v>
      </c>
      <c r="G788" s="251"/>
      <c r="H788" s="254">
        <v>45</v>
      </c>
      <c r="I788" s="255"/>
      <c r="J788" s="251"/>
      <c r="K788" s="251"/>
      <c r="L788" s="256"/>
      <c r="M788" s="257"/>
      <c r="N788" s="258"/>
      <c r="O788" s="258"/>
      <c r="P788" s="258"/>
      <c r="Q788" s="258"/>
      <c r="R788" s="258"/>
      <c r="S788" s="258"/>
      <c r="T788" s="259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60" t="s">
        <v>157</v>
      </c>
      <c r="AU788" s="260" t="s">
        <v>88</v>
      </c>
      <c r="AV788" s="14" t="s">
        <v>88</v>
      </c>
      <c r="AW788" s="14" t="s">
        <v>34</v>
      </c>
      <c r="AX788" s="14" t="s">
        <v>78</v>
      </c>
      <c r="AY788" s="260" t="s">
        <v>147</v>
      </c>
    </row>
    <row r="789" s="15" customFormat="1">
      <c r="A789" s="15"/>
      <c r="B789" s="261"/>
      <c r="C789" s="262"/>
      <c r="D789" s="241" t="s">
        <v>157</v>
      </c>
      <c r="E789" s="263" t="s">
        <v>1</v>
      </c>
      <c r="F789" s="264" t="s">
        <v>160</v>
      </c>
      <c r="G789" s="262"/>
      <c r="H789" s="265">
        <v>45</v>
      </c>
      <c r="I789" s="266"/>
      <c r="J789" s="262"/>
      <c r="K789" s="262"/>
      <c r="L789" s="267"/>
      <c r="M789" s="268"/>
      <c r="N789" s="269"/>
      <c r="O789" s="269"/>
      <c r="P789" s="269"/>
      <c r="Q789" s="269"/>
      <c r="R789" s="269"/>
      <c r="S789" s="269"/>
      <c r="T789" s="270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71" t="s">
        <v>157</v>
      </c>
      <c r="AU789" s="271" t="s">
        <v>88</v>
      </c>
      <c r="AV789" s="15" t="s">
        <v>153</v>
      </c>
      <c r="AW789" s="15" t="s">
        <v>34</v>
      </c>
      <c r="AX789" s="15" t="s">
        <v>86</v>
      </c>
      <c r="AY789" s="271" t="s">
        <v>147</v>
      </c>
    </row>
    <row r="790" s="2" customFormat="1" ht="16.5" customHeight="1">
      <c r="A790" s="39"/>
      <c r="B790" s="40"/>
      <c r="C790" s="272" t="s">
        <v>1017</v>
      </c>
      <c r="D790" s="272" t="s">
        <v>392</v>
      </c>
      <c r="E790" s="273" t="s">
        <v>1018</v>
      </c>
      <c r="F790" s="274" t="s">
        <v>1019</v>
      </c>
      <c r="G790" s="275" t="s">
        <v>163</v>
      </c>
      <c r="H790" s="276">
        <v>47.25</v>
      </c>
      <c r="I790" s="277"/>
      <c r="J790" s="278">
        <f>ROUND(I790*H790,2)</f>
        <v>0</v>
      </c>
      <c r="K790" s="279"/>
      <c r="L790" s="280"/>
      <c r="M790" s="281" t="s">
        <v>1</v>
      </c>
      <c r="N790" s="282" t="s">
        <v>43</v>
      </c>
      <c r="O790" s="92"/>
      <c r="P790" s="230">
        <f>O790*H790</f>
        <v>0</v>
      </c>
      <c r="Q790" s="230">
        <v>0.00012999999999999999</v>
      </c>
      <c r="R790" s="230">
        <f>Q790*H790</f>
        <v>0.0061424999999999995</v>
      </c>
      <c r="S790" s="230">
        <v>0</v>
      </c>
      <c r="T790" s="231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32" t="s">
        <v>361</v>
      </c>
      <c r="AT790" s="232" t="s">
        <v>392</v>
      </c>
      <c r="AU790" s="232" t="s">
        <v>88</v>
      </c>
      <c r="AY790" s="18" t="s">
        <v>147</v>
      </c>
      <c r="BE790" s="233">
        <f>IF(N790="základní",J790,0)</f>
        <v>0</v>
      </c>
      <c r="BF790" s="233">
        <f>IF(N790="snížená",J790,0)</f>
        <v>0</v>
      </c>
      <c r="BG790" s="233">
        <f>IF(N790="zákl. přenesená",J790,0)</f>
        <v>0</v>
      </c>
      <c r="BH790" s="233">
        <f>IF(N790="sníž. přenesená",J790,0)</f>
        <v>0</v>
      </c>
      <c r="BI790" s="233">
        <f>IF(N790="nulová",J790,0)</f>
        <v>0</v>
      </c>
      <c r="BJ790" s="18" t="s">
        <v>86</v>
      </c>
      <c r="BK790" s="233">
        <f>ROUND(I790*H790,2)</f>
        <v>0</v>
      </c>
      <c r="BL790" s="18" t="s">
        <v>251</v>
      </c>
      <c r="BM790" s="232" t="s">
        <v>1020</v>
      </c>
    </row>
    <row r="791" s="14" customFormat="1">
      <c r="A791" s="14"/>
      <c r="B791" s="250"/>
      <c r="C791" s="251"/>
      <c r="D791" s="241" t="s">
        <v>157</v>
      </c>
      <c r="E791" s="252" t="s">
        <v>1</v>
      </c>
      <c r="F791" s="253" t="s">
        <v>1021</v>
      </c>
      <c r="G791" s="251"/>
      <c r="H791" s="254">
        <v>47.25</v>
      </c>
      <c r="I791" s="255"/>
      <c r="J791" s="251"/>
      <c r="K791" s="251"/>
      <c r="L791" s="256"/>
      <c r="M791" s="257"/>
      <c r="N791" s="258"/>
      <c r="O791" s="258"/>
      <c r="P791" s="258"/>
      <c r="Q791" s="258"/>
      <c r="R791" s="258"/>
      <c r="S791" s="258"/>
      <c r="T791" s="259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60" t="s">
        <v>157</v>
      </c>
      <c r="AU791" s="260" t="s">
        <v>88</v>
      </c>
      <c r="AV791" s="14" t="s">
        <v>88</v>
      </c>
      <c r="AW791" s="14" t="s">
        <v>34</v>
      </c>
      <c r="AX791" s="14" t="s">
        <v>78</v>
      </c>
      <c r="AY791" s="260" t="s">
        <v>147</v>
      </c>
    </row>
    <row r="792" s="15" customFormat="1">
      <c r="A792" s="15"/>
      <c r="B792" s="261"/>
      <c r="C792" s="262"/>
      <c r="D792" s="241" t="s">
        <v>157</v>
      </c>
      <c r="E792" s="263" t="s">
        <v>1</v>
      </c>
      <c r="F792" s="264" t="s">
        <v>160</v>
      </c>
      <c r="G792" s="262"/>
      <c r="H792" s="265">
        <v>47.25</v>
      </c>
      <c r="I792" s="266"/>
      <c r="J792" s="262"/>
      <c r="K792" s="262"/>
      <c r="L792" s="267"/>
      <c r="M792" s="268"/>
      <c r="N792" s="269"/>
      <c r="O792" s="269"/>
      <c r="P792" s="269"/>
      <c r="Q792" s="269"/>
      <c r="R792" s="269"/>
      <c r="S792" s="269"/>
      <c r="T792" s="270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71" t="s">
        <v>157</v>
      </c>
      <c r="AU792" s="271" t="s">
        <v>88</v>
      </c>
      <c r="AV792" s="15" t="s">
        <v>153</v>
      </c>
      <c r="AW792" s="15" t="s">
        <v>34</v>
      </c>
      <c r="AX792" s="15" t="s">
        <v>86</v>
      </c>
      <c r="AY792" s="271" t="s">
        <v>147</v>
      </c>
    </row>
    <row r="793" s="2" customFormat="1" ht="21.75" customHeight="1">
      <c r="A793" s="39"/>
      <c r="B793" s="40"/>
      <c r="C793" s="220" t="s">
        <v>1022</v>
      </c>
      <c r="D793" s="220" t="s">
        <v>149</v>
      </c>
      <c r="E793" s="221" t="s">
        <v>1023</v>
      </c>
      <c r="F793" s="222" t="s">
        <v>1024</v>
      </c>
      <c r="G793" s="223" t="s">
        <v>259</v>
      </c>
      <c r="H793" s="224">
        <v>6</v>
      </c>
      <c r="I793" s="225"/>
      <c r="J793" s="226">
        <f>ROUND(I793*H793,2)</f>
        <v>0</v>
      </c>
      <c r="K793" s="227"/>
      <c r="L793" s="45"/>
      <c r="M793" s="228" t="s">
        <v>1</v>
      </c>
      <c r="N793" s="229" t="s">
        <v>43</v>
      </c>
      <c r="O793" s="92"/>
      <c r="P793" s="230">
        <f>O793*H793</f>
        <v>0</v>
      </c>
      <c r="Q793" s="230">
        <v>0</v>
      </c>
      <c r="R793" s="230">
        <f>Q793*H793</f>
        <v>0</v>
      </c>
      <c r="S793" s="230">
        <v>0</v>
      </c>
      <c r="T793" s="231">
        <f>S793*H793</f>
        <v>0</v>
      </c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R793" s="232" t="s">
        <v>251</v>
      </c>
      <c r="AT793" s="232" t="s">
        <v>149</v>
      </c>
      <c r="AU793" s="232" t="s">
        <v>88</v>
      </c>
      <c r="AY793" s="18" t="s">
        <v>147</v>
      </c>
      <c r="BE793" s="233">
        <f>IF(N793="základní",J793,0)</f>
        <v>0</v>
      </c>
      <c r="BF793" s="233">
        <f>IF(N793="snížená",J793,0)</f>
        <v>0</v>
      </c>
      <c r="BG793" s="233">
        <f>IF(N793="zákl. přenesená",J793,0)</f>
        <v>0</v>
      </c>
      <c r="BH793" s="233">
        <f>IF(N793="sníž. přenesená",J793,0)</f>
        <v>0</v>
      </c>
      <c r="BI793" s="233">
        <f>IF(N793="nulová",J793,0)</f>
        <v>0</v>
      </c>
      <c r="BJ793" s="18" t="s">
        <v>86</v>
      </c>
      <c r="BK793" s="233">
        <f>ROUND(I793*H793,2)</f>
        <v>0</v>
      </c>
      <c r="BL793" s="18" t="s">
        <v>251</v>
      </c>
      <c r="BM793" s="232" t="s">
        <v>1025</v>
      </c>
    </row>
    <row r="794" s="14" customFormat="1">
      <c r="A794" s="14"/>
      <c r="B794" s="250"/>
      <c r="C794" s="251"/>
      <c r="D794" s="241" t="s">
        <v>157</v>
      </c>
      <c r="E794" s="252" t="s">
        <v>1</v>
      </c>
      <c r="F794" s="253" t="s">
        <v>187</v>
      </c>
      <c r="G794" s="251"/>
      <c r="H794" s="254">
        <v>6</v>
      </c>
      <c r="I794" s="255"/>
      <c r="J794" s="251"/>
      <c r="K794" s="251"/>
      <c r="L794" s="256"/>
      <c r="M794" s="257"/>
      <c r="N794" s="258"/>
      <c r="O794" s="258"/>
      <c r="P794" s="258"/>
      <c r="Q794" s="258"/>
      <c r="R794" s="258"/>
      <c r="S794" s="258"/>
      <c r="T794" s="259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60" t="s">
        <v>157</v>
      </c>
      <c r="AU794" s="260" t="s">
        <v>88</v>
      </c>
      <c r="AV794" s="14" t="s">
        <v>88</v>
      </c>
      <c r="AW794" s="14" t="s">
        <v>34</v>
      </c>
      <c r="AX794" s="14" t="s">
        <v>78</v>
      </c>
      <c r="AY794" s="260" t="s">
        <v>147</v>
      </c>
    </row>
    <row r="795" s="15" customFormat="1">
      <c r="A795" s="15"/>
      <c r="B795" s="261"/>
      <c r="C795" s="262"/>
      <c r="D795" s="241" t="s">
        <v>157</v>
      </c>
      <c r="E795" s="263" t="s">
        <v>1</v>
      </c>
      <c r="F795" s="264" t="s">
        <v>160</v>
      </c>
      <c r="G795" s="262"/>
      <c r="H795" s="265">
        <v>6</v>
      </c>
      <c r="I795" s="266"/>
      <c r="J795" s="262"/>
      <c r="K795" s="262"/>
      <c r="L795" s="267"/>
      <c r="M795" s="268"/>
      <c r="N795" s="269"/>
      <c r="O795" s="269"/>
      <c r="P795" s="269"/>
      <c r="Q795" s="269"/>
      <c r="R795" s="269"/>
      <c r="S795" s="269"/>
      <c r="T795" s="270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71" t="s">
        <v>157</v>
      </c>
      <c r="AU795" s="271" t="s">
        <v>88</v>
      </c>
      <c r="AV795" s="15" t="s">
        <v>153</v>
      </c>
      <c r="AW795" s="15" t="s">
        <v>34</v>
      </c>
      <c r="AX795" s="15" t="s">
        <v>86</v>
      </c>
      <c r="AY795" s="271" t="s">
        <v>147</v>
      </c>
    </row>
    <row r="796" s="2" customFormat="1" ht="21.75" customHeight="1">
      <c r="A796" s="39"/>
      <c r="B796" s="40"/>
      <c r="C796" s="272" t="s">
        <v>1026</v>
      </c>
      <c r="D796" s="272" t="s">
        <v>392</v>
      </c>
      <c r="E796" s="273" t="s">
        <v>1027</v>
      </c>
      <c r="F796" s="274" t="s">
        <v>1028</v>
      </c>
      <c r="G796" s="275" t="s">
        <v>259</v>
      </c>
      <c r="H796" s="276">
        <v>6</v>
      </c>
      <c r="I796" s="277"/>
      <c r="J796" s="278">
        <f>ROUND(I796*H796,2)</f>
        <v>0</v>
      </c>
      <c r="K796" s="279"/>
      <c r="L796" s="280"/>
      <c r="M796" s="281" t="s">
        <v>1</v>
      </c>
      <c r="N796" s="282" t="s">
        <v>43</v>
      </c>
      <c r="O796" s="92"/>
      <c r="P796" s="230">
        <f>O796*H796</f>
        <v>0</v>
      </c>
      <c r="Q796" s="230">
        <v>4.0000000000000003E-05</v>
      </c>
      <c r="R796" s="230">
        <f>Q796*H796</f>
        <v>0.00024000000000000003</v>
      </c>
      <c r="S796" s="230">
        <v>0</v>
      </c>
      <c r="T796" s="231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32" t="s">
        <v>361</v>
      </c>
      <c r="AT796" s="232" t="s">
        <v>392</v>
      </c>
      <c r="AU796" s="232" t="s">
        <v>88</v>
      </c>
      <c r="AY796" s="18" t="s">
        <v>147</v>
      </c>
      <c r="BE796" s="233">
        <f>IF(N796="základní",J796,0)</f>
        <v>0</v>
      </c>
      <c r="BF796" s="233">
        <f>IF(N796="snížená",J796,0)</f>
        <v>0</v>
      </c>
      <c r="BG796" s="233">
        <f>IF(N796="zákl. přenesená",J796,0)</f>
        <v>0</v>
      </c>
      <c r="BH796" s="233">
        <f>IF(N796="sníž. přenesená",J796,0)</f>
        <v>0</v>
      </c>
      <c r="BI796" s="233">
        <f>IF(N796="nulová",J796,0)</f>
        <v>0</v>
      </c>
      <c r="BJ796" s="18" t="s">
        <v>86</v>
      </c>
      <c r="BK796" s="233">
        <f>ROUND(I796*H796,2)</f>
        <v>0</v>
      </c>
      <c r="BL796" s="18" t="s">
        <v>251</v>
      </c>
      <c r="BM796" s="232" t="s">
        <v>1029</v>
      </c>
    </row>
    <row r="797" s="14" customFormat="1">
      <c r="A797" s="14"/>
      <c r="B797" s="250"/>
      <c r="C797" s="251"/>
      <c r="D797" s="241" t="s">
        <v>157</v>
      </c>
      <c r="E797" s="252" t="s">
        <v>1</v>
      </c>
      <c r="F797" s="253" t="s">
        <v>187</v>
      </c>
      <c r="G797" s="251"/>
      <c r="H797" s="254">
        <v>6</v>
      </c>
      <c r="I797" s="255"/>
      <c r="J797" s="251"/>
      <c r="K797" s="251"/>
      <c r="L797" s="256"/>
      <c r="M797" s="257"/>
      <c r="N797" s="258"/>
      <c r="O797" s="258"/>
      <c r="P797" s="258"/>
      <c r="Q797" s="258"/>
      <c r="R797" s="258"/>
      <c r="S797" s="258"/>
      <c r="T797" s="259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60" t="s">
        <v>157</v>
      </c>
      <c r="AU797" s="260" t="s">
        <v>88</v>
      </c>
      <c r="AV797" s="14" t="s">
        <v>88</v>
      </c>
      <c r="AW797" s="14" t="s">
        <v>34</v>
      </c>
      <c r="AX797" s="14" t="s">
        <v>78</v>
      </c>
      <c r="AY797" s="260" t="s">
        <v>147</v>
      </c>
    </row>
    <row r="798" s="15" customFormat="1">
      <c r="A798" s="15"/>
      <c r="B798" s="261"/>
      <c r="C798" s="262"/>
      <c r="D798" s="241" t="s">
        <v>157</v>
      </c>
      <c r="E798" s="263" t="s">
        <v>1</v>
      </c>
      <c r="F798" s="264" t="s">
        <v>160</v>
      </c>
      <c r="G798" s="262"/>
      <c r="H798" s="265">
        <v>6</v>
      </c>
      <c r="I798" s="266"/>
      <c r="J798" s="262"/>
      <c r="K798" s="262"/>
      <c r="L798" s="267"/>
      <c r="M798" s="268"/>
      <c r="N798" s="269"/>
      <c r="O798" s="269"/>
      <c r="P798" s="269"/>
      <c r="Q798" s="269"/>
      <c r="R798" s="269"/>
      <c r="S798" s="269"/>
      <c r="T798" s="270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71" t="s">
        <v>157</v>
      </c>
      <c r="AU798" s="271" t="s">
        <v>88</v>
      </c>
      <c r="AV798" s="15" t="s">
        <v>153</v>
      </c>
      <c r="AW798" s="15" t="s">
        <v>34</v>
      </c>
      <c r="AX798" s="15" t="s">
        <v>86</v>
      </c>
      <c r="AY798" s="271" t="s">
        <v>147</v>
      </c>
    </row>
    <row r="799" s="2" customFormat="1" ht="33" customHeight="1">
      <c r="A799" s="39"/>
      <c r="B799" s="40"/>
      <c r="C799" s="220" t="s">
        <v>1030</v>
      </c>
      <c r="D799" s="220" t="s">
        <v>149</v>
      </c>
      <c r="E799" s="221" t="s">
        <v>1031</v>
      </c>
      <c r="F799" s="222" t="s">
        <v>1032</v>
      </c>
      <c r="G799" s="223" t="s">
        <v>163</v>
      </c>
      <c r="H799" s="224">
        <v>100</v>
      </c>
      <c r="I799" s="225"/>
      <c r="J799" s="226">
        <f>ROUND(I799*H799,2)</f>
        <v>0</v>
      </c>
      <c r="K799" s="227"/>
      <c r="L799" s="45"/>
      <c r="M799" s="228" t="s">
        <v>1</v>
      </c>
      <c r="N799" s="229" t="s">
        <v>43</v>
      </c>
      <c r="O799" s="92"/>
      <c r="P799" s="230">
        <f>O799*H799</f>
        <v>0</v>
      </c>
      <c r="Q799" s="230">
        <v>0</v>
      </c>
      <c r="R799" s="230">
        <f>Q799*H799</f>
        <v>0</v>
      </c>
      <c r="S799" s="230">
        <v>0</v>
      </c>
      <c r="T799" s="231">
        <f>S799*H799</f>
        <v>0</v>
      </c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R799" s="232" t="s">
        <v>251</v>
      </c>
      <c r="AT799" s="232" t="s">
        <v>149</v>
      </c>
      <c r="AU799" s="232" t="s">
        <v>88</v>
      </c>
      <c r="AY799" s="18" t="s">
        <v>147</v>
      </c>
      <c r="BE799" s="233">
        <f>IF(N799="základní",J799,0)</f>
        <v>0</v>
      </c>
      <c r="BF799" s="233">
        <f>IF(N799="snížená",J799,0)</f>
        <v>0</v>
      </c>
      <c r="BG799" s="233">
        <f>IF(N799="zákl. přenesená",J799,0)</f>
        <v>0</v>
      </c>
      <c r="BH799" s="233">
        <f>IF(N799="sníž. přenesená",J799,0)</f>
        <v>0</v>
      </c>
      <c r="BI799" s="233">
        <f>IF(N799="nulová",J799,0)</f>
        <v>0</v>
      </c>
      <c r="BJ799" s="18" t="s">
        <v>86</v>
      </c>
      <c r="BK799" s="233">
        <f>ROUND(I799*H799,2)</f>
        <v>0</v>
      </c>
      <c r="BL799" s="18" t="s">
        <v>251</v>
      </c>
      <c r="BM799" s="232" t="s">
        <v>1033</v>
      </c>
    </row>
    <row r="800" s="14" customFormat="1">
      <c r="A800" s="14"/>
      <c r="B800" s="250"/>
      <c r="C800" s="251"/>
      <c r="D800" s="241" t="s">
        <v>157</v>
      </c>
      <c r="E800" s="252" t="s">
        <v>1</v>
      </c>
      <c r="F800" s="253" t="s">
        <v>1034</v>
      </c>
      <c r="G800" s="251"/>
      <c r="H800" s="254">
        <v>50</v>
      </c>
      <c r="I800" s="255"/>
      <c r="J800" s="251"/>
      <c r="K800" s="251"/>
      <c r="L800" s="256"/>
      <c r="M800" s="257"/>
      <c r="N800" s="258"/>
      <c r="O800" s="258"/>
      <c r="P800" s="258"/>
      <c r="Q800" s="258"/>
      <c r="R800" s="258"/>
      <c r="S800" s="258"/>
      <c r="T800" s="259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60" t="s">
        <v>157</v>
      </c>
      <c r="AU800" s="260" t="s">
        <v>88</v>
      </c>
      <c r="AV800" s="14" t="s">
        <v>88</v>
      </c>
      <c r="AW800" s="14" t="s">
        <v>34</v>
      </c>
      <c r="AX800" s="14" t="s">
        <v>78</v>
      </c>
      <c r="AY800" s="260" t="s">
        <v>147</v>
      </c>
    </row>
    <row r="801" s="14" customFormat="1">
      <c r="A801" s="14"/>
      <c r="B801" s="250"/>
      <c r="C801" s="251"/>
      <c r="D801" s="241" t="s">
        <v>157</v>
      </c>
      <c r="E801" s="252" t="s">
        <v>1</v>
      </c>
      <c r="F801" s="253" t="s">
        <v>1035</v>
      </c>
      <c r="G801" s="251"/>
      <c r="H801" s="254">
        <v>50</v>
      </c>
      <c r="I801" s="255"/>
      <c r="J801" s="251"/>
      <c r="K801" s="251"/>
      <c r="L801" s="256"/>
      <c r="M801" s="257"/>
      <c r="N801" s="258"/>
      <c r="O801" s="258"/>
      <c r="P801" s="258"/>
      <c r="Q801" s="258"/>
      <c r="R801" s="258"/>
      <c r="S801" s="258"/>
      <c r="T801" s="259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60" t="s">
        <v>157</v>
      </c>
      <c r="AU801" s="260" t="s">
        <v>88</v>
      </c>
      <c r="AV801" s="14" t="s">
        <v>88</v>
      </c>
      <c r="AW801" s="14" t="s">
        <v>34</v>
      </c>
      <c r="AX801" s="14" t="s">
        <v>78</v>
      </c>
      <c r="AY801" s="260" t="s">
        <v>147</v>
      </c>
    </row>
    <row r="802" s="15" customFormat="1">
      <c r="A802" s="15"/>
      <c r="B802" s="261"/>
      <c r="C802" s="262"/>
      <c r="D802" s="241" t="s">
        <v>157</v>
      </c>
      <c r="E802" s="263" t="s">
        <v>1</v>
      </c>
      <c r="F802" s="264" t="s">
        <v>160</v>
      </c>
      <c r="G802" s="262"/>
      <c r="H802" s="265">
        <v>100</v>
      </c>
      <c r="I802" s="266"/>
      <c r="J802" s="262"/>
      <c r="K802" s="262"/>
      <c r="L802" s="267"/>
      <c r="M802" s="268"/>
      <c r="N802" s="269"/>
      <c r="O802" s="269"/>
      <c r="P802" s="269"/>
      <c r="Q802" s="269"/>
      <c r="R802" s="269"/>
      <c r="S802" s="269"/>
      <c r="T802" s="270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71" t="s">
        <v>157</v>
      </c>
      <c r="AU802" s="271" t="s">
        <v>88</v>
      </c>
      <c r="AV802" s="15" t="s">
        <v>153</v>
      </c>
      <c r="AW802" s="15" t="s">
        <v>34</v>
      </c>
      <c r="AX802" s="15" t="s">
        <v>86</v>
      </c>
      <c r="AY802" s="271" t="s">
        <v>147</v>
      </c>
    </row>
    <row r="803" s="2" customFormat="1" ht="24.15" customHeight="1">
      <c r="A803" s="39"/>
      <c r="B803" s="40"/>
      <c r="C803" s="272" t="s">
        <v>1036</v>
      </c>
      <c r="D803" s="272" t="s">
        <v>392</v>
      </c>
      <c r="E803" s="273" t="s">
        <v>1037</v>
      </c>
      <c r="F803" s="274" t="s">
        <v>1038</v>
      </c>
      <c r="G803" s="275" t="s">
        <v>163</v>
      </c>
      <c r="H803" s="276">
        <v>57.5</v>
      </c>
      <c r="I803" s="277"/>
      <c r="J803" s="278">
        <f>ROUND(I803*H803,2)</f>
        <v>0</v>
      </c>
      <c r="K803" s="279"/>
      <c r="L803" s="280"/>
      <c r="M803" s="281" t="s">
        <v>1</v>
      </c>
      <c r="N803" s="282" t="s">
        <v>43</v>
      </c>
      <c r="O803" s="92"/>
      <c r="P803" s="230">
        <f>O803*H803</f>
        <v>0</v>
      </c>
      <c r="Q803" s="230">
        <v>0.00012</v>
      </c>
      <c r="R803" s="230">
        <f>Q803*H803</f>
        <v>0.0068999999999999999</v>
      </c>
      <c r="S803" s="230">
        <v>0</v>
      </c>
      <c r="T803" s="231">
        <f>S803*H803</f>
        <v>0</v>
      </c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R803" s="232" t="s">
        <v>361</v>
      </c>
      <c r="AT803" s="232" t="s">
        <v>392</v>
      </c>
      <c r="AU803" s="232" t="s">
        <v>88</v>
      </c>
      <c r="AY803" s="18" t="s">
        <v>147</v>
      </c>
      <c r="BE803" s="233">
        <f>IF(N803="základní",J803,0)</f>
        <v>0</v>
      </c>
      <c r="BF803" s="233">
        <f>IF(N803="snížená",J803,0)</f>
        <v>0</v>
      </c>
      <c r="BG803" s="233">
        <f>IF(N803="zákl. přenesená",J803,0)</f>
        <v>0</v>
      </c>
      <c r="BH803" s="233">
        <f>IF(N803="sníž. přenesená",J803,0)</f>
        <v>0</v>
      </c>
      <c r="BI803" s="233">
        <f>IF(N803="nulová",J803,0)</f>
        <v>0</v>
      </c>
      <c r="BJ803" s="18" t="s">
        <v>86</v>
      </c>
      <c r="BK803" s="233">
        <f>ROUND(I803*H803,2)</f>
        <v>0</v>
      </c>
      <c r="BL803" s="18" t="s">
        <v>251</v>
      </c>
      <c r="BM803" s="232" t="s">
        <v>1039</v>
      </c>
    </row>
    <row r="804" s="14" customFormat="1">
      <c r="A804" s="14"/>
      <c r="B804" s="250"/>
      <c r="C804" s="251"/>
      <c r="D804" s="241" t="s">
        <v>157</v>
      </c>
      <c r="E804" s="252" t="s">
        <v>1</v>
      </c>
      <c r="F804" s="253" t="s">
        <v>1040</v>
      </c>
      <c r="G804" s="251"/>
      <c r="H804" s="254">
        <v>57.5</v>
      </c>
      <c r="I804" s="255"/>
      <c r="J804" s="251"/>
      <c r="K804" s="251"/>
      <c r="L804" s="256"/>
      <c r="M804" s="257"/>
      <c r="N804" s="258"/>
      <c r="O804" s="258"/>
      <c r="P804" s="258"/>
      <c r="Q804" s="258"/>
      <c r="R804" s="258"/>
      <c r="S804" s="258"/>
      <c r="T804" s="259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60" t="s">
        <v>157</v>
      </c>
      <c r="AU804" s="260" t="s">
        <v>88</v>
      </c>
      <c r="AV804" s="14" t="s">
        <v>88</v>
      </c>
      <c r="AW804" s="14" t="s">
        <v>34</v>
      </c>
      <c r="AX804" s="14" t="s">
        <v>78</v>
      </c>
      <c r="AY804" s="260" t="s">
        <v>147</v>
      </c>
    </row>
    <row r="805" s="15" customFormat="1">
      <c r="A805" s="15"/>
      <c r="B805" s="261"/>
      <c r="C805" s="262"/>
      <c r="D805" s="241" t="s">
        <v>157</v>
      </c>
      <c r="E805" s="263" t="s">
        <v>1</v>
      </c>
      <c r="F805" s="264" t="s">
        <v>160</v>
      </c>
      <c r="G805" s="262"/>
      <c r="H805" s="265">
        <v>57.5</v>
      </c>
      <c r="I805" s="266"/>
      <c r="J805" s="262"/>
      <c r="K805" s="262"/>
      <c r="L805" s="267"/>
      <c r="M805" s="268"/>
      <c r="N805" s="269"/>
      <c r="O805" s="269"/>
      <c r="P805" s="269"/>
      <c r="Q805" s="269"/>
      <c r="R805" s="269"/>
      <c r="S805" s="269"/>
      <c r="T805" s="270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T805" s="271" t="s">
        <v>157</v>
      </c>
      <c r="AU805" s="271" t="s">
        <v>88</v>
      </c>
      <c r="AV805" s="15" t="s">
        <v>153</v>
      </c>
      <c r="AW805" s="15" t="s">
        <v>34</v>
      </c>
      <c r="AX805" s="15" t="s">
        <v>86</v>
      </c>
      <c r="AY805" s="271" t="s">
        <v>147</v>
      </c>
    </row>
    <row r="806" s="2" customFormat="1" ht="24.15" customHeight="1">
      <c r="A806" s="39"/>
      <c r="B806" s="40"/>
      <c r="C806" s="272" t="s">
        <v>1041</v>
      </c>
      <c r="D806" s="272" t="s">
        <v>392</v>
      </c>
      <c r="E806" s="273" t="s">
        <v>1042</v>
      </c>
      <c r="F806" s="274" t="s">
        <v>1043</v>
      </c>
      <c r="G806" s="275" t="s">
        <v>163</v>
      </c>
      <c r="H806" s="276">
        <v>57.5</v>
      </c>
      <c r="I806" s="277"/>
      <c r="J806" s="278">
        <f>ROUND(I806*H806,2)</f>
        <v>0</v>
      </c>
      <c r="K806" s="279"/>
      <c r="L806" s="280"/>
      <c r="M806" s="281" t="s">
        <v>1</v>
      </c>
      <c r="N806" s="282" t="s">
        <v>43</v>
      </c>
      <c r="O806" s="92"/>
      <c r="P806" s="230">
        <f>O806*H806</f>
        <v>0</v>
      </c>
      <c r="Q806" s="230">
        <v>0.00017000000000000001</v>
      </c>
      <c r="R806" s="230">
        <f>Q806*H806</f>
        <v>0.0097750000000000007</v>
      </c>
      <c r="S806" s="230">
        <v>0</v>
      </c>
      <c r="T806" s="231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32" t="s">
        <v>361</v>
      </c>
      <c r="AT806" s="232" t="s">
        <v>392</v>
      </c>
      <c r="AU806" s="232" t="s">
        <v>88</v>
      </c>
      <c r="AY806" s="18" t="s">
        <v>147</v>
      </c>
      <c r="BE806" s="233">
        <f>IF(N806="základní",J806,0)</f>
        <v>0</v>
      </c>
      <c r="BF806" s="233">
        <f>IF(N806="snížená",J806,0)</f>
        <v>0</v>
      </c>
      <c r="BG806" s="233">
        <f>IF(N806="zákl. přenesená",J806,0)</f>
        <v>0</v>
      </c>
      <c r="BH806" s="233">
        <f>IF(N806="sníž. přenesená",J806,0)</f>
        <v>0</v>
      </c>
      <c r="BI806" s="233">
        <f>IF(N806="nulová",J806,0)</f>
        <v>0</v>
      </c>
      <c r="BJ806" s="18" t="s">
        <v>86</v>
      </c>
      <c r="BK806" s="233">
        <f>ROUND(I806*H806,2)</f>
        <v>0</v>
      </c>
      <c r="BL806" s="18" t="s">
        <v>251</v>
      </c>
      <c r="BM806" s="232" t="s">
        <v>1044</v>
      </c>
    </row>
    <row r="807" s="14" customFormat="1">
      <c r="A807" s="14"/>
      <c r="B807" s="250"/>
      <c r="C807" s="251"/>
      <c r="D807" s="241" t="s">
        <v>157</v>
      </c>
      <c r="E807" s="252" t="s">
        <v>1</v>
      </c>
      <c r="F807" s="253" t="s">
        <v>1040</v>
      </c>
      <c r="G807" s="251"/>
      <c r="H807" s="254">
        <v>57.5</v>
      </c>
      <c r="I807" s="255"/>
      <c r="J807" s="251"/>
      <c r="K807" s="251"/>
      <c r="L807" s="256"/>
      <c r="M807" s="257"/>
      <c r="N807" s="258"/>
      <c r="O807" s="258"/>
      <c r="P807" s="258"/>
      <c r="Q807" s="258"/>
      <c r="R807" s="258"/>
      <c r="S807" s="258"/>
      <c r="T807" s="259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T807" s="260" t="s">
        <v>157</v>
      </c>
      <c r="AU807" s="260" t="s">
        <v>88</v>
      </c>
      <c r="AV807" s="14" t="s">
        <v>88</v>
      </c>
      <c r="AW807" s="14" t="s">
        <v>34</v>
      </c>
      <c r="AX807" s="14" t="s">
        <v>78</v>
      </c>
      <c r="AY807" s="260" t="s">
        <v>147</v>
      </c>
    </row>
    <row r="808" s="15" customFormat="1">
      <c r="A808" s="15"/>
      <c r="B808" s="261"/>
      <c r="C808" s="262"/>
      <c r="D808" s="241" t="s">
        <v>157</v>
      </c>
      <c r="E808" s="263" t="s">
        <v>1</v>
      </c>
      <c r="F808" s="264" t="s">
        <v>160</v>
      </c>
      <c r="G808" s="262"/>
      <c r="H808" s="265">
        <v>57.5</v>
      </c>
      <c r="I808" s="266"/>
      <c r="J808" s="262"/>
      <c r="K808" s="262"/>
      <c r="L808" s="267"/>
      <c r="M808" s="268"/>
      <c r="N808" s="269"/>
      <c r="O808" s="269"/>
      <c r="P808" s="269"/>
      <c r="Q808" s="269"/>
      <c r="R808" s="269"/>
      <c r="S808" s="269"/>
      <c r="T808" s="270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71" t="s">
        <v>157</v>
      </c>
      <c r="AU808" s="271" t="s">
        <v>88</v>
      </c>
      <c r="AV808" s="15" t="s">
        <v>153</v>
      </c>
      <c r="AW808" s="15" t="s">
        <v>34</v>
      </c>
      <c r="AX808" s="15" t="s">
        <v>86</v>
      </c>
      <c r="AY808" s="271" t="s">
        <v>147</v>
      </c>
    </row>
    <row r="809" s="2" customFormat="1" ht="24.15" customHeight="1">
      <c r="A809" s="39"/>
      <c r="B809" s="40"/>
      <c r="C809" s="220" t="s">
        <v>1045</v>
      </c>
      <c r="D809" s="220" t="s">
        <v>149</v>
      </c>
      <c r="E809" s="221" t="s">
        <v>1046</v>
      </c>
      <c r="F809" s="222" t="s">
        <v>1047</v>
      </c>
      <c r="G809" s="223" t="s">
        <v>163</v>
      </c>
      <c r="H809" s="224">
        <v>25</v>
      </c>
      <c r="I809" s="225"/>
      <c r="J809" s="226">
        <f>ROUND(I809*H809,2)</f>
        <v>0</v>
      </c>
      <c r="K809" s="227"/>
      <c r="L809" s="45"/>
      <c r="M809" s="228" t="s">
        <v>1</v>
      </c>
      <c r="N809" s="229" t="s">
        <v>43</v>
      </c>
      <c r="O809" s="92"/>
      <c r="P809" s="230">
        <f>O809*H809</f>
        <v>0</v>
      </c>
      <c r="Q809" s="230">
        <v>0</v>
      </c>
      <c r="R809" s="230">
        <f>Q809*H809</f>
        <v>0</v>
      </c>
      <c r="S809" s="230">
        <v>0</v>
      </c>
      <c r="T809" s="231">
        <f>S809*H809</f>
        <v>0</v>
      </c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R809" s="232" t="s">
        <v>251</v>
      </c>
      <c r="AT809" s="232" t="s">
        <v>149</v>
      </c>
      <c r="AU809" s="232" t="s">
        <v>88</v>
      </c>
      <c r="AY809" s="18" t="s">
        <v>147</v>
      </c>
      <c r="BE809" s="233">
        <f>IF(N809="základní",J809,0)</f>
        <v>0</v>
      </c>
      <c r="BF809" s="233">
        <f>IF(N809="snížená",J809,0)</f>
        <v>0</v>
      </c>
      <c r="BG809" s="233">
        <f>IF(N809="zákl. přenesená",J809,0)</f>
        <v>0</v>
      </c>
      <c r="BH809" s="233">
        <f>IF(N809="sníž. přenesená",J809,0)</f>
        <v>0</v>
      </c>
      <c r="BI809" s="233">
        <f>IF(N809="nulová",J809,0)</f>
        <v>0</v>
      </c>
      <c r="BJ809" s="18" t="s">
        <v>86</v>
      </c>
      <c r="BK809" s="233">
        <f>ROUND(I809*H809,2)</f>
        <v>0</v>
      </c>
      <c r="BL809" s="18" t="s">
        <v>251</v>
      </c>
      <c r="BM809" s="232" t="s">
        <v>1048</v>
      </c>
    </row>
    <row r="810" s="14" customFormat="1">
      <c r="A810" s="14"/>
      <c r="B810" s="250"/>
      <c r="C810" s="251"/>
      <c r="D810" s="241" t="s">
        <v>157</v>
      </c>
      <c r="E810" s="252" t="s">
        <v>1</v>
      </c>
      <c r="F810" s="253" t="s">
        <v>1049</v>
      </c>
      <c r="G810" s="251"/>
      <c r="H810" s="254">
        <v>25</v>
      </c>
      <c r="I810" s="255"/>
      <c r="J810" s="251"/>
      <c r="K810" s="251"/>
      <c r="L810" s="256"/>
      <c r="M810" s="257"/>
      <c r="N810" s="258"/>
      <c r="O810" s="258"/>
      <c r="P810" s="258"/>
      <c r="Q810" s="258"/>
      <c r="R810" s="258"/>
      <c r="S810" s="258"/>
      <c r="T810" s="259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60" t="s">
        <v>157</v>
      </c>
      <c r="AU810" s="260" t="s">
        <v>88</v>
      </c>
      <c r="AV810" s="14" t="s">
        <v>88</v>
      </c>
      <c r="AW810" s="14" t="s">
        <v>34</v>
      </c>
      <c r="AX810" s="14" t="s">
        <v>78</v>
      </c>
      <c r="AY810" s="260" t="s">
        <v>147</v>
      </c>
    </row>
    <row r="811" s="15" customFormat="1">
      <c r="A811" s="15"/>
      <c r="B811" s="261"/>
      <c r="C811" s="262"/>
      <c r="D811" s="241" t="s">
        <v>157</v>
      </c>
      <c r="E811" s="263" t="s">
        <v>1</v>
      </c>
      <c r="F811" s="264" t="s">
        <v>160</v>
      </c>
      <c r="G811" s="262"/>
      <c r="H811" s="265">
        <v>25</v>
      </c>
      <c r="I811" s="266"/>
      <c r="J811" s="262"/>
      <c r="K811" s="262"/>
      <c r="L811" s="267"/>
      <c r="M811" s="268"/>
      <c r="N811" s="269"/>
      <c r="O811" s="269"/>
      <c r="P811" s="269"/>
      <c r="Q811" s="269"/>
      <c r="R811" s="269"/>
      <c r="S811" s="269"/>
      <c r="T811" s="270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T811" s="271" t="s">
        <v>157</v>
      </c>
      <c r="AU811" s="271" t="s">
        <v>88</v>
      </c>
      <c r="AV811" s="15" t="s">
        <v>153</v>
      </c>
      <c r="AW811" s="15" t="s">
        <v>34</v>
      </c>
      <c r="AX811" s="15" t="s">
        <v>86</v>
      </c>
      <c r="AY811" s="271" t="s">
        <v>147</v>
      </c>
    </row>
    <row r="812" s="2" customFormat="1" ht="24.15" customHeight="1">
      <c r="A812" s="39"/>
      <c r="B812" s="40"/>
      <c r="C812" s="272" t="s">
        <v>1050</v>
      </c>
      <c r="D812" s="272" t="s">
        <v>392</v>
      </c>
      <c r="E812" s="273" t="s">
        <v>1051</v>
      </c>
      <c r="F812" s="274" t="s">
        <v>1052</v>
      </c>
      <c r="G812" s="275" t="s">
        <v>163</v>
      </c>
      <c r="H812" s="276">
        <v>28.75</v>
      </c>
      <c r="I812" s="277"/>
      <c r="J812" s="278">
        <f>ROUND(I812*H812,2)</f>
        <v>0</v>
      </c>
      <c r="K812" s="279"/>
      <c r="L812" s="280"/>
      <c r="M812" s="281" t="s">
        <v>1</v>
      </c>
      <c r="N812" s="282" t="s">
        <v>43</v>
      </c>
      <c r="O812" s="92"/>
      <c r="P812" s="230">
        <f>O812*H812</f>
        <v>0</v>
      </c>
      <c r="Q812" s="230">
        <v>0.00034000000000000002</v>
      </c>
      <c r="R812" s="230">
        <f>Q812*H812</f>
        <v>0.0097750000000000007</v>
      </c>
      <c r="S812" s="230">
        <v>0</v>
      </c>
      <c r="T812" s="231">
        <f>S812*H812</f>
        <v>0</v>
      </c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R812" s="232" t="s">
        <v>361</v>
      </c>
      <c r="AT812" s="232" t="s">
        <v>392</v>
      </c>
      <c r="AU812" s="232" t="s">
        <v>88</v>
      </c>
      <c r="AY812" s="18" t="s">
        <v>147</v>
      </c>
      <c r="BE812" s="233">
        <f>IF(N812="základní",J812,0)</f>
        <v>0</v>
      </c>
      <c r="BF812" s="233">
        <f>IF(N812="snížená",J812,0)</f>
        <v>0</v>
      </c>
      <c r="BG812" s="233">
        <f>IF(N812="zákl. přenesená",J812,0)</f>
        <v>0</v>
      </c>
      <c r="BH812" s="233">
        <f>IF(N812="sníž. přenesená",J812,0)</f>
        <v>0</v>
      </c>
      <c r="BI812" s="233">
        <f>IF(N812="nulová",J812,0)</f>
        <v>0</v>
      </c>
      <c r="BJ812" s="18" t="s">
        <v>86</v>
      </c>
      <c r="BK812" s="233">
        <f>ROUND(I812*H812,2)</f>
        <v>0</v>
      </c>
      <c r="BL812" s="18" t="s">
        <v>251</v>
      </c>
      <c r="BM812" s="232" t="s">
        <v>1053</v>
      </c>
    </row>
    <row r="813" s="14" customFormat="1">
      <c r="A813" s="14"/>
      <c r="B813" s="250"/>
      <c r="C813" s="251"/>
      <c r="D813" s="241" t="s">
        <v>157</v>
      </c>
      <c r="E813" s="252" t="s">
        <v>1</v>
      </c>
      <c r="F813" s="253" t="s">
        <v>1054</v>
      </c>
      <c r="G813" s="251"/>
      <c r="H813" s="254">
        <v>28.75</v>
      </c>
      <c r="I813" s="255"/>
      <c r="J813" s="251"/>
      <c r="K813" s="251"/>
      <c r="L813" s="256"/>
      <c r="M813" s="257"/>
      <c r="N813" s="258"/>
      <c r="O813" s="258"/>
      <c r="P813" s="258"/>
      <c r="Q813" s="258"/>
      <c r="R813" s="258"/>
      <c r="S813" s="258"/>
      <c r="T813" s="259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60" t="s">
        <v>157</v>
      </c>
      <c r="AU813" s="260" t="s">
        <v>88</v>
      </c>
      <c r="AV813" s="14" t="s">
        <v>88</v>
      </c>
      <c r="AW813" s="14" t="s">
        <v>34</v>
      </c>
      <c r="AX813" s="14" t="s">
        <v>78</v>
      </c>
      <c r="AY813" s="260" t="s">
        <v>147</v>
      </c>
    </row>
    <row r="814" s="15" customFormat="1">
      <c r="A814" s="15"/>
      <c r="B814" s="261"/>
      <c r="C814" s="262"/>
      <c r="D814" s="241" t="s">
        <v>157</v>
      </c>
      <c r="E814" s="263" t="s">
        <v>1</v>
      </c>
      <c r="F814" s="264" t="s">
        <v>160</v>
      </c>
      <c r="G814" s="262"/>
      <c r="H814" s="265">
        <v>28.75</v>
      </c>
      <c r="I814" s="266"/>
      <c r="J814" s="262"/>
      <c r="K814" s="262"/>
      <c r="L814" s="267"/>
      <c r="M814" s="268"/>
      <c r="N814" s="269"/>
      <c r="O814" s="269"/>
      <c r="P814" s="269"/>
      <c r="Q814" s="269"/>
      <c r="R814" s="269"/>
      <c r="S814" s="269"/>
      <c r="T814" s="270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T814" s="271" t="s">
        <v>157</v>
      </c>
      <c r="AU814" s="271" t="s">
        <v>88</v>
      </c>
      <c r="AV814" s="15" t="s">
        <v>153</v>
      </c>
      <c r="AW814" s="15" t="s">
        <v>34</v>
      </c>
      <c r="AX814" s="15" t="s">
        <v>86</v>
      </c>
      <c r="AY814" s="271" t="s">
        <v>147</v>
      </c>
    </row>
    <row r="815" s="2" customFormat="1" ht="24.15" customHeight="1">
      <c r="A815" s="39"/>
      <c r="B815" s="40"/>
      <c r="C815" s="220" t="s">
        <v>1055</v>
      </c>
      <c r="D815" s="220" t="s">
        <v>149</v>
      </c>
      <c r="E815" s="221" t="s">
        <v>1056</v>
      </c>
      <c r="F815" s="222" t="s">
        <v>1057</v>
      </c>
      <c r="G815" s="223" t="s">
        <v>259</v>
      </c>
      <c r="H815" s="224">
        <v>30</v>
      </c>
      <c r="I815" s="225"/>
      <c r="J815" s="226">
        <f>ROUND(I815*H815,2)</f>
        <v>0</v>
      </c>
      <c r="K815" s="227"/>
      <c r="L815" s="45"/>
      <c r="M815" s="228" t="s">
        <v>1</v>
      </c>
      <c r="N815" s="229" t="s">
        <v>43</v>
      </c>
      <c r="O815" s="92"/>
      <c r="P815" s="230">
        <f>O815*H815</f>
        <v>0</v>
      </c>
      <c r="Q815" s="230">
        <v>0</v>
      </c>
      <c r="R815" s="230">
        <f>Q815*H815</f>
        <v>0</v>
      </c>
      <c r="S815" s="230">
        <v>0</v>
      </c>
      <c r="T815" s="231">
        <f>S815*H815</f>
        <v>0</v>
      </c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R815" s="232" t="s">
        <v>251</v>
      </c>
      <c r="AT815" s="232" t="s">
        <v>149</v>
      </c>
      <c r="AU815" s="232" t="s">
        <v>88</v>
      </c>
      <c r="AY815" s="18" t="s">
        <v>147</v>
      </c>
      <c r="BE815" s="233">
        <f>IF(N815="základní",J815,0)</f>
        <v>0</v>
      </c>
      <c r="BF815" s="233">
        <f>IF(N815="snížená",J815,0)</f>
        <v>0</v>
      </c>
      <c r="BG815" s="233">
        <f>IF(N815="zákl. přenesená",J815,0)</f>
        <v>0</v>
      </c>
      <c r="BH815" s="233">
        <f>IF(N815="sníž. přenesená",J815,0)</f>
        <v>0</v>
      </c>
      <c r="BI815" s="233">
        <f>IF(N815="nulová",J815,0)</f>
        <v>0</v>
      </c>
      <c r="BJ815" s="18" t="s">
        <v>86</v>
      </c>
      <c r="BK815" s="233">
        <f>ROUND(I815*H815,2)</f>
        <v>0</v>
      </c>
      <c r="BL815" s="18" t="s">
        <v>251</v>
      </c>
      <c r="BM815" s="232" t="s">
        <v>1058</v>
      </c>
    </row>
    <row r="816" s="14" customFormat="1">
      <c r="A816" s="14"/>
      <c r="B816" s="250"/>
      <c r="C816" s="251"/>
      <c r="D816" s="241" t="s">
        <v>157</v>
      </c>
      <c r="E816" s="252" t="s">
        <v>1</v>
      </c>
      <c r="F816" s="253" t="s">
        <v>346</v>
      </c>
      <c r="G816" s="251"/>
      <c r="H816" s="254">
        <v>30</v>
      </c>
      <c r="I816" s="255"/>
      <c r="J816" s="251"/>
      <c r="K816" s="251"/>
      <c r="L816" s="256"/>
      <c r="M816" s="257"/>
      <c r="N816" s="258"/>
      <c r="O816" s="258"/>
      <c r="P816" s="258"/>
      <c r="Q816" s="258"/>
      <c r="R816" s="258"/>
      <c r="S816" s="258"/>
      <c r="T816" s="259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60" t="s">
        <v>157</v>
      </c>
      <c r="AU816" s="260" t="s">
        <v>88</v>
      </c>
      <c r="AV816" s="14" t="s">
        <v>88</v>
      </c>
      <c r="AW816" s="14" t="s">
        <v>34</v>
      </c>
      <c r="AX816" s="14" t="s">
        <v>78</v>
      </c>
      <c r="AY816" s="260" t="s">
        <v>147</v>
      </c>
    </row>
    <row r="817" s="15" customFormat="1">
      <c r="A817" s="15"/>
      <c r="B817" s="261"/>
      <c r="C817" s="262"/>
      <c r="D817" s="241" t="s">
        <v>157</v>
      </c>
      <c r="E817" s="263" t="s">
        <v>1</v>
      </c>
      <c r="F817" s="264" t="s">
        <v>160</v>
      </c>
      <c r="G817" s="262"/>
      <c r="H817" s="265">
        <v>30</v>
      </c>
      <c r="I817" s="266"/>
      <c r="J817" s="262"/>
      <c r="K817" s="262"/>
      <c r="L817" s="267"/>
      <c r="M817" s="268"/>
      <c r="N817" s="269"/>
      <c r="O817" s="269"/>
      <c r="P817" s="269"/>
      <c r="Q817" s="269"/>
      <c r="R817" s="269"/>
      <c r="S817" s="269"/>
      <c r="T817" s="270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71" t="s">
        <v>157</v>
      </c>
      <c r="AU817" s="271" t="s">
        <v>88</v>
      </c>
      <c r="AV817" s="15" t="s">
        <v>153</v>
      </c>
      <c r="AW817" s="15" t="s">
        <v>34</v>
      </c>
      <c r="AX817" s="15" t="s">
        <v>86</v>
      </c>
      <c r="AY817" s="271" t="s">
        <v>147</v>
      </c>
    </row>
    <row r="818" s="2" customFormat="1" ht="24.15" customHeight="1">
      <c r="A818" s="39"/>
      <c r="B818" s="40"/>
      <c r="C818" s="220" t="s">
        <v>1059</v>
      </c>
      <c r="D818" s="220" t="s">
        <v>149</v>
      </c>
      <c r="E818" s="221" t="s">
        <v>1060</v>
      </c>
      <c r="F818" s="222" t="s">
        <v>1061</v>
      </c>
      <c r="G818" s="223" t="s">
        <v>259</v>
      </c>
      <c r="H818" s="224">
        <v>7</v>
      </c>
      <c r="I818" s="225"/>
      <c r="J818" s="226">
        <f>ROUND(I818*H818,2)</f>
        <v>0</v>
      </c>
      <c r="K818" s="227"/>
      <c r="L818" s="45"/>
      <c r="M818" s="228" t="s">
        <v>1</v>
      </c>
      <c r="N818" s="229" t="s">
        <v>43</v>
      </c>
      <c r="O818" s="92"/>
      <c r="P818" s="230">
        <f>O818*H818</f>
        <v>0</v>
      </c>
      <c r="Q818" s="230">
        <v>0</v>
      </c>
      <c r="R818" s="230">
        <f>Q818*H818</f>
        <v>0</v>
      </c>
      <c r="S818" s="230">
        <v>0</v>
      </c>
      <c r="T818" s="231">
        <f>S818*H818</f>
        <v>0</v>
      </c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R818" s="232" t="s">
        <v>251</v>
      </c>
      <c r="AT818" s="232" t="s">
        <v>149</v>
      </c>
      <c r="AU818" s="232" t="s">
        <v>88</v>
      </c>
      <c r="AY818" s="18" t="s">
        <v>147</v>
      </c>
      <c r="BE818" s="233">
        <f>IF(N818="základní",J818,0)</f>
        <v>0</v>
      </c>
      <c r="BF818" s="233">
        <f>IF(N818="snížená",J818,0)</f>
        <v>0</v>
      </c>
      <c r="BG818" s="233">
        <f>IF(N818="zákl. přenesená",J818,0)</f>
        <v>0</v>
      </c>
      <c r="BH818" s="233">
        <f>IF(N818="sníž. přenesená",J818,0)</f>
        <v>0</v>
      </c>
      <c r="BI818" s="233">
        <f>IF(N818="nulová",J818,0)</f>
        <v>0</v>
      </c>
      <c r="BJ818" s="18" t="s">
        <v>86</v>
      </c>
      <c r="BK818" s="233">
        <f>ROUND(I818*H818,2)</f>
        <v>0</v>
      </c>
      <c r="BL818" s="18" t="s">
        <v>251</v>
      </c>
      <c r="BM818" s="232" t="s">
        <v>1062</v>
      </c>
    </row>
    <row r="819" s="14" customFormat="1">
      <c r="A819" s="14"/>
      <c r="B819" s="250"/>
      <c r="C819" s="251"/>
      <c r="D819" s="241" t="s">
        <v>157</v>
      </c>
      <c r="E819" s="252" t="s">
        <v>1</v>
      </c>
      <c r="F819" s="253" t="s">
        <v>194</v>
      </c>
      <c r="G819" s="251"/>
      <c r="H819" s="254">
        <v>7</v>
      </c>
      <c r="I819" s="255"/>
      <c r="J819" s="251"/>
      <c r="K819" s="251"/>
      <c r="L819" s="256"/>
      <c r="M819" s="257"/>
      <c r="N819" s="258"/>
      <c r="O819" s="258"/>
      <c r="P819" s="258"/>
      <c r="Q819" s="258"/>
      <c r="R819" s="258"/>
      <c r="S819" s="258"/>
      <c r="T819" s="259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60" t="s">
        <v>157</v>
      </c>
      <c r="AU819" s="260" t="s">
        <v>88</v>
      </c>
      <c r="AV819" s="14" t="s">
        <v>88</v>
      </c>
      <c r="AW819" s="14" t="s">
        <v>34</v>
      </c>
      <c r="AX819" s="14" t="s">
        <v>78</v>
      </c>
      <c r="AY819" s="260" t="s">
        <v>147</v>
      </c>
    </row>
    <row r="820" s="15" customFormat="1">
      <c r="A820" s="15"/>
      <c r="B820" s="261"/>
      <c r="C820" s="262"/>
      <c r="D820" s="241" t="s">
        <v>157</v>
      </c>
      <c r="E820" s="263" t="s">
        <v>1</v>
      </c>
      <c r="F820" s="264" t="s">
        <v>160</v>
      </c>
      <c r="G820" s="262"/>
      <c r="H820" s="265">
        <v>7</v>
      </c>
      <c r="I820" s="266"/>
      <c r="J820" s="262"/>
      <c r="K820" s="262"/>
      <c r="L820" s="267"/>
      <c r="M820" s="268"/>
      <c r="N820" s="269"/>
      <c r="O820" s="269"/>
      <c r="P820" s="269"/>
      <c r="Q820" s="269"/>
      <c r="R820" s="269"/>
      <c r="S820" s="269"/>
      <c r="T820" s="270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71" t="s">
        <v>157</v>
      </c>
      <c r="AU820" s="271" t="s">
        <v>88</v>
      </c>
      <c r="AV820" s="15" t="s">
        <v>153</v>
      </c>
      <c r="AW820" s="15" t="s">
        <v>34</v>
      </c>
      <c r="AX820" s="15" t="s">
        <v>86</v>
      </c>
      <c r="AY820" s="271" t="s">
        <v>147</v>
      </c>
    </row>
    <row r="821" s="2" customFormat="1" ht="24.15" customHeight="1">
      <c r="A821" s="39"/>
      <c r="B821" s="40"/>
      <c r="C821" s="220" t="s">
        <v>1063</v>
      </c>
      <c r="D821" s="220" t="s">
        <v>149</v>
      </c>
      <c r="E821" s="221" t="s">
        <v>1064</v>
      </c>
      <c r="F821" s="222" t="s">
        <v>1065</v>
      </c>
      <c r="G821" s="223" t="s">
        <v>259</v>
      </c>
      <c r="H821" s="224">
        <v>1</v>
      </c>
      <c r="I821" s="225"/>
      <c r="J821" s="226">
        <f>ROUND(I821*H821,2)</f>
        <v>0</v>
      </c>
      <c r="K821" s="227"/>
      <c r="L821" s="45"/>
      <c r="M821" s="228" t="s">
        <v>1</v>
      </c>
      <c r="N821" s="229" t="s">
        <v>43</v>
      </c>
      <c r="O821" s="92"/>
      <c r="P821" s="230">
        <f>O821*H821</f>
        <v>0</v>
      </c>
      <c r="Q821" s="230">
        <v>0</v>
      </c>
      <c r="R821" s="230">
        <f>Q821*H821</f>
        <v>0</v>
      </c>
      <c r="S821" s="230">
        <v>0</v>
      </c>
      <c r="T821" s="231">
        <f>S821*H821</f>
        <v>0</v>
      </c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R821" s="232" t="s">
        <v>251</v>
      </c>
      <c r="AT821" s="232" t="s">
        <v>149</v>
      </c>
      <c r="AU821" s="232" t="s">
        <v>88</v>
      </c>
      <c r="AY821" s="18" t="s">
        <v>147</v>
      </c>
      <c r="BE821" s="233">
        <f>IF(N821="základní",J821,0)</f>
        <v>0</v>
      </c>
      <c r="BF821" s="233">
        <f>IF(N821="snížená",J821,0)</f>
        <v>0</v>
      </c>
      <c r="BG821" s="233">
        <f>IF(N821="zákl. přenesená",J821,0)</f>
        <v>0</v>
      </c>
      <c r="BH821" s="233">
        <f>IF(N821="sníž. přenesená",J821,0)</f>
        <v>0</v>
      </c>
      <c r="BI821" s="233">
        <f>IF(N821="nulová",J821,0)</f>
        <v>0</v>
      </c>
      <c r="BJ821" s="18" t="s">
        <v>86</v>
      </c>
      <c r="BK821" s="233">
        <f>ROUND(I821*H821,2)</f>
        <v>0</v>
      </c>
      <c r="BL821" s="18" t="s">
        <v>251</v>
      </c>
      <c r="BM821" s="232" t="s">
        <v>1066</v>
      </c>
    </row>
    <row r="822" s="14" customFormat="1">
      <c r="A822" s="14"/>
      <c r="B822" s="250"/>
      <c r="C822" s="251"/>
      <c r="D822" s="241" t="s">
        <v>157</v>
      </c>
      <c r="E822" s="252" t="s">
        <v>1</v>
      </c>
      <c r="F822" s="253" t="s">
        <v>1067</v>
      </c>
      <c r="G822" s="251"/>
      <c r="H822" s="254">
        <v>1</v>
      </c>
      <c r="I822" s="255"/>
      <c r="J822" s="251"/>
      <c r="K822" s="251"/>
      <c r="L822" s="256"/>
      <c r="M822" s="257"/>
      <c r="N822" s="258"/>
      <c r="O822" s="258"/>
      <c r="P822" s="258"/>
      <c r="Q822" s="258"/>
      <c r="R822" s="258"/>
      <c r="S822" s="258"/>
      <c r="T822" s="259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60" t="s">
        <v>157</v>
      </c>
      <c r="AU822" s="260" t="s">
        <v>88</v>
      </c>
      <c r="AV822" s="14" t="s">
        <v>88</v>
      </c>
      <c r="AW822" s="14" t="s">
        <v>34</v>
      </c>
      <c r="AX822" s="14" t="s">
        <v>78</v>
      </c>
      <c r="AY822" s="260" t="s">
        <v>147</v>
      </c>
    </row>
    <row r="823" s="15" customFormat="1">
      <c r="A823" s="15"/>
      <c r="B823" s="261"/>
      <c r="C823" s="262"/>
      <c r="D823" s="241" t="s">
        <v>157</v>
      </c>
      <c r="E823" s="263" t="s">
        <v>1</v>
      </c>
      <c r="F823" s="264" t="s">
        <v>160</v>
      </c>
      <c r="G823" s="262"/>
      <c r="H823" s="265">
        <v>1</v>
      </c>
      <c r="I823" s="266"/>
      <c r="J823" s="262"/>
      <c r="K823" s="262"/>
      <c r="L823" s="267"/>
      <c r="M823" s="268"/>
      <c r="N823" s="269"/>
      <c r="O823" s="269"/>
      <c r="P823" s="269"/>
      <c r="Q823" s="269"/>
      <c r="R823" s="269"/>
      <c r="S823" s="269"/>
      <c r="T823" s="270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T823" s="271" t="s">
        <v>157</v>
      </c>
      <c r="AU823" s="271" t="s">
        <v>88</v>
      </c>
      <c r="AV823" s="15" t="s">
        <v>153</v>
      </c>
      <c r="AW823" s="15" t="s">
        <v>34</v>
      </c>
      <c r="AX823" s="15" t="s">
        <v>86</v>
      </c>
      <c r="AY823" s="271" t="s">
        <v>147</v>
      </c>
    </row>
    <row r="824" s="2" customFormat="1" ht="21.75" customHeight="1">
      <c r="A824" s="39"/>
      <c r="B824" s="40"/>
      <c r="C824" s="272" t="s">
        <v>1068</v>
      </c>
      <c r="D824" s="272" t="s">
        <v>392</v>
      </c>
      <c r="E824" s="273" t="s">
        <v>1069</v>
      </c>
      <c r="F824" s="274" t="s">
        <v>1070</v>
      </c>
      <c r="G824" s="275" t="s">
        <v>259</v>
      </c>
      <c r="H824" s="276">
        <v>1</v>
      </c>
      <c r="I824" s="277"/>
      <c r="J824" s="278">
        <f>ROUND(I824*H824,2)</f>
        <v>0</v>
      </c>
      <c r="K824" s="279"/>
      <c r="L824" s="280"/>
      <c r="M824" s="281" t="s">
        <v>1</v>
      </c>
      <c r="N824" s="282" t="s">
        <v>43</v>
      </c>
      <c r="O824" s="92"/>
      <c r="P824" s="230">
        <f>O824*H824</f>
        <v>0</v>
      </c>
      <c r="Q824" s="230">
        <v>0.0019</v>
      </c>
      <c r="R824" s="230">
        <f>Q824*H824</f>
        <v>0.0019</v>
      </c>
      <c r="S824" s="230">
        <v>0</v>
      </c>
      <c r="T824" s="231">
        <f>S824*H824</f>
        <v>0</v>
      </c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R824" s="232" t="s">
        <v>361</v>
      </c>
      <c r="AT824" s="232" t="s">
        <v>392</v>
      </c>
      <c r="AU824" s="232" t="s">
        <v>88</v>
      </c>
      <c r="AY824" s="18" t="s">
        <v>147</v>
      </c>
      <c r="BE824" s="233">
        <f>IF(N824="základní",J824,0)</f>
        <v>0</v>
      </c>
      <c r="BF824" s="233">
        <f>IF(N824="snížená",J824,0)</f>
        <v>0</v>
      </c>
      <c r="BG824" s="233">
        <f>IF(N824="zákl. přenesená",J824,0)</f>
        <v>0</v>
      </c>
      <c r="BH824" s="233">
        <f>IF(N824="sníž. přenesená",J824,0)</f>
        <v>0</v>
      </c>
      <c r="BI824" s="233">
        <f>IF(N824="nulová",J824,0)</f>
        <v>0</v>
      </c>
      <c r="BJ824" s="18" t="s">
        <v>86</v>
      </c>
      <c r="BK824" s="233">
        <f>ROUND(I824*H824,2)</f>
        <v>0</v>
      </c>
      <c r="BL824" s="18" t="s">
        <v>251</v>
      </c>
      <c r="BM824" s="232" t="s">
        <v>1071</v>
      </c>
    </row>
    <row r="825" s="14" customFormat="1">
      <c r="A825" s="14"/>
      <c r="B825" s="250"/>
      <c r="C825" s="251"/>
      <c r="D825" s="241" t="s">
        <v>157</v>
      </c>
      <c r="E825" s="252" t="s">
        <v>1</v>
      </c>
      <c r="F825" s="253" t="s">
        <v>1067</v>
      </c>
      <c r="G825" s="251"/>
      <c r="H825" s="254">
        <v>1</v>
      </c>
      <c r="I825" s="255"/>
      <c r="J825" s="251"/>
      <c r="K825" s="251"/>
      <c r="L825" s="256"/>
      <c r="M825" s="257"/>
      <c r="N825" s="258"/>
      <c r="O825" s="258"/>
      <c r="P825" s="258"/>
      <c r="Q825" s="258"/>
      <c r="R825" s="258"/>
      <c r="S825" s="258"/>
      <c r="T825" s="259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60" t="s">
        <v>157</v>
      </c>
      <c r="AU825" s="260" t="s">
        <v>88</v>
      </c>
      <c r="AV825" s="14" t="s">
        <v>88</v>
      </c>
      <c r="AW825" s="14" t="s">
        <v>34</v>
      </c>
      <c r="AX825" s="14" t="s">
        <v>78</v>
      </c>
      <c r="AY825" s="260" t="s">
        <v>147</v>
      </c>
    </row>
    <row r="826" s="15" customFormat="1">
      <c r="A826" s="15"/>
      <c r="B826" s="261"/>
      <c r="C826" s="262"/>
      <c r="D826" s="241" t="s">
        <v>157</v>
      </c>
      <c r="E826" s="263" t="s">
        <v>1</v>
      </c>
      <c r="F826" s="264" t="s">
        <v>160</v>
      </c>
      <c r="G826" s="262"/>
      <c r="H826" s="265">
        <v>1</v>
      </c>
      <c r="I826" s="266"/>
      <c r="J826" s="262"/>
      <c r="K826" s="262"/>
      <c r="L826" s="267"/>
      <c r="M826" s="268"/>
      <c r="N826" s="269"/>
      <c r="O826" s="269"/>
      <c r="P826" s="269"/>
      <c r="Q826" s="269"/>
      <c r="R826" s="269"/>
      <c r="S826" s="269"/>
      <c r="T826" s="270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71" t="s">
        <v>157</v>
      </c>
      <c r="AU826" s="271" t="s">
        <v>88</v>
      </c>
      <c r="AV826" s="15" t="s">
        <v>153</v>
      </c>
      <c r="AW826" s="15" t="s">
        <v>34</v>
      </c>
      <c r="AX826" s="15" t="s">
        <v>86</v>
      </c>
      <c r="AY826" s="271" t="s">
        <v>147</v>
      </c>
    </row>
    <row r="827" s="2" customFormat="1" ht="21.75" customHeight="1">
      <c r="A827" s="39"/>
      <c r="B827" s="40"/>
      <c r="C827" s="272" t="s">
        <v>1072</v>
      </c>
      <c r="D827" s="272" t="s">
        <v>392</v>
      </c>
      <c r="E827" s="273" t="s">
        <v>1073</v>
      </c>
      <c r="F827" s="274" t="s">
        <v>1070</v>
      </c>
      <c r="G827" s="275" t="s">
        <v>259</v>
      </c>
      <c r="H827" s="276">
        <v>1</v>
      </c>
      <c r="I827" s="277"/>
      <c r="J827" s="278">
        <f>ROUND(I827*H827,2)</f>
        <v>0</v>
      </c>
      <c r="K827" s="279"/>
      <c r="L827" s="280"/>
      <c r="M827" s="281" t="s">
        <v>1</v>
      </c>
      <c r="N827" s="282" t="s">
        <v>43</v>
      </c>
      <c r="O827" s="92"/>
      <c r="P827" s="230">
        <f>O827*H827</f>
        <v>0</v>
      </c>
      <c r="Q827" s="230">
        <v>0.0019</v>
      </c>
      <c r="R827" s="230">
        <f>Q827*H827</f>
        <v>0.0019</v>
      </c>
      <c r="S827" s="230">
        <v>0</v>
      </c>
      <c r="T827" s="231">
        <f>S827*H827</f>
        <v>0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232" t="s">
        <v>361</v>
      </c>
      <c r="AT827" s="232" t="s">
        <v>392</v>
      </c>
      <c r="AU827" s="232" t="s">
        <v>88</v>
      </c>
      <c r="AY827" s="18" t="s">
        <v>147</v>
      </c>
      <c r="BE827" s="233">
        <f>IF(N827="základní",J827,0)</f>
        <v>0</v>
      </c>
      <c r="BF827" s="233">
        <f>IF(N827="snížená",J827,0)</f>
        <v>0</v>
      </c>
      <c r="BG827" s="233">
        <f>IF(N827="zákl. přenesená",J827,0)</f>
        <v>0</v>
      </c>
      <c r="BH827" s="233">
        <f>IF(N827="sníž. přenesená",J827,0)</f>
        <v>0</v>
      </c>
      <c r="BI827" s="233">
        <f>IF(N827="nulová",J827,0)</f>
        <v>0</v>
      </c>
      <c r="BJ827" s="18" t="s">
        <v>86</v>
      </c>
      <c r="BK827" s="233">
        <f>ROUND(I827*H827,2)</f>
        <v>0</v>
      </c>
      <c r="BL827" s="18" t="s">
        <v>251</v>
      </c>
      <c r="BM827" s="232" t="s">
        <v>1074</v>
      </c>
    </row>
    <row r="828" s="14" customFormat="1">
      <c r="A828" s="14"/>
      <c r="B828" s="250"/>
      <c r="C828" s="251"/>
      <c r="D828" s="241" t="s">
        <v>157</v>
      </c>
      <c r="E828" s="252" t="s">
        <v>1</v>
      </c>
      <c r="F828" s="253" t="s">
        <v>1075</v>
      </c>
      <c r="G828" s="251"/>
      <c r="H828" s="254">
        <v>1</v>
      </c>
      <c r="I828" s="255"/>
      <c r="J828" s="251"/>
      <c r="K828" s="251"/>
      <c r="L828" s="256"/>
      <c r="M828" s="257"/>
      <c r="N828" s="258"/>
      <c r="O828" s="258"/>
      <c r="P828" s="258"/>
      <c r="Q828" s="258"/>
      <c r="R828" s="258"/>
      <c r="S828" s="258"/>
      <c r="T828" s="259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60" t="s">
        <v>157</v>
      </c>
      <c r="AU828" s="260" t="s">
        <v>88</v>
      </c>
      <c r="AV828" s="14" t="s">
        <v>88</v>
      </c>
      <c r="AW828" s="14" t="s">
        <v>34</v>
      </c>
      <c r="AX828" s="14" t="s">
        <v>78</v>
      </c>
      <c r="AY828" s="260" t="s">
        <v>147</v>
      </c>
    </row>
    <row r="829" s="15" customFormat="1">
      <c r="A829" s="15"/>
      <c r="B829" s="261"/>
      <c r="C829" s="262"/>
      <c r="D829" s="241" t="s">
        <v>157</v>
      </c>
      <c r="E829" s="263" t="s">
        <v>1</v>
      </c>
      <c r="F829" s="264" t="s">
        <v>160</v>
      </c>
      <c r="G829" s="262"/>
      <c r="H829" s="265">
        <v>1</v>
      </c>
      <c r="I829" s="266"/>
      <c r="J829" s="262"/>
      <c r="K829" s="262"/>
      <c r="L829" s="267"/>
      <c r="M829" s="268"/>
      <c r="N829" s="269"/>
      <c r="O829" s="269"/>
      <c r="P829" s="269"/>
      <c r="Q829" s="269"/>
      <c r="R829" s="269"/>
      <c r="S829" s="269"/>
      <c r="T829" s="270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T829" s="271" t="s">
        <v>157</v>
      </c>
      <c r="AU829" s="271" t="s">
        <v>88</v>
      </c>
      <c r="AV829" s="15" t="s">
        <v>153</v>
      </c>
      <c r="AW829" s="15" t="s">
        <v>34</v>
      </c>
      <c r="AX829" s="15" t="s">
        <v>86</v>
      </c>
      <c r="AY829" s="271" t="s">
        <v>147</v>
      </c>
    </row>
    <row r="830" s="2" customFormat="1" ht="21.75" customHeight="1">
      <c r="A830" s="39"/>
      <c r="B830" s="40"/>
      <c r="C830" s="272" t="s">
        <v>1076</v>
      </c>
      <c r="D830" s="272" t="s">
        <v>392</v>
      </c>
      <c r="E830" s="273" t="s">
        <v>1077</v>
      </c>
      <c r="F830" s="274" t="s">
        <v>1070</v>
      </c>
      <c r="G830" s="275" t="s">
        <v>259</v>
      </c>
      <c r="H830" s="276">
        <v>1</v>
      </c>
      <c r="I830" s="277"/>
      <c r="J830" s="278">
        <f>ROUND(I830*H830,2)</f>
        <v>0</v>
      </c>
      <c r="K830" s="279"/>
      <c r="L830" s="280"/>
      <c r="M830" s="281" t="s">
        <v>1</v>
      </c>
      <c r="N830" s="282" t="s">
        <v>43</v>
      </c>
      <c r="O830" s="92"/>
      <c r="P830" s="230">
        <f>O830*H830</f>
        <v>0</v>
      </c>
      <c r="Q830" s="230">
        <v>0.0019</v>
      </c>
      <c r="R830" s="230">
        <f>Q830*H830</f>
        <v>0.0019</v>
      </c>
      <c r="S830" s="230">
        <v>0</v>
      </c>
      <c r="T830" s="231">
        <f>S830*H830</f>
        <v>0</v>
      </c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R830" s="232" t="s">
        <v>361</v>
      </c>
      <c r="AT830" s="232" t="s">
        <v>392</v>
      </c>
      <c r="AU830" s="232" t="s">
        <v>88</v>
      </c>
      <c r="AY830" s="18" t="s">
        <v>147</v>
      </c>
      <c r="BE830" s="233">
        <f>IF(N830="základní",J830,0)</f>
        <v>0</v>
      </c>
      <c r="BF830" s="233">
        <f>IF(N830="snížená",J830,0)</f>
        <v>0</v>
      </c>
      <c r="BG830" s="233">
        <f>IF(N830="zákl. přenesená",J830,0)</f>
        <v>0</v>
      </c>
      <c r="BH830" s="233">
        <f>IF(N830="sníž. přenesená",J830,0)</f>
        <v>0</v>
      </c>
      <c r="BI830" s="233">
        <f>IF(N830="nulová",J830,0)</f>
        <v>0</v>
      </c>
      <c r="BJ830" s="18" t="s">
        <v>86</v>
      </c>
      <c r="BK830" s="233">
        <f>ROUND(I830*H830,2)</f>
        <v>0</v>
      </c>
      <c r="BL830" s="18" t="s">
        <v>251</v>
      </c>
      <c r="BM830" s="232" t="s">
        <v>1078</v>
      </c>
    </row>
    <row r="831" s="14" customFormat="1">
      <c r="A831" s="14"/>
      <c r="B831" s="250"/>
      <c r="C831" s="251"/>
      <c r="D831" s="241" t="s">
        <v>157</v>
      </c>
      <c r="E831" s="252" t="s">
        <v>1</v>
      </c>
      <c r="F831" s="253" t="s">
        <v>1079</v>
      </c>
      <c r="G831" s="251"/>
      <c r="H831" s="254">
        <v>1</v>
      </c>
      <c r="I831" s="255"/>
      <c r="J831" s="251"/>
      <c r="K831" s="251"/>
      <c r="L831" s="256"/>
      <c r="M831" s="257"/>
      <c r="N831" s="258"/>
      <c r="O831" s="258"/>
      <c r="P831" s="258"/>
      <c r="Q831" s="258"/>
      <c r="R831" s="258"/>
      <c r="S831" s="258"/>
      <c r="T831" s="259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60" t="s">
        <v>157</v>
      </c>
      <c r="AU831" s="260" t="s">
        <v>88</v>
      </c>
      <c r="AV831" s="14" t="s">
        <v>88</v>
      </c>
      <c r="AW831" s="14" t="s">
        <v>34</v>
      </c>
      <c r="AX831" s="14" t="s">
        <v>78</v>
      </c>
      <c r="AY831" s="260" t="s">
        <v>147</v>
      </c>
    </row>
    <row r="832" s="15" customFormat="1">
      <c r="A832" s="15"/>
      <c r="B832" s="261"/>
      <c r="C832" s="262"/>
      <c r="D832" s="241" t="s">
        <v>157</v>
      </c>
      <c r="E832" s="263" t="s">
        <v>1</v>
      </c>
      <c r="F832" s="264" t="s">
        <v>160</v>
      </c>
      <c r="G832" s="262"/>
      <c r="H832" s="265">
        <v>1</v>
      </c>
      <c r="I832" s="266"/>
      <c r="J832" s="262"/>
      <c r="K832" s="262"/>
      <c r="L832" s="267"/>
      <c r="M832" s="268"/>
      <c r="N832" s="269"/>
      <c r="O832" s="269"/>
      <c r="P832" s="269"/>
      <c r="Q832" s="269"/>
      <c r="R832" s="269"/>
      <c r="S832" s="269"/>
      <c r="T832" s="270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T832" s="271" t="s">
        <v>157</v>
      </c>
      <c r="AU832" s="271" t="s">
        <v>88</v>
      </c>
      <c r="AV832" s="15" t="s">
        <v>153</v>
      </c>
      <c r="AW832" s="15" t="s">
        <v>34</v>
      </c>
      <c r="AX832" s="15" t="s">
        <v>86</v>
      </c>
      <c r="AY832" s="271" t="s">
        <v>147</v>
      </c>
    </row>
    <row r="833" s="2" customFormat="1" ht="24.15" customHeight="1">
      <c r="A833" s="39"/>
      <c r="B833" s="40"/>
      <c r="C833" s="220" t="s">
        <v>1080</v>
      </c>
      <c r="D833" s="220" t="s">
        <v>149</v>
      </c>
      <c r="E833" s="221" t="s">
        <v>1081</v>
      </c>
      <c r="F833" s="222" t="s">
        <v>1082</v>
      </c>
      <c r="G833" s="223" t="s">
        <v>259</v>
      </c>
      <c r="H833" s="224">
        <v>2</v>
      </c>
      <c r="I833" s="225"/>
      <c r="J833" s="226">
        <f>ROUND(I833*H833,2)</f>
        <v>0</v>
      </c>
      <c r="K833" s="227"/>
      <c r="L833" s="45"/>
      <c r="M833" s="228" t="s">
        <v>1</v>
      </c>
      <c r="N833" s="229" t="s">
        <v>43</v>
      </c>
      <c r="O833" s="92"/>
      <c r="P833" s="230">
        <f>O833*H833</f>
        <v>0</v>
      </c>
      <c r="Q833" s="230">
        <v>0</v>
      </c>
      <c r="R833" s="230">
        <f>Q833*H833</f>
        <v>0</v>
      </c>
      <c r="S833" s="230">
        <v>0</v>
      </c>
      <c r="T833" s="231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32" t="s">
        <v>251</v>
      </c>
      <c r="AT833" s="232" t="s">
        <v>149</v>
      </c>
      <c r="AU833" s="232" t="s">
        <v>88</v>
      </c>
      <c r="AY833" s="18" t="s">
        <v>147</v>
      </c>
      <c r="BE833" s="233">
        <f>IF(N833="základní",J833,0)</f>
        <v>0</v>
      </c>
      <c r="BF833" s="233">
        <f>IF(N833="snížená",J833,0)</f>
        <v>0</v>
      </c>
      <c r="BG833" s="233">
        <f>IF(N833="zákl. přenesená",J833,0)</f>
        <v>0</v>
      </c>
      <c r="BH833" s="233">
        <f>IF(N833="sníž. přenesená",J833,0)</f>
        <v>0</v>
      </c>
      <c r="BI833" s="233">
        <f>IF(N833="nulová",J833,0)</f>
        <v>0</v>
      </c>
      <c r="BJ833" s="18" t="s">
        <v>86</v>
      </c>
      <c r="BK833" s="233">
        <f>ROUND(I833*H833,2)</f>
        <v>0</v>
      </c>
      <c r="BL833" s="18" t="s">
        <v>251</v>
      </c>
      <c r="BM833" s="232" t="s">
        <v>1083</v>
      </c>
    </row>
    <row r="834" s="2" customFormat="1">
      <c r="A834" s="39"/>
      <c r="B834" s="40"/>
      <c r="C834" s="41"/>
      <c r="D834" s="234" t="s">
        <v>155</v>
      </c>
      <c r="E834" s="41"/>
      <c r="F834" s="235" t="s">
        <v>1084</v>
      </c>
      <c r="G834" s="41"/>
      <c r="H834" s="41"/>
      <c r="I834" s="236"/>
      <c r="J834" s="41"/>
      <c r="K834" s="41"/>
      <c r="L834" s="45"/>
      <c r="M834" s="237"/>
      <c r="N834" s="238"/>
      <c r="O834" s="92"/>
      <c r="P834" s="92"/>
      <c r="Q834" s="92"/>
      <c r="R834" s="92"/>
      <c r="S834" s="92"/>
      <c r="T834" s="93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T834" s="18" t="s">
        <v>155</v>
      </c>
      <c r="AU834" s="18" t="s">
        <v>88</v>
      </c>
    </row>
    <row r="835" s="14" customFormat="1">
      <c r="A835" s="14"/>
      <c r="B835" s="250"/>
      <c r="C835" s="251"/>
      <c r="D835" s="241" t="s">
        <v>157</v>
      </c>
      <c r="E835" s="252" t="s">
        <v>1</v>
      </c>
      <c r="F835" s="253" t="s">
        <v>1079</v>
      </c>
      <c r="G835" s="251"/>
      <c r="H835" s="254">
        <v>1</v>
      </c>
      <c r="I835" s="255"/>
      <c r="J835" s="251"/>
      <c r="K835" s="251"/>
      <c r="L835" s="256"/>
      <c r="M835" s="257"/>
      <c r="N835" s="258"/>
      <c r="O835" s="258"/>
      <c r="P835" s="258"/>
      <c r="Q835" s="258"/>
      <c r="R835" s="258"/>
      <c r="S835" s="258"/>
      <c r="T835" s="259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60" t="s">
        <v>157</v>
      </c>
      <c r="AU835" s="260" t="s">
        <v>88</v>
      </c>
      <c r="AV835" s="14" t="s">
        <v>88</v>
      </c>
      <c r="AW835" s="14" t="s">
        <v>34</v>
      </c>
      <c r="AX835" s="14" t="s">
        <v>78</v>
      </c>
      <c r="AY835" s="260" t="s">
        <v>147</v>
      </c>
    </row>
    <row r="836" s="14" customFormat="1">
      <c r="A836" s="14"/>
      <c r="B836" s="250"/>
      <c r="C836" s="251"/>
      <c r="D836" s="241" t="s">
        <v>157</v>
      </c>
      <c r="E836" s="252" t="s">
        <v>1</v>
      </c>
      <c r="F836" s="253" t="s">
        <v>1075</v>
      </c>
      <c r="G836" s="251"/>
      <c r="H836" s="254">
        <v>1</v>
      </c>
      <c r="I836" s="255"/>
      <c r="J836" s="251"/>
      <c r="K836" s="251"/>
      <c r="L836" s="256"/>
      <c r="M836" s="257"/>
      <c r="N836" s="258"/>
      <c r="O836" s="258"/>
      <c r="P836" s="258"/>
      <c r="Q836" s="258"/>
      <c r="R836" s="258"/>
      <c r="S836" s="258"/>
      <c r="T836" s="259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60" t="s">
        <v>157</v>
      </c>
      <c r="AU836" s="260" t="s">
        <v>88</v>
      </c>
      <c r="AV836" s="14" t="s">
        <v>88</v>
      </c>
      <c r="AW836" s="14" t="s">
        <v>34</v>
      </c>
      <c r="AX836" s="14" t="s">
        <v>78</v>
      </c>
      <c r="AY836" s="260" t="s">
        <v>147</v>
      </c>
    </row>
    <row r="837" s="15" customFormat="1">
      <c r="A837" s="15"/>
      <c r="B837" s="261"/>
      <c r="C837" s="262"/>
      <c r="D837" s="241" t="s">
        <v>157</v>
      </c>
      <c r="E837" s="263" t="s">
        <v>1</v>
      </c>
      <c r="F837" s="264" t="s">
        <v>160</v>
      </c>
      <c r="G837" s="262"/>
      <c r="H837" s="265">
        <v>2</v>
      </c>
      <c r="I837" s="266"/>
      <c r="J837" s="262"/>
      <c r="K837" s="262"/>
      <c r="L837" s="267"/>
      <c r="M837" s="268"/>
      <c r="N837" s="269"/>
      <c r="O837" s="269"/>
      <c r="P837" s="269"/>
      <c r="Q837" s="269"/>
      <c r="R837" s="269"/>
      <c r="S837" s="269"/>
      <c r="T837" s="270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71" t="s">
        <v>157</v>
      </c>
      <c r="AU837" s="271" t="s">
        <v>88</v>
      </c>
      <c r="AV837" s="15" t="s">
        <v>153</v>
      </c>
      <c r="AW837" s="15" t="s">
        <v>34</v>
      </c>
      <c r="AX837" s="15" t="s">
        <v>86</v>
      </c>
      <c r="AY837" s="271" t="s">
        <v>147</v>
      </c>
    </row>
    <row r="838" s="2" customFormat="1" ht="24.15" customHeight="1">
      <c r="A838" s="39"/>
      <c r="B838" s="40"/>
      <c r="C838" s="220" t="s">
        <v>1085</v>
      </c>
      <c r="D838" s="220" t="s">
        <v>149</v>
      </c>
      <c r="E838" s="221" t="s">
        <v>1086</v>
      </c>
      <c r="F838" s="222" t="s">
        <v>1087</v>
      </c>
      <c r="G838" s="223" t="s">
        <v>259</v>
      </c>
      <c r="H838" s="224">
        <v>2</v>
      </c>
      <c r="I838" s="225"/>
      <c r="J838" s="226">
        <f>ROUND(I838*H838,2)</f>
        <v>0</v>
      </c>
      <c r="K838" s="227"/>
      <c r="L838" s="45"/>
      <c r="M838" s="228" t="s">
        <v>1</v>
      </c>
      <c r="N838" s="229" t="s">
        <v>43</v>
      </c>
      <c r="O838" s="92"/>
      <c r="P838" s="230">
        <f>O838*H838</f>
        <v>0</v>
      </c>
      <c r="Q838" s="230">
        <v>0</v>
      </c>
      <c r="R838" s="230">
        <f>Q838*H838</f>
        <v>0</v>
      </c>
      <c r="S838" s="230">
        <v>0</v>
      </c>
      <c r="T838" s="231">
        <f>S838*H838</f>
        <v>0</v>
      </c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R838" s="232" t="s">
        <v>251</v>
      </c>
      <c r="AT838" s="232" t="s">
        <v>149</v>
      </c>
      <c r="AU838" s="232" t="s">
        <v>88</v>
      </c>
      <c r="AY838" s="18" t="s">
        <v>147</v>
      </c>
      <c r="BE838" s="233">
        <f>IF(N838="základní",J838,0)</f>
        <v>0</v>
      </c>
      <c r="BF838" s="233">
        <f>IF(N838="snížená",J838,0)</f>
        <v>0</v>
      </c>
      <c r="BG838" s="233">
        <f>IF(N838="zákl. přenesená",J838,0)</f>
        <v>0</v>
      </c>
      <c r="BH838" s="233">
        <f>IF(N838="sníž. přenesená",J838,0)</f>
        <v>0</v>
      </c>
      <c r="BI838" s="233">
        <f>IF(N838="nulová",J838,0)</f>
        <v>0</v>
      </c>
      <c r="BJ838" s="18" t="s">
        <v>86</v>
      </c>
      <c r="BK838" s="233">
        <f>ROUND(I838*H838,2)</f>
        <v>0</v>
      </c>
      <c r="BL838" s="18" t="s">
        <v>251</v>
      </c>
      <c r="BM838" s="232" t="s">
        <v>1088</v>
      </c>
    </row>
    <row r="839" s="14" customFormat="1">
      <c r="A839" s="14"/>
      <c r="B839" s="250"/>
      <c r="C839" s="251"/>
      <c r="D839" s="241" t="s">
        <v>157</v>
      </c>
      <c r="E839" s="252" t="s">
        <v>1</v>
      </c>
      <c r="F839" s="253" t="s">
        <v>86</v>
      </c>
      <c r="G839" s="251"/>
      <c r="H839" s="254">
        <v>1</v>
      </c>
      <c r="I839" s="255"/>
      <c r="J839" s="251"/>
      <c r="K839" s="251"/>
      <c r="L839" s="256"/>
      <c r="M839" s="257"/>
      <c r="N839" s="258"/>
      <c r="O839" s="258"/>
      <c r="P839" s="258"/>
      <c r="Q839" s="258"/>
      <c r="R839" s="258"/>
      <c r="S839" s="258"/>
      <c r="T839" s="259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60" t="s">
        <v>157</v>
      </c>
      <c r="AU839" s="260" t="s">
        <v>88</v>
      </c>
      <c r="AV839" s="14" t="s">
        <v>88</v>
      </c>
      <c r="AW839" s="14" t="s">
        <v>34</v>
      </c>
      <c r="AX839" s="14" t="s">
        <v>78</v>
      </c>
      <c r="AY839" s="260" t="s">
        <v>147</v>
      </c>
    </row>
    <row r="840" s="14" customFormat="1">
      <c r="A840" s="14"/>
      <c r="B840" s="250"/>
      <c r="C840" s="251"/>
      <c r="D840" s="241" t="s">
        <v>157</v>
      </c>
      <c r="E840" s="252" t="s">
        <v>1</v>
      </c>
      <c r="F840" s="253" t="s">
        <v>1089</v>
      </c>
      <c r="G840" s="251"/>
      <c r="H840" s="254">
        <v>1</v>
      </c>
      <c r="I840" s="255"/>
      <c r="J840" s="251"/>
      <c r="K840" s="251"/>
      <c r="L840" s="256"/>
      <c r="M840" s="257"/>
      <c r="N840" s="258"/>
      <c r="O840" s="258"/>
      <c r="P840" s="258"/>
      <c r="Q840" s="258"/>
      <c r="R840" s="258"/>
      <c r="S840" s="258"/>
      <c r="T840" s="259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60" t="s">
        <v>157</v>
      </c>
      <c r="AU840" s="260" t="s">
        <v>88</v>
      </c>
      <c r="AV840" s="14" t="s">
        <v>88</v>
      </c>
      <c r="AW840" s="14" t="s">
        <v>34</v>
      </c>
      <c r="AX840" s="14" t="s">
        <v>78</v>
      </c>
      <c r="AY840" s="260" t="s">
        <v>147</v>
      </c>
    </row>
    <row r="841" s="15" customFormat="1">
      <c r="A841" s="15"/>
      <c r="B841" s="261"/>
      <c r="C841" s="262"/>
      <c r="D841" s="241" t="s">
        <v>157</v>
      </c>
      <c r="E841" s="263" t="s">
        <v>1</v>
      </c>
      <c r="F841" s="264" t="s">
        <v>160</v>
      </c>
      <c r="G841" s="262"/>
      <c r="H841" s="265">
        <v>2</v>
      </c>
      <c r="I841" s="266"/>
      <c r="J841" s="262"/>
      <c r="K841" s="262"/>
      <c r="L841" s="267"/>
      <c r="M841" s="268"/>
      <c r="N841" s="269"/>
      <c r="O841" s="269"/>
      <c r="P841" s="269"/>
      <c r="Q841" s="269"/>
      <c r="R841" s="269"/>
      <c r="S841" s="269"/>
      <c r="T841" s="270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T841" s="271" t="s">
        <v>157</v>
      </c>
      <c r="AU841" s="271" t="s">
        <v>88</v>
      </c>
      <c r="AV841" s="15" t="s">
        <v>153</v>
      </c>
      <c r="AW841" s="15" t="s">
        <v>34</v>
      </c>
      <c r="AX841" s="15" t="s">
        <v>86</v>
      </c>
      <c r="AY841" s="271" t="s">
        <v>147</v>
      </c>
    </row>
    <row r="842" s="2" customFormat="1" ht="24.15" customHeight="1">
      <c r="A842" s="39"/>
      <c r="B842" s="40"/>
      <c r="C842" s="272" t="s">
        <v>1090</v>
      </c>
      <c r="D842" s="272" t="s">
        <v>392</v>
      </c>
      <c r="E842" s="273" t="s">
        <v>1091</v>
      </c>
      <c r="F842" s="274" t="s">
        <v>1092</v>
      </c>
      <c r="G842" s="275" t="s">
        <v>259</v>
      </c>
      <c r="H842" s="276">
        <v>2</v>
      </c>
      <c r="I842" s="277"/>
      <c r="J842" s="278">
        <f>ROUND(I842*H842,2)</f>
        <v>0</v>
      </c>
      <c r="K842" s="279"/>
      <c r="L842" s="280"/>
      <c r="M842" s="281" t="s">
        <v>1</v>
      </c>
      <c r="N842" s="282" t="s">
        <v>43</v>
      </c>
      <c r="O842" s="92"/>
      <c r="P842" s="230">
        <f>O842*H842</f>
        <v>0</v>
      </c>
      <c r="Q842" s="230">
        <v>4.0000000000000003E-05</v>
      </c>
      <c r="R842" s="230">
        <f>Q842*H842</f>
        <v>8.0000000000000007E-05</v>
      </c>
      <c r="S842" s="230">
        <v>0</v>
      </c>
      <c r="T842" s="231">
        <f>S842*H842</f>
        <v>0</v>
      </c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R842" s="232" t="s">
        <v>361</v>
      </c>
      <c r="AT842" s="232" t="s">
        <v>392</v>
      </c>
      <c r="AU842" s="232" t="s">
        <v>88</v>
      </c>
      <c r="AY842" s="18" t="s">
        <v>147</v>
      </c>
      <c r="BE842" s="233">
        <f>IF(N842="základní",J842,0)</f>
        <v>0</v>
      </c>
      <c r="BF842" s="233">
        <f>IF(N842="snížená",J842,0)</f>
        <v>0</v>
      </c>
      <c r="BG842" s="233">
        <f>IF(N842="zákl. přenesená",J842,0)</f>
        <v>0</v>
      </c>
      <c r="BH842" s="233">
        <f>IF(N842="sníž. přenesená",J842,0)</f>
        <v>0</v>
      </c>
      <c r="BI842" s="233">
        <f>IF(N842="nulová",J842,0)</f>
        <v>0</v>
      </c>
      <c r="BJ842" s="18" t="s">
        <v>86</v>
      </c>
      <c r="BK842" s="233">
        <f>ROUND(I842*H842,2)</f>
        <v>0</v>
      </c>
      <c r="BL842" s="18" t="s">
        <v>251</v>
      </c>
      <c r="BM842" s="232" t="s">
        <v>1093</v>
      </c>
    </row>
    <row r="843" s="14" customFormat="1">
      <c r="A843" s="14"/>
      <c r="B843" s="250"/>
      <c r="C843" s="251"/>
      <c r="D843" s="241" t="s">
        <v>157</v>
      </c>
      <c r="E843" s="252" t="s">
        <v>1</v>
      </c>
      <c r="F843" s="253" t="s">
        <v>88</v>
      </c>
      <c r="G843" s="251"/>
      <c r="H843" s="254">
        <v>2</v>
      </c>
      <c r="I843" s="255"/>
      <c r="J843" s="251"/>
      <c r="K843" s="251"/>
      <c r="L843" s="256"/>
      <c r="M843" s="257"/>
      <c r="N843" s="258"/>
      <c r="O843" s="258"/>
      <c r="P843" s="258"/>
      <c r="Q843" s="258"/>
      <c r="R843" s="258"/>
      <c r="S843" s="258"/>
      <c r="T843" s="259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60" t="s">
        <v>157</v>
      </c>
      <c r="AU843" s="260" t="s">
        <v>88</v>
      </c>
      <c r="AV843" s="14" t="s">
        <v>88</v>
      </c>
      <c r="AW843" s="14" t="s">
        <v>34</v>
      </c>
      <c r="AX843" s="14" t="s">
        <v>78</v>
      </c>
      <c r="AY843" s="260" t="s">
        <v>147</v>
      </c>
    </row>
    <row r="844" s="15" customFormat="1">
      <c r="A844" s="15"/>
      <c r="B844" s="261"/>
      <c r="C844" s="262"/>
      <c r="D844" s="241" t="s">
        <v>157</v>
      </c>
      <c r="E844" s="263" t="s">
        <v>1</v>
      </c>
      <c r="F844" s="264" t="s">
        <v>160</v>
      </c>
      <c r="G844" s="262"/>
      <c r="H844" s="265">
        <v>2</v>
      </c>
      <c r="I844" s="266"/>
      <c r="J844" s="262"/>
      <c r="K844" s="262"/>
      <c r="L844" s="267"/>
      <c r="M844" s="268"/>
      <c r="N844" s="269"/>
      <c r="O844" s="269"/>
      <c r="P844" s="269"/>
      <c r="Q844" s="269"/>
      <c r="R844" s="269"/>
      <c r="S844" s="269"/>
      <c r="T844" s="270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T844" s="271" t="s">
        <v>157</v>
      </c>
      <c r="AU844" s="271" t="s">
        <v>88</v>
      </c>
      <c r="AV844" s="15" t="s">
        <v>153</v>
      </c>
      <c r="AW844" s="15" t="s">
        <v>34</v>
      </c>
      <c r="AX844" s="15" t="s">
        <v>86</v>
      </c>
      <c r="AY844" s="271" t="s">
        <v>147</v>
      </c>
    </row>
    <row r="845" s="2" customFormat="1" ht="16.5" customHeight="1">
      <c r="A845" s="39"/>
      <c r="B845" s="40"/>
      <c r="C845" s="272" t="s">
        <v>1094</v>
      </c>
      <c r="D845" s="272" t="s">
        <v>392</v>
      </c>
      <c r="E845" s="273" t="s">
        <v>1095</v>
      </c>
      <c r="F845" s="274" t="s">
        <v>1096</v>
      </c>
      <c r="G845" s="275" t="s">
        <v>259</v>
      </c>
      <c r="H845" s="276">
        <v>2</v>
      </c>
      <c r="I845" s="277"/>
      <c r="J845" s="278">
        <f>ROUND(I845*H845,2)</f>
        <v>0</v>
      </c>
      <c r="K845" s="279"/>
      <c r="L845" s="280"/>
      <c r="M845" s="281" t="s">
        <v>1</v>
      </c>
      <c r="N845" s="282" t="s">
        <v>43</v>
      </c>
      <c r="O845" s="92"/>
      <c r="P845" s="230">
        <f>O845*H845</f>
        <v>0</v>
      </c>
      <c r="Q845" s="230">
        <v>1.0000000000000001E-05</v>
      </c>
      <c r="R845" s="230">
        <f>Q845*H845</f>
        <v>2.0000000000000002E-05</v>
      </c>
      <c r="S845" s="230">
        <v>0</v>
      </c>
      <c r="T845" s="231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232" t="s">
        <v>361</v>
      </c>
      <c r="AT845" s="232" t="s">
        <v>392</v>
      </c>
      <c r="AU845" s="232" t="s">
        <v>88</v>
      </c>
      <c r="AY845" s="18" t="s">
        <v>147</v>
      </c>
      <c r="BE845" s="233">
        <f>IF(N845="základní",J845,0)</f>
        <v>0</v>
      </c>
      <c r="BF845" s="233">
        <f>IF(N845="snížená",J845,0)</f>
        <v>0</v>
      </c>
      <c r="BG845" s="233">
        <f>IF(N845="zákl. přenesená",J845,0)</f>
        <v>0</v>
      </c>
      <c r="BH845" s="233">
        <f>IF(N845="sníž. přenesená",J845,0)</f>
        <v>0</v>
      </c>
      <c r="BI845" s="233">
        <f>IF(N845="nulová",J845,0)</f>
        <v>0</v>
      </c>
      <c r="BJ845" s="18" t="s">
        <v>86</v>
      </c>
      <c r="BK845" s="233">
        <f>ROUND(I845*H845,2)</f>
        <v>0</v>
      </c>
      <c r="BL845" s="18" t="s">
        <v>251</v>
      </c>
      <c r="BM845" s="232" t="s">
        <v>1097</v>
      </c>
    </row>
    <row r="846" s="14" customFormat="1">
      <c r="A846" s="14"/>
      <c r="B846" s="250"/>
      <c r="C846" s="251"/>
      <c r="D846" s="241" t="s">
        <v>157</v>
      </c>
      <c r="E846" s="252" t="s">
        <v>1</v>
      </c>
      <c r="F846" s="253" t="s">
        <v>88</v>
      </c>
      <c r="G846" s="251"/>
      <c r="H846" s="254">
        <v>2</v>
      </c>
      <c r="I846" s="255"/>
      <c r="J846" s="251"/>
      <c r="K846" s="251"/>
      <c r="L846" s="256"/>
      <c r="M846" s="257"/>
      <c r="N846" s="258"/>
      <c r="O846" s="258"/>
      <c r="P846" s="258"/>
      <c r="Q846" s="258"/>
      <c r="R846" s="258"/>
      <c r="S846" s="258"/>
      <c r="T846" s="259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60" t="s">
        <v>157</v>
      </c>
      <c r="AU846" s="260" t="s">
        <v>88</v>
      </c>
      <c r="AV846" s="14" t="s">
        <v>88</v>
      </c>
      <c r="AW846" s="14" t="s">
        <v>34</v>
      </c>
      <c r="AX846" s="14" t="s">
        <v>78</v>
      </c>
      <c r="AY846" s="260" t="s">
        <v>147</v>
      </c>
    </row>
    <row r="847" s="15" customFormat="1">
      <c r="A847" s="15"/>
      <c r="B847" s="261"/>
      <c r="C847" s="262"/>
      <c r="D847" s="241" t="s">
        <v>157</v>
      </c>
      <c r="E847" s="263" t="s">
        <v>1</v>
      </c>
      <c r="F847" s="264" t="s">
        <v>160</v>
      </c>
      <c r="G847" s="262"/>
      <c r="H847" s="265">
        <v>2</v>
      </c>
      <c r="I847" s="266"/>
      <c r="J847" s="262"/>
      <c r="K847" s="262"/>
      <c r="L847" s="267"/>
      <c r="M847" s="268"/>
      <c r="N847" s="269"/>
      <c r="O847" s="269"/>
      <c r="P847" s="269"/>
      <c r="Q847" s="269"/>
      <c r="R847" s="269"/>
      <c r="S847" s="269"/>
      <c r="T847" s="270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T847" s="271" t="s">
        <v>157</v>
      </c>
      <c r="AU847" s="271" t="s">
        <v>88</v>
      </c>
      <c r="AV847" s="15" t="s">
        <v>153</v>
      </c>
      <c r="AW847" s="15" t="s">
        <v>34</v>
      </c>
      <c r="AX847" s="15" t="s">
        <v>86</v>
      </c>
      <c r="AY847" s="271" t="s">
        <v>147</v>
      </c>
    </row>
    <row r="848" s="2" customFormat="1" ht="24.15" customHeight="1">
      <c r="A848" s="39"/>
      <c r="B848" s="40"/>
      <c r="C848" s="220" t="s">
        <v>1098</v>
      </c>
      <c r="D848" s="220" t="s">
        <v>149</v>
      </c>
      <c r="E848" s="221" t="s">
        <v>1099</v>
      </c>
      <c r="F848" s="222" t="s">
        <v>1100</v>
      </c>
      <c r="G848" s="223" t="s">
        <v>259</v>
      </c>
      <c r="H848" s="224">
        <v>2</v>
      </c>
      <c r="I848" s="225"/>
      <c r="J848" s="226">
        <f>ROUND(I848*H848,2)</f>
        <v>0</v>
      </c>
      <c r="K848" s="227"/>
      <c r="L848" s="45"/>
      <c r="M848" s="228" t="s">
        <v>1</v>
      </c>
      <c r="N848" s="229" t="s">
        <v>43</v>
      </c>
      <c r="O848" s="92"/>
      <c r="P848" s="230">
        <f>O848*H848</f>
        <v>0</v>
      </c>
      <c r="Q848" s="230">
        <v>0</v>
      </c>
      <c r="R848" s="230">
        <f>Q848*H848</f>
        <v>0</v>
      </c>
      <c r="S848" s="230">
        <v>0</v>
      </c>
      <c r="T848" s="231">
        <f>S848*H848</f>
        <v>0</v>
      </c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R848" s="232" t="s">
        <v>251</v>
      </c>
      <c r="AT848" s="232" t="s">
        <v>149</v>
      </c>
      <c r="AU848" s="232" t="s">
        <v>88</v>
      </c>
      <c r="AY848" s="18" t="s">
        <v>147</v>
      </c>
      <c r="BE848" s="233">
        <f>IF(N848="základní",J848,0)</f>
        <v>0</v>
      </c>
      <c r="BF848" s="233">
        <f>IF(N848="snížená",J848,0)</f>
        <v>0</v>
      </c>
      <c r="BG848" s="233">
        <f>IF(N848="zákl. přenesená",J848,0)</f>
        <v>0</v>
      </c>
      <c r="BH848" s="233">
        <f>IF(N848="sníž. přenesená",J848,0)</f>
        <v>0</v>
      </c>
      <c r="BI848" s="233">
        <f>IF(N848="nulová",J848,0)</f>
        <v>0</v>
      </c>
      <c r="BJ848" s="18" t="s">
        <v>86</v>
      </c>
      <c r="BK848" s="233">
        <f>ROUND(I848*H848,2)</f>
        <v>0</v>
      </c>
      <c r="BL848" s="18" t="s">
        <v>251</v>
      </c>
      <c r="BM848" s="232" t="s">
        <v>1101</v>
      </c>
    </row>
    <row r="849" s="14" customFormat="1">
      <c r="A849" s="14"/>
      <c r="B849" s="250"/>
      <c r="C849" s="251"/>
      <c r="D849" s="241" t="s">
        <v>157</v>
      </c>
      <c r="E849" s="252" t="s">
        <v>1</v>
      </c>
      <c r="F849" s="253" t="s">
        <v>88</v>
      </c>
      <c r="G849" s="251"/>
      <c r="H849" s="254">
        <v>2</v>
      </c>
      <c r="I849" s="255"/>
      <c r="J849" s="251"/>
      <c r="K849" s="251"/>
      <c r="L849" s="256"/>
      <c r="M849" s="257"/>
      <c r="N849" s="258"/>
      <c r="O849" s="258"/>
      <c r="P849" s="258"/>
      <c r="Q849" s="258"/>
      <c r="R849" s="258"/>
      <c r="S849" s="258"/>
      <c r="T849" s="259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60" t="s">
        <v>157</v>
      </c>
      <c r="AU849" s="260" t="s">
        <v>88</v>
      </c>
      <c r="AV849" s="14" t="s">
        <v>88</v>
      </c>
      <c r="AW849" s="14" t="s">
        <v>34</v>
      </c>
      <c r="AX849" s="14" t="s">
        <v>78</v>
      </c>
      <c r="AY849" s="260" t="s">
        <v>147</v>
      </c>
    </row>
    <row r="850" s="15" customFormat="1">
      <c r="A850" s="15"/>
      <c r="B850" s="261"/>
      <c r="C850" s="262"/>
      <c r="D850" s="241" t="s">
        <v>157</v>
      </c>
      <c r="E850" s="263" t="s">
        <v>1</v>
      </c>
      <c r="F850" s="264" t="s">
        <v>160</v>
      </c>
      <c r="G850" s="262"/>
      <c r="H850" s="265">
        <v>2</v>
      </c>
      <c r="I850" s="266"/>
      <c r="J850" s="262"/>
      <c r="K850" s="262"/>
      <c r="L850" s="267"/>
      <c r="M850" s="268"/>
      <c r="N850" s="269"/>
      <c r="O850" s="269"/>
      <c r="P850" s="269"/>
      <c r="Q850" s="269"/>
      <c r="R850" s="269"/>
      <c r="S850" s="269"/>
      <c r="T850" s="270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T850" s="271" t="s">
        <v>157</v>
      </c>
      <c r="AU850" s="271" t="s">
        <v>88</v>
      </c>
      <c r="AV850" s="15" t="s">
        <v>153</v>
      </c>
      <c r="AW850" s="15" t="s">
        <v>34</v>
      </c>
      <c r="AX850" s="15" t="s">
        <v>86</v>
      </c>
      <c r="AY850" s="271" t="s">
        <v>147</v>
      </c>
    </row>
    <row r="851" s="2" customFormat="1" ht="24.15" customHeight="1">
      <c r="A851" s="39"/>
      <c r="B851" s="40"/>
      <c r="C851" s="272" t="s">
        <v>1102</v>
      </c>
      <c r="D851" s="272" t="s">
        <v>392</v>
      </c>
      <c r="E851" s="273" t="s">
        <v>1103</v>
      </c>
      <c r="F851" s="274" t="s">
        <v>1104</v>
      </c>
      <c r="G851" s="275" t="s">
        <v>259</v>
      </c>
      <c r="H851" s="276">
        <v>2</v>
      </c>
      <c r="I851" s="277"/>
      <c r="J851" s="278">
        <f>ROUND(I851*H851,2)</f>
        <v>0</v>
      </c>
      <c r="K851" s="279"/>
      <c r="L851" s="280"/>
      <c r="M851" s="281" t="s">
        <v>1</v>
      </c>
      <c r="N851" s="282" t="s">
        <v>43</v>
      </c>
      <c r="O851" s="92"/>
      <c r="P851" s="230">
        <f>O851*H851</f>
        <v>0</v>
      </c>
      <c r="Q851" s="230">
        <v>4.0000000000000003E-05</v>
      </c>
      <c r="R851" s="230">
        <f>Q851*H851</f>
        <v>8.0000000000000007E-05</v>
      </c>
      <c r="S851" s="230">
        <v>0</v>
      </c>
      <c r="T851" s="231">
        <f>S851*H851</f>
        <v>0</v>
      </c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R851" s="232" t="s">
        <v>361</v>
      </c>
      <c r="AT851" s="232" t="s">
        <v>392</v>
      </c>
      <c r="AU851" s="232" t="s">
        <v>88</v>
      </c>
      <c r="AY851" s="18" t="s">
        <v>147</v>
      </c>
      <c r="BE851" s="233">
        <f>IF(N851="základní",J851,0)</f>
        <v>0</v>
      </c>
      <c r="BF851" s="233">
        <f>IF(N851="snížená",J851,0)</f>
        <v>0</v>
      </c>
      <c r="BG851" s="233">
        <f>IF(N851="zákl. přenesená",J851,0)</f>
        <v>0</v>
      </c>
      <c r="BH851" s="233">
        <f>IF(N851="sníž. přenesená",J851,0)</f>
        <v>0</v>
      </c>
      <c r="BI851" s="233">
        <f>IF(N851="nulová",J851,0)</f>
        <v>0</v>
      </c>
      <c r="BJ851" s="18" t="s">
        <v>86</v>
      </c>
      <c r="BK851" s="233">
        <f>ROUND(I851*H851,2)</f>
        <v>0</v>
      </c>
      <c r="BL851" s="18" t="s">
        <v>251</v>
      </c>
      <c r="BM851" s="232" t="s">
        <v>1105</v>
      </c>
    </row>
    <row r="852" s="14" customFormat="1">
      <c r="A852" s="14"/>
      <c r="B852" s="250"/>
      <c r="C852" s="251"/>
      <c r="D852" s="241" t="s">
        <v>157</v>
      </c>
      <c r="E852" s="252" t="s">
        <v>1</v>
      </c>
      <c r="F852" s="253" t="s">
        <v>88</v>
      </c>
      <c r="G852" s="251"/>
      <c r="H852" s="254">
        <v>2</v>
      </c>
      <c r="I852" s="255"/>
      <c r="J852" s="251"/>
      <c r="K852" s="251"/>
      <c r="L852" s="256"/>
      <c r="M852" s="257"/>
      <c r="N852" s="258"/>
      <c r="O852" s="258"/>
      <c r="P852" s="258"/>
      <c r="Q852" s="258"/>
      <c r="R852" s="258"/>
      <c r="S852" s="258"/>
      <c r="T852" s="259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60" t="s">
        <v>157</v>
      </c>
      <c r="AU852" s="260" t="s">
        <v>88</v>
      </c>
      <c r="AV852" s="14" t="s">
        <v>88</v>
      </c>
      <c r="AW852" s="14" t="s">
        <v>34</v>
      </c>
      <c r="AX852" s="14" t="s">
        <v>78</v>
      </c>
      <c r="AY852" s="260" t="s">
        <v>147</v>
      </c>
    </row>
    <row r="853" s="15" customFormat="1">
      <c r="A853" s="15"/>
      <c r="B853" s="261"/>
      <c r="C853" s="262"/>
      <c r="D853" s="241" t="s">
        <v>157</v>
      </c>
      <c r="E853" s="263" t="s">
        <v>1</v>
      </c>
      <c r="F853" s="264" t="s">
        <v>160</v>
      </c>
      <c r="G853" s="262"/>
      <c r="H853" s="265">
        <v>2</v>
      </c>
      <c r="I853" s="266"/>
      <c r="J853" s="262"/>
      <c r="K853" s="262"/>
      <c r="L853" s="267"/>
      <c r="M853" s="268"/>
      <c r="N853" s="269"/>
      <c r="O853" s="269"/>
      <c r="P853" s="269"/>
      <c r="Q853" s="269"/>
      <c r="R853" s="269"/>
      <c r="S853" s="269"/>
      <c r="T853" s="270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71" t="s">
        <v>157</v>
      </c>
      <c r="AU853" s="271" t="s">
        <v>88</v>
      </c>
      <c r="AV853" s="15" t="s">
        <v>153</v>
      </c>
      <c r="AW853" s="15" t="s">
        <v>34</v>
      </c>
      <c r="AX853" s="15" t="s">
        <v>86</v>
      </c>
      <c r="AY853" s="271" t="s">
        <v>147</v>
      </c>
    </row>
    <row r="854" s="2" customFormat="1" ht="16.5" customHeight="1">
      <c r="A854" s="39"/>
      <c r="B854" s="40"/>
      <c r="C854" s="272" t="s">
        <v>1106</v>
      </c>
      <c r="D854" s="272" t="s">
        <v>392</v>
      </c>
      <c r="E854" s="273" t="s">
        <v>1095</v>
      </c>
      <c r="F854" s="274" t="s">
        <v>1096</v>
      </c>
      <c r="G854" s="275" t="s">
        <v>259</v>
      </c>
      <c r="H854" s="276">
        <v>2</v>
      </c>
      <c r="I854" s="277"/>
      <c r="J854" s="278">
        <f>ROUND(I854*H854,2)</f>
        <v>0</v>
      </c>
      <c r="K854" s="279"/>
      <c r="L854" s="280"/>
      <c r="M854" s="281" t="s">
        <v>1</v>
      </c>
      <c r="N854" s="282" t="s">
        <v>43</v>
      </c>
      <c r="O854" s="92"/>
      <c r="P854" s="230">
        <f>O854*H854</f>
        <v>0</v>
      </c>
      <c r="Q854" s="230">
        <v>1.0000000000000001E-05</v>
      </c>
      <c r="R854" s="230">
        <f>Q854*H854</f>
        <v>2.0000000000000002E-05</v>
      </c>
      <c r="S854" s="230">
        <v>0</v>
      </c>
      <c r="T854" s="231">
        <f>S854*H854</f>
        <v>0</v>
      </c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R854" s="232" t="s">
        <v>361</v>
      </c>
      <c r="AT854" s="232" t="s">
        <v>392</v>
      </c>
      <c r="AU854" s="232" t="s">
        <v>88</v>
      </c>
      <c r="AY854" s="18" t="s">
        <v>147</v>
      </c>
      <c r="BE854" s="233">
        <f>IF(N854="základní",J854,0)</f>
        <v>0</v>
      </c>
      <c r="BF854" s="233">
        <f>IF(N854="snížená",J854,0)</f>
        <v>0</v>
      </c>
      <c r="BG854" s="233">
        <f>IF(N854="zákl. přenesená",J854,0)</f>
        <v>0</v>
      </c>
      <c r="BH854" s="233">
        <f>IF(N854="sníž. přenesená",J854,0)</f>
        <v>0</v>
      </c>
      <c r="BI854" s="233">
        <f>IF(N854="nulová",J854,0)</f>
        <v>0</v>
      </c>
      <c r="BJ854" s="18" t="s">
        <v>86</v>
      </c>
      <c r="BK854" s="233">
        <f>ROUND(I854*H854,2)</f>
        <v>0</v>
      </c>
      <c r="BL854" s="18" t="s">
        <v>251</v>
      </c>
      <c r="BM854" s="232" t="s">
        <v>1107</v>
      </c>
    </row>
    <row r="855" s="14" customFormat="1">
      <c r="A855" s="14"/>
      <c r="B855" s="250"/>
      <c r="C855" s="251"/>
      <c r="D855" s="241" t="s">
        <v>157</v>
      </c>
      <c r="E855" s="252" t="s">
        <v>1</v>
      </c>
      <c r="F855" s="253" t="s">
        <v>88</v>
      </c>
      <c r="G855" s="251"/>
      <c r="H855" s="254">
        <v>2</v>
      </c>
      <c r="I855" s="255"/>
      <c r="J855" s="251"/>
      <c r="K855" s="251"/>
      <c r="L855" s="256"/>
      <c r="M855" s="257"/>
      <c r="N855" s="258"/>
      <c r="O855" s="258"/>
      <c r="P855" s="258"/>
      <c r="Q855" s="258"/>
      <c r="R855" s="258"/>
      <c r="S855" s="258"/>
      <c r="T855" s="259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60" t="s">
        <v>157</v>
      </c>
      <c r="AU855" s="260" t="s">
        <v>88</v>
      </c>
      <c r="AV855" s="14" t="s">
        <v>88</v>
      </c>
      <c r="AW855" s="14" t="s">
        <v>34</v>
      </c>
      <c r="AX855" s="14" t="s">
        <v>78</v>
      </c>
      <c r="AY855" s="260" t="s">
        <v>147</v>
      </c>
    </row>
    <row r="856" s="15" customFormat="1">
      <c r="A856" s="15"/>
      <c r="B856" s="261"/>
      <c r="C856" s="262"/>
      <c r="D856" s="241" t="s">
        <v>157</v>
      </c>
      <c r="E856" s="263" t="s">
        <v>1</v>
      </c>
      <c r="F856" s="264" t="s">
        <v>160</v>
      </c>
      <c r="G856" s="262"/>
      <c r="H856" s="265">
        <v>2</v>
      </c>
      <c r="I856" s="266"/>
      <c r="J856" s="262"/>
      <c r="K856" s="262"/>
      <c r="L856" s="267"/>
      <c r="M856" s="268"/>
      <c r="N856" s="269"/>
      <c r="O856" s="269"/>
      <c r="P856" s="269"/>
      <c r="Q856" s="269"/>
      <c r="R856" s="269"/>
      <c r="S856" s="269"/>
      <c r="T856" s="270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T856" s="271" t="s">
        <v>157</v>
      </c>
      <c r="AU856" s="271" t="s">
        <v>88</v>
      </c>
      <c r="AV856" s="15" t="s">
        <v>153</v>
      </c>
      <c r="AW856" s="15" t="s">
        <v>34</v>
      </c>
      <c r="AX856" s="15" t="s">
        <v>86</v>
      </c>
      <c r="AY856" s="271" t="s">
        <v>147</v>
      </c>
    </row>
    <row r="857" s="2" customFormat="1" ht="24.15" customHeight="1">
      <c r="A857" s="39"/>
      <c r="B857" s="40"/>
      <c r="C857" s="220" t="s">
        <v>1108</v>
      </c>
      <c r="D857" s="220" t="s">
        <v>149</v>
      </c>
      <c r="E857" s="221" t="s">
        <v>1109</v>
      </c>
      <c r="F857" s="222" t="s">
        <v>1110</v>
      </c>
      <c r="G857" s="223" t="s">
        <v>259</v>
      </c>
      <c r="H857" s="224">
        <v>1</v>
      </c>
      <c r="I857" s="225"/>
      <c r="J857" s="226">
        <f>ROUND(I857*H857,2)</f>
        <v>0</v>
      </c>
      <c r="K857" s="227"/>
      <c r="L857" s="45"/>
      <c r="M857" s="228" t="s">
        <v>1</v>
      </c>
      <c r="N857" s="229" t="s">
        <v>43</v>
      </c>
      <c r="O857" s="92"/>
      <c r="P857" s="230">
        <f>O857*H857</f>
        <v>0</v>
      </c>
      <c r="Q857" s="230">
        <v>0</v>
      </c>
      <c r="R857" s="230">
        <f>Q857*H857</f>
        <v>0</v>
      </c>
      <c r="S857" s="230">
        <v>0</v>
      </c>
      <c r="T857" s="231">
        <f>S857*H857</f>
        <v>0</v>
      </c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R857" s="232" t="s">
        <v>251</v>
      </c>
      <c r="AT857" s="232" t="s">
        <v>149</v>
      </c>
      <c r="AU857" s="232" t="s">
        <v>88</v>
      </c>
      <c r="AY857" s="18" t="s">
        <v>147</v>
      </c>
      <c r="BE857" s="233">
        <f>IF(N857="základní",J857,0)</f>
        <v>0</v>
      </c>
      <c r="BF857" s="233">
        <f>IF(N857="snížená",J857,0)</f>
        <v>0</v>
      </c>
      <c r="BG857" s="233">
        <f>IF(N857="zákl. přenesená",J857,0)</f>
        <v>0</v>
      </c>
      <c r="BH857" s="233">
        <f>IF(N857="sníž. přenesená",J857,0)</f>
        <v>0</v>
      </c>
      <c r="BI857" s="233">
        <f>IF(N857="nulová",J857,0)</f>
        <v>0</v>
      </c>
      <c r="BJ857" s="18" t="s">
        <v>86</v>
      </c>
      <c r="BK857" s="233">
        <f>ROUND(I857*H857,2)</f>
        <v>0</v>
      </c>
      <c r="BL857" s="18" t="s">
        <v>251</v>
      </c>
      <c r="BM857" s="232" t="s">
        <v>1111</v>
      </c>
    </row>
    <row r="858" s="2" customFormat="1">
      <c r="A858" s="39"/>
      <c r="B858" s="40"/>
      <c r="C858" s="41"/>
      <c r="D858" s="234" t="s">
        <v>155</v>
      </c>
      <c r="E858" s="41"/>
      <c r="F858" s="235" t="s">
        <v>1112</v>
      </c>
      <c r="G858" s="41"/>
      <c r="H858" s="41"/>
      <c r="I858" s="236"/>
      <c r="J858" s="41"/>
      <c r="K858" s="41"/>
      <c r="L858" s="45"/>
      <c r="M858" s="237"/>
      <c r="N858" s="238"/>
      <c r="O858" s="92"/>
      <c r="P858" s="92"/>
      <c r="Q858" s="92"/>
      <c r="R858" s="92"/>
      <c r="S858" s="92"/>
      <c r="T858" s="93"/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T858" s="18" t="s">
        <v>155</v>
      </c>
      <c r="AU858" s="18" t="s">
        <v>88</v>
      </c>
    </row>
    <row r="859" s="14" customFormat="1">
      <c r="A859" s="14"/>
      <c r="B859" s="250"/>
      <c r="C859" s="251"/>
      <c r="D859" s="241" t="s">
        <v>157</v>
      </c>
      <c r="E859" s="252" t="s">
        <v>1</v>
      </c>
      <c r="F859" s="253" t="s">
        <v>86</v>
      </c>
      <c r="G859" s="251"/>
      <c r="H859" s="254">
        <v>1</v>
      </c>
      <c r="I859" s="255"/>
      <c r="J859" s="251"/>
      <c r="K859" s="251"/>
      <c r="L859" s="256"/>
      <c r="M859" s="257"/>
      <c r="N859" s="258"/>
      <c r="O859" s="258"/>
      <c r="P859" s="258"/>
      <c r="Q859" s="258"/>
      <c r="R859" s="258"/>
      <c r="S859" s="258"/>
      <c r="T859" s="259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60" t="s">
        <v>157</v>
      </c>
      <c r="AU859" s="260" t="s">
        <v>88</v>
      </c>
      <c r="AV859" s="14" t="s">
        <v>88</v>
      </c>
      <c r="AW859" s="14" t="s">
        <v>34</v>
      </c>
      <c r="AX859" s="14" t="s">
        <v>78</v>
      </c>
      <c r="AY859" s="260" t="s">
        <v>147</v>
      </c>
    </row>
    <row r="860" s="15" customFormat="1">
      <c r="A860" s="15"/>
      <c r="B860" s="261"/>
      <c r="C860" s="262"/>
      <c r="D860" s="241" t="s">
        <v>157</v>
      </c>
      <c r="E860" s="263" t="s">
        <v>1</v>
      </c>
      <c r="F860" s="264" t="s">
        <v>160</v>
      </c>
      <c r="G860" s="262"/>
      <c r="H860" s="265">
        <v>1</v>
      </c>
      <c r="I860" s="266"/>
      <c r="J860" s="262"/>
      <c r="K860" s="262"/>
      <c r="L860" s="267"/>
      <c r="M860" s="268"/>
      <c r="N860" s="269"/>
      <c r="O860" s="269"/>
      <c r="P860" s="269"/>
      <c r="Q860" s="269"/>
      <c r="R860" s="269"/>
      <c r="S860" s="269"/>
      <c r="T860" s="270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T860" s="271" t="s">
        <v>157</v>
      </c>
      <c r="AU860" s="271" t="s">
        <v>88</v>
      </c>
      <c r="AV860" s="15" t="s">
        <v>153</v>
      </c>
      <c r="AW860" s="15" t="s">
        <v>34</v>
      </c>
      <c r="AX860" s="15" t="s">
        <v>86</v>
      </c>
      <c r="AY860" s="271" t="s">
        <v>147</v>
      </c>
    </row>
    <row r="861" s="2" customFormat="1" ht="24.15" customHeight="1">
      <c r="A861" s="39"/>
      <c r="B861" s="40"/>
      <c r="C861" s="272" t="s">
        <v>1113</v>
      </c>
      <c r="D861" s="272" t="s">
        <v>392</v>
      </c>
      <c r="E861" s="273" t="s">
        <v>1114</v>
      </c>
      <c r="F861" s="274" t="s">
        <v>1115</v>
      </c>
      <c r="G861" s="275" t="s">
        <v>259</v>
      </c>
      <c r="H861" s="276">
        <v>1</v>
      </c>
      <c r="I861" s="277"/>
      <c r="J861" s="278">
        <f>ROUND(I861*H861,2)</f>
        <v>0</v>
      </c>
      <c r="K861" s="279"/>
      <c r="L861" s="280"/>
      <c r="M861" s="281" t="s">
        <v>1</v>
      </c>
      <c r="N861" s="282" t="s">
        <v>43</v>
      </c>
      <c r="O861" s="92"/>
      <c r="P861" s="230">
        <f>O861*H861</f>
        <v>0</v>
      </c>
      <c r="Q861" s="230">
        <v>0.00010000000000000001</v>
      </c>
      <c r="R861" s="230">
        <f>Q861*H861</f>
        <v>0.00010000000000000001</v>
      </c>
      <c r="S861" s="230">
        <v>0</v>
      </c>
      <c r="T861" s="231">
        <f>S861*H861</f>
        <v>0</v>
      </c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R861" s="232" t="s">
        <v>361</v>
      </c>
      <c r="AT861" s="232" t="s">
        <v>392</v>
      </c>
      <c r="AU861" s="232" t="s">
        <v>88</v>
      </c>
      <c r="AY861" s="18" t="s">
        <v>147</v>
      </c>
      <c r="BE861" s="233">
        <f>IF(N861="základní",J861,0)</f>
        <v>0</v>
      </c>
      <c r="BF861" s="233">
        <f>IF(N861="snížená",J861,0)</f>
        <v>0</v>
      </c>
      <c r="BG861" s="233">
        <f>IF(N861="zákl. přenesená",J861,0)</f>
        <v>0</v>
      </c>
      <c r="BH861" s="233">
        <f>IF(N861="sníž. přenesená",J861,0)</f>
        <v>0</v>
      </c>
      <c r="BI861" s="233">
        <f>IF(N861="nulová",J861,0)</f>
        <v>0</v>
      </c>
      <c r="BJ861" s="18" t="s">
        <v>86</v>
      </c>
      <c r="BK861" s="233">
        <f>ROUND(I861*H861,2)</f>
        <v>0</v>
      </c>
      <c r="BL861" s="18" t="s">
        <v>251</v>
      </c>
      <c r="BM861" s="232" t="s">
        <v>1116</v>
      </c>
    </row>
    <row r="862" s="14" customFormat="1">
      <c r="A862" s="14"/>
      <c r="B862" s="250"/>
      <c r="C862" s="251"/>
      <c r="D862" s="241" t="s">
        <v>157</v>
      </c>
      <c r="E862" s="252" t="s">
        <v>1</v>
      </c>
      <c r="F862" s="253" t="s">
        <v>86</v>
      </c>
      <c r="G862" s="251"/>
      <c r="H862" s="254">
        <v>1</v>
      </c>
      <c r="I862" s="255"/>
      <c r="J862" s="251"/>
      <c r="K862" s="251"/>
      <c r="L862" s="256"/>
      <c r="M862" s="257"/>
      <c r="N862" s="258"/>
      <c r="O862" s="258"/>
      <c r="P862" s="258"/>
      <c r="Q862" s="258"/>
      <c r="R862" s="258"/>
      <c r="S862" s="258"/>
      <c r="T862" s="259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60" t="s">
        <v>157</v>
      </c>
      <c r="AU862" s="260" t="s">
        <v>88</v>
      </c>
      <c r="AV862" s="14" t="s">
        <v>88</v>
      </c>
      <c r="AW862" s="14" t="s">
        <v>34</v>
      </c>
      <c r="AX862" s="14" t="s">
        <v>78</v>
      </c>
      <c r="AY862" s="260" t="s">
        <v>147</v>
      </c>
    </row>
    <row r="863" s="15" customFormat="1">
      <c r="A863" s="15"/>
      <c r="B863" s="261"/>
      <c r="C863" s="262"/>
      <c r="D863" s="241" t="s">
        <v>157</v>
      </c>
      <c r="E863" s="263" t="s">
        <v>1</v>
      </c>
      <c r="F863" s="264" t="s">
        <v>160</v>
      </c>
      <c r="G863" s="262"/>
      <c r="H863" s="265">
        <v>1</v>
      </c>
      <c r="I863" s="266"/>
      <c r="J863" s="262"/>
      <c r="K863" s="262"/>
      <c r="L863" s="267"/>
      <c r="M863" s="268"/>
      <c r="N863" s="269"/>
      <c r="O863" s="269"/>
      <c r="P863" s="269"/>
      <c r="Q863" s="269"/>
      <c r="R863" s="269"/>
      <c r="S863" s="269"/>
      <c r="T863" s="270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T863" s="271" t="s">
        <v>157</v>
      </c>
      <c r="AU863" s="271" t="s">
        <v>88</v>
      </c>
      <c r="AV863" s="15" t="s">
        <v>153</v>
      </c>
      <c r="AW863" s="15" t="s">
        <v>34</v>
      </c>
      <c r="AX863" s="15" t="s">
        <v>86</v>
      </c>
      <c r="AY863" s="271" t="s">
        <v>147</v>
      </c>
    </row>
    <row r="864" s="2" customFormat="1" ht="16.5" customHeight="1">
      <c r="A864" s="39"/>
      <c r="B864" s="40"/>
      <c r="C864" s="272" t="s">
        <v>1117</v>
      </c>
      <c r="D864" s="272" t="s">
        <v>392</v>
      </c>
      <c r="E864" s="273" t="s">
        <v>1095</v>
      </c>
      <c r="F864" s="274" t="s">
        <v>1096</v>
      </c>
      <c r="G864" s="275" t="s">
        <v>259</v>
      </c>
      <c r="H864" s="276">
        <v>1</v>
      </c>
      <c r="I864" s="277"/>
      <c r="J864" s="278">
        <f>ROUND(I864*H864,2)</f>
        <v>0</v>
      </c>
      <c r="K864" s="279"/>
      <c r="L864" s="280"/>
      <c r="M864" s="281" t="s">
        <v>1</v>
      </c>
      <c r="N864" s="282" t="s">
        <v>43</v>
      </c>
      <c r="O864" s="92"/>
      <c r="P864" s="230">
        <f>O864*H864</f>
        <v>0</v>
      </c>
      <c r="Q864" s="230">
        <v>1.0000000000000001E-05</v>
      </c>
      <c r="R864" s="230">
        <f>Q864*H864</f>
        <v>1.0000000000000001E-05</v>
      </c>
      <c r="S864" s="230">
        <v>0</v>
      </c>
      <c r="T864" s="231">
        <f>S864*H864</f>
        <v>0</v>
      </c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R864" s="232" t="s">
        <v>361</v>
      </c>
      <c r="AT864" s="232" t="s">
        <v>392</v>
      </c>
      <c r="AU864" s="232" t="s">
        <v>88</v>
      </c>
      <c r="AY864" s="18" t="s">
        <v>147</v>
      </c>
      <c r="BE864" s="233">
        <f>IF(N864="základní",J864,0)</f>
        <v>0</v>
      </c>
      <c r="BF864" s="233">
        <f>IF(N864="snížená",J864,0)</f>
        <v>0</v>
      </c>
      <c r="BG864" s="233">
        <f>IF(N864="zákl. přenesená",J864,0)</f>
        <v>0</v>
      </c>
      <c r="BH864" s="233">
        <f>IF(N864="sníž. přenesená",J864,0)</f>
        <v>0</v>
      </c>
      <c r="BI864" s="233">
        <f>IF(N864="nulová",J864,0)</f>
        <v>0</v>
      </c>
      <c r="BJ864" s="18" t="s">
        <v>86</v>
      </c>
      <c r="BK864" s="233">
        <f>ROUND(I864*H864,2)</f>
        <v>0</v>
      </c>
      <c r="BL864" s="18" t="s">
        <v>251</v>
      </c>
      <c r="BM864" s="232" t="s">
        <v>1118</v>
      </c>
    </row>
    <row r="865" s="14" customFormat="1">
      <c r="A865" s="14"/>
      <c r="B865" s="250"/>
      <c r="C865" s="251"/>
      <c r="D865" s="241" t="s">
        <v>157</v>
      </c>
      <c r="E865" s="252" t="s">
        <v>1</v>
      </c>
      <c r="F865" s="253" t="s">
        <v>86</v>
      </c>
      <c r="G865" s="251"/>
      <c r="H865" s="254">
        <v>1</v>
      </c>
      <c r="I865" s="255"/>
      <c r="J865" s="251"/>
      <c r="K865" s="251"/>
      <c r="L865" s="256"/>
      <c r="M865" s="257"/>
      <c r="N865" s="258"/>
      <c r="O865" s="258"/>
      <c r="P865" s="258"/>
      <c r="Q865" s="258"/>
      <c r="R865" s="258"/>
      <c r="S865" s="258"/>
      <c r="T865" s="259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60" t="s">
        <v>157</v>
      </c>
      <c r="AU865" s="260" t="s">
        <v>88</v>
      </c>
      <c r="AV865" s="14" t="s">
        <v>88</v>
      </c>
      <c r="AW865" s="14" t="s">
        <v>34</v>
      </c>
      <c r="AX865" s="14" t="s">
        <v>78</v>
      </c>
      <c r="AY865" s="260" t="s">
        <v>147</v>
      </c>
    </row>
    <row r="866" s="15" customFormat="1">
      <c r="A866" s="15"/>
      <c r="B866" s="261"/>
      <c r="C866" s="262"/>
      <c r="D866" s="241" t="s">
        <v>157</v>
      </c>
      <c r="E866" s="263" t="s">
        <v>1</v>
      </c>
      <c r="F866" s="264" t="s">
        <v>160</v>
      </c>
      <c r="G866" s="262"/>
      <c r="H866" s="265">
        <v>1</v>
      </c>
      <c r="I866" s="266"/>
      <c r="J866" s="262"/>
      <c r="K866" s="262"/>
      <c r="L866" s="267"/>
      <c r="M866" s="268"/>
      <c r="N866" s="269"/>
      <c r="O866" s="269"/>
      <c r="P866" s="269"/>
      <c r="Q866" s="269"/>
      <c r="R866" s="269"/>
      <c r="S866" s="269"/>
      <c r="T866" s="270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T866" s="271" t="s">
        <v>157</v>
      </c>
      <c r="AU866" s="271" t="s">
        <v>88</v>
      </c>
      <c r="AV866" s="15" t="s">
        <v>153</v>
      </c>
      <c r="AW866" s="15" t="s">
        <v>34</v>
      </c>
      <c r="AX866" s="15" t="s">
        <v>86</v>
      </c>
      <c r="AY866" s="271" t="s">
        <v>147</v>
      </c>
    </row>
    <row r="867" s="2" customFormat="1" ht="24.15" customHeight="1">
      <c r="A867" s="39"/>
      <c r="B867" s="40"/>
      <c r="C867" s="220" t="s">
        <v>1119</v>
      </c>
      <c r="D867" s="220" t="s">
        <v>149</v>
      </c>
      <c r="E867" s="221" t="s">
        <v>1120</v>
      </c>
      <c r="F867" s="222" t="s">
        <v>1121</v>
      </c>
      <c r="G867" s="223" t="s">
        <v>259</v>
      </c>
      <c r="H867" s="224">
        <v>7</v>
      </c>
      <c r="I867" s="225"/>
      <c r="J867" s="226">
        <f>ROUND(I867*H867,2)</f>
        <v>0</v>
      </c>
      <c r="K867" s="227"/>
      <c r="L867" s="45"/>
      <c r="M867" s="228" t="s">
        <v>1</v>
      </c>
      <c r="N867" s="229" t="s">
        <v>43</v>
      </c>
      <c r="O867" s="92"/>
      <c r="P867" s="230">
        <f>O867*H867</f>
        <v>0</v>
      </c>
      <c r="Q867" s="230">
        <v>0</v>
      </c>
      <c r="R867" s="230">
        <f>Q867*H867</f>
        <v>0</v>
      </c>
      <c r="S867" s="230">
        <v>0</v>
      </c>
      <c r="T867" s="231">
        <f>S867*H867</f>
        <v>0</v>
      </c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R867" s="232" t="s">
        <v>251</v>
      </c>
      <c r="AT867" s="232" t="s">
        <v>149</v>
      </c>
      <c r="AU867" s="232" t="s">
        <v>88</v>
      </c>
      <c r="AY867" s="18" t="s">
        <v>147</v>
      </c>
      <c r="BE867" s="233">
        <f>IF(N867="základní",J867,0)</f>
        <v>0</v>
      </c>
      <c r="BF867" s="233">
        <f>IF(N867="snížená",J867,0)</f>
        <v>0</v>
      </c>
      <c r="BG867" s="233">
        <f>IF(N867="zákl. přenesená",J867,0)</f>
        <v>0</v>
      </c>
      <c r="BH867" s="233">
        <f>IF(N867="sníž. přenesená",J867,0)</f>
        <v>0</v>
      </c>
      <c r="BI867" s="233">
        <f>IF(N867="nulová",J867,0)</f>
        <v>0</v>
      </c>
      <c r="BJ867" s="18" t="s">
        <v>86</v>
      </c>
      <c r="BK867" s="233">
        <f>ROUND(I867*H867,2)</f>
        <v>0</v>
      </c>
      <c r="BL867" s="18" t="s">
        <v>251</v>
      </c>
      <c r="BM867" s="232" t="s">
        <v>1122</v>
      </c>
    </row>
    <row r="868" s="2" customFormat="1">
      <c r="A868" s="39"/>
      <c r="B868" s="40"/>
      <c r="C868" s="41"/>
      <c r="D868" s="234" t="s">
        <v>155</v>
      </c>
      <c r="E868" s="41"/>
      <c r="F868" s="235" t="s">
        <v>1123</v>
      </c>
      <c r="G868" s="41"/>
      <c r="H868" s="41"/>
      <c r="I868" s="236"/>
      <c r="J868" s="41"/>
      <c r="K868" s="41"/>
      <c r="L868" s="45"/>
      <c r="M868" s="237"/>
      <c r="N868" s="238"/>
      <c r="O868" s="92"/>
      <c r="P868" s="92"/>
      <c r="Q868" s="92"/>
      <c r="R868" s="92"/>
      <c r="S868" s="92"/>
      <c r="T868" s="93"/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T868" s="18" t="s">
        <v>155</v>
      </c>
      <c r="AU868" s="18" t="s">
        <v>88</v>
      </c>
    </row>
    <row r="869" s="14" customFormat="1">
      <c r="A869" s="14"/>
      <c r="B869" s="250"/>
      <c r="C869" s="251"/>
      <c r="D869" s="241" t="s">
        <v>157</v>
      </c>
      <c r="E869" s="252" t="s">
        <v>1</v>
      </c>
      <c r="F869" s="253" t="s">
        <v>88</v>
      </c>
      <c r="G869" s="251"/>
      <c r="H869" s="254">
        <v>2</v>
      </c>
      <c r="I869" s="255"/>
      <c r="J869" s="251"/>
      <c r="K869" s="251"/>
      <c r="L869" s="256"/>
      <c r="M869" s="257"/>
      <c r="N869" s="258"/>
      <c r="O869" s="258"/>
      <c r="P869" s="258"/>
      <c r="Q869" s="258"/>
      <c r="R869" s="258"/>
      <c r="S869" s="258"/>
      <c r="T869" s="259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60" t="s">
        <v>157</v>
      </c>
      <c r="AU869" s="260" t="s">
        <v>88</v>
      </c>
      <c r="AV869" s="14" t="s">
        <v>88</v>
      </c>
      <c r="AW869" s="14" t="s">
        <v>34</v>
      </c>
      <c r="AX869" s="14" t="s">
        <v>78</v>
      </c>
      <c r="AY869" s="260" t="s">
        <v>147</v>
      </c>
    </row>
    <row r="870" s="14" customFormat="1">
      <c r="A870" s="14"/>
      <c r="B870" s="250"/>
      <c r="C870" s="251"/>
      <c r="D870" s="241" t="s">
        <v>157</v>
      </c>
      <c r="E870" s="252" t="s">
        <v>1</v>
      </c>
      <c r="F870" s="253" t="s">
        <v>1124</v>
      </c>
      <c r="G870" s="251"/>
      <c r="H870" s="254">
        <v>5</v>
      </c>
      <c r="I870" s="255"/>
      <c r="J870" s="251"/>
      <c r="K870" s="251"/>
      <c r="L870" s="256"/>
      <c r="M870" s="257"/>
      <c r="N870" s="258"/>
      <c r="O870" s="258"/>
      <c r="P870" s="258"/>
      <c r="Q870" s="258"/>
      <c r="R870" s="258"/>
      <c r="S870" s="258"/>
      <c r="T870" s="259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60" t="s">
        <v>157</v>
      </c>
      <c r="AU870" s="260" t="s">
        <v>88</v>
      </c>
      <c r="AV870" s="14" t="s">
        <v>88</v>
      </c>
      <c r="AW870" s="14" t="s">
        <v>34</v>
      </c>
      <c r="AX870" s="14" t="s">
        <v>78</v>
      </c>
      <c r="AY870" s="260" t="s">
        <v>147</v>
      </c>
    </row>
    <row r="871" s="15" customFormat="1">
      <c r="A871" s="15"/>
      <c r="B871" s="261"/>
      <c r="C871" s="262"/>
      <c r="D871" s="241" t="s">
        <v>157</v>
      </c>
      <c r="E871" s="263" t="s">
        <v>1</v>
      </c>
      <c r="F871" s="264" t="s">
        <v>160</v>
      </c>
      <c r="G871" s="262"/>
      <c r="H871" s="265">
        <v>7</v>
      </c>
      <c r="I871" s="266"/>
      <c r="J871" s="262"/>
      <c r="K871" s="262"/>
      <c r="L871" s="267"/>
      <c r="M871" s="268"/>
      <c r="N871" s="269"/>
      <c r="O871" s="269"/>
      <c r="P871" s="269"/>
      <c r="Q871" s="269"/>
      <c r="R871" s="269"/>
      <c r="S871" s="269"/>
      <c r="T871" s="270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T871" s="271" t="s">
        <v>157</v>
      </c>
      <c r="AU871" s="271" t="s">
        <v>88</v>
      </c>
      <c r="AV871" s="15" t="s">
        <v>153</v>
      </c>
      <c r="AW871" s="15" t="s">
        <v>34</v>
      </c>
      <c r="AX871" s="15" t="s">
        <v>86</v>
      </c>
      <c r="AY871" s="271" t="s">
        <v>147</v>
      </c>
    </row>
    <row r="872" s="2" customFormat="1" ht="24.15" customHeight="1">
      <c r="A872" s="39"/>
      <c r="B872" s="40"/>
      <c r="C872" s="272" t="s">
        <v>1125</v>
      </c>
      <c r="D872" s="272" t="s">
        <v>392</v>
      </c>
      <c r="E872" s="273" t="s">
        <v>1126</v>
      </c>
      <c r="F872" s="274" t="s">
        <v>1127</v>
      </c>
      <c r="G872" s="275" t="s">
        <v>259</v>
      </c>
      <c r="H872" s="276">
        <v>7</v>
      </c>
      <c r="I872" s="277"/>
      <c r="J872" s="278">
        <f>ROUND(I872*H872,2)</f>
        <v>0</v>
      </c>
      <c r="K872" s="279"/>
      <c r="L872" s="280"/>
      <c r="M872" s="281" t="s">
        <v>1</v>
      </c>
      <c r="N872" s="282" t="s">
        <v>43</v>
      </c>
      <c r="O872" s="92"/>
      <c r="P872" s="230">
        <f>O872*H872</f>
        <v>0</v>
      </c>
      <c r="Q872" s="230">
        <v>6.0000000000000002E-05</v>
      </c>
      <c r="R872" s="230">
        <f>Q872*H872</f>
        <v>0.00042000000000000002</v>
      </c>
      <c r="S872" s="230">
        <v>0</v>
      </c>
      <c r="T872" s="231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32" t="s">
        <v>361</v>
      </c>
      <c r="AT872" s="232" t="s">
        <v>392</v>
      </c>
      <c r="AU872" s="232" t="s">
        <v>88</v>
      </c>
      <c r="AY872" s="18" t="s">
        <v>147</v>
      </c>
      <c r="BE872" s="233">
        <f>IF(N872="základní",J872,0)</f>
        <v>0</v>
      </c>
      <c r="BF872" s="233">
        <f>IF(N872="snížená",J872,0)</f>
        <v>0</v>
      </c>
      <c r="BG872" s="233">
        <f>IF(N872="zákl. přenesená",J872,0)</f>
        <v>0</v>
      </c>
      <c r="BH872" s="233">
        <f>IF(N872="sníž. přenesená",J872,0)</f>
        <v>0</v>
      </c>
      <c r="BI872" s="233">
        <f>IF(N872="nulová",J872,0)</f>
        <v>0</v>
      </c>
      <c r="BJ872" s="18" t="s">
        <v>86</v>
      </c>
      <c r="BK872" s="233">
        <f>ROUND(I872*H872,2)</f>
        <v>0</v>
      </c>
      <c r="BL872" s="18" t="s">
        <v>251</v>
      </c>
      <c r="BM872" s="232" t="s">
        <v>1128</v>
      </c>
    </row>
    <row r="873" s="14" customFormat="1">
      <c r="A873" s="14"/>
      <c r="B873" s="250"/>
      <c r="C873" s="251"/>
      <c r="D873" s="241" t="s">
        <v>157</v>
      </c>
      <c r="E873" s="252" t="s">
        <v>1</v>
      </c>
      <c r="F873" s="253" t="s">
        <v>194</v>
      </c>
      <c r="G873" s="251"/>
      <c r="H873" s="254">
        <v>7</v>
      </c>
      <c r="I873" s="255"/>
      <c r="J873" s="251"/>
      <c r="K873" s="251"/>
      <c r="L873" s="256"/>
      <c r="M873" s="257"/>
      <c r="N873" s="258"/>
      <c r="O873" s="258"/>
      <c r="P873" s="258"/>
      <c r="Q873" s="258"/>
      <c r="R873" s="258"/>
      <c r="S873" s="258"/>
      <c r="T873" s="259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60" t="s">
        <v>157</v>
      </c>
      <c r="AU873" s="260" t="s">
        <v>88</v>
      </c>
      <c r="AV873" s="14" t="s">
        <v>88</v>
      </c>
      <c r="AW873" s="14" t="s">
        <v>34</v>
      </c>
      <c r="AX873" s="14" t="s">
        <v>78</v>
      </c>
      <c r="AY873" s="260" t="s">
        <v>147</v>
      </c>
    </row>
    <row r="874" s="15" customFormat="1">
      <c r="A874" s="15"/>
      <c r="B874" s="261"/>
      <c r="C874" s="262"/>
      <c r="D874" s="241" t="s">
        <v>157</v>
      </c>
      <c r="E874" s="263" t="s">
        <v>1</v>
      </c>
      <c r="F874" s="264" t="s">
        <v>160</v>
      </c>
      <c r="G874" s="262"/>
      <c r="H874" s="265">
        <v>7</v>
      </c>
      <c r="I874" s="266"/>
      <c r="J874" s="262"/>
      <c r="K874" s="262"/>
      <c r="L874" s="267"/>
      <c r="M874" s="268"/>
      <c r="N874" s="269"/>
      <c r="O874" s="269"/>
      <c r="P874" s="269"/>
      <c r="Q874" s="269"/>
      <c r="R874" s="269"/>
      <c r="S874" s="269"/>
      <c r="T874" s="270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T874" s="271" t="s">
        <v>157</v>
      </c>
      <c r="AU874" s="271" t="s">
        <v>88</v>
      </c>
      <c r="AV874" s="15" t="s">
        <v>153</v>
      </c>
      <c r="AW874" s="15" t="s">
        <v>34</v>
      </c>
      <c r="AX874" s="15" t="s">
        <v>86</v>
      </c>
      <c r="AY874" s="271" t="s">
        <v>147</v>
      </c>
    </row>
    <row r="875" s="2" customFormat="1" ht="16.5" customHeight="1">
      <c r="A875" s="39"/>
      <c r="B875" s="40"/>
      <c r="C875" s="272" t="s">
        <v>1129</v>
      </c>
      <c r="D875" s="272" t="s">
        <v>392</v>
      </c>
      <c r="E875" s="273" t="s">
        <v>1095</v>
      </c>
      <c r="F875" s="274" t="s">
        <v>1096</v>
      </c>
      <c r="G875" s="275" t="s">
        <v>259</v>
      </c>
      <c r="H875" s="276">
        <v>7</v>
      </c>
      <c r="I875" s="277"/>
      <c r="J875" s="278">
        <f>ROUND(I875*H875,2)</f>
        <v>0</v>
      </c>
      <c r="K875" s="279"/>
      <c r="L875" s="280"/>
      <c r="M875" s="281" t="s">
        <v>1</v>
      </c>
      <c r="N875" s="282" t="s">
        <v>43</v>
      </c>
      <c r="O875" s="92"/>
      <c r="P875" s="230">
        <f>O875*H875</f>
        <v>0</v>
      </c>
      <c r="Q875" s="230">
        <v>1.0000000000000001E-05</v>
      </c>
      <c r="R875" s="230">
        <f>Q875*H875</f>
        <v>7.0000000000000007E-05</v>
      </c>
      <c r="S875" s="230">
        <v>0</v>
      </c>
      <c r="T875" s="231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232" t="s">
        <v>361</v>
      </c>
      <c r="AT875" s="232" t="s">
        <v>392</v>
      </c>
      <c r="AU875" s="232" t="s">
        <v>88</v>
      </c>
      <c r="AY875" s="18" t="s">
        <v>147</v>
      </c>
      <c r="BE875" s="233">
        <f>IF(N875="základní",J875,0)</f>
        <v>0</v>
      </c>
      <c r="BF875" s="233">
        <f>IF(N875="snížená",J875,0)</f>
        <v>0</v>
      </c>
      <c r="BG875" s="233">
        <f>IF(N875="zákl. přenesená",J875,0)</f>
        <v>0</v>
      </c>
      <c r="BH875" s="233">
        <f>IF(N875="sníž. přenesená",J875,0)</f>
        <v>0</v>
      </c>
      <c r="BI875" s="233">
        <f>IF(N875="nulová",J875,0)</f>
        <v>0</v>
      </c>
      <c r="BJ875" s="18" t="s">
        <v>86</v>
      </c>
      <c r="BK875" s="233">
        <f>ROUND(I875*H875,2)</f>
        <v>0</v>
      </c>
      <c r="BL875" s="18" t="s">
        <v>251</v>
      </c>
      <c r="BM875" s="232" t="s">
        <v>1130</v>
      </c>
    </row>
    <row r="876" s="14" customFormat="1">
      <c r="A876" s="14"/>
      <c r="B876" s="250"/>
      <c r="C876" s="251"/>
      <c r="D876" s="241" t="s">
        <v>157</v>
      </c>
      <c r="E876" s="252" t="s">
        <v>1</v>
      </c>
      <c r="F876" s="253" t="s">
        <v>194</v>
      </c>
      <c r="G876" s="251"/>
      <c r="H876" s="254">
        <v>7</v>
      </c>
      <c r="I876" s="255"/>
      <c r="J876" s="251"/>
      <c r="K876" s="251"/>
      <c r="L876" s="256"/>
      <c r="M876" s="257"/>
      <c r="N876" s="258"/>
      <c r="O876" s="258"/>
      <c r="P876" s="258"/>
      <c r="Q876" s="258"/>
      <c r="R876" s="258"/>
      <c r="S876" s="258"/>
      <c r="T876" s="259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60" t="s">
        <v>157</v>
      </c>
      <c r="AU876" s="260" t="s">
        <v>88</v>
      </c>
      <c r="AV876" s="14" t="s">
        <v>88</v>
      </c>
      <c r="AW876" s="14" t="s">
        <v>34</v>
      </c>
      <c r="AX876" s="14" t="s">
        <v>78</v>
      </c>
      <c r="AY876" s="260" t="s">
        <v>147</v>
      </c>
    </row>
    <row r="877" s="15" customFormat="1">
      <c r="A877" s="15"/>
      <c r="B877" s="261"/>
      <c r="C877" s="262"/>
      <c r="D877" s="241" t="s">
        <v>157</v>
      </c>
      <c r="E877" s="263" t="s">
        <v>1</v>
      </c>
      <c r="F877" s="264" t="s">
        <v>160</v>
      </c>
      <c r="G877" s="262"/>
      <c r="H877" s="265">
        <v>7</v>
      </c>
      <c r="I877" s="266"/>
      <c r="J877" s="262"/>
      <c r="K877" s="262"/>
      <c r="L877" s="267"/>
      <c r="M877" s="268"/>
      <c r="N877" s="269"/>
      <c r="O877" s="269"/>
      <c r="P877" s="269"/>
      <c r="Q877" s="269"/>
      <c r="R877" s="269"/>
      <c r="S877" s="269"/>
      <c r="T877" s="270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T877" s="271" t="s">
        <v>157</v>
      </c>
      <c r="AU877" s="271" t="s">
        <v>88</v>
      </c>
      <c r="AV877" s="15" t="s">
        <v>153</v>
      </c>
      <c r="AW877" s="15" t="s">
        <v>34</v>
      </c>
      <c r="AX877" s="15" t="s">
        <v>86</v>
      </c>
      <c r="AY877" s="271" t="s">
        <v>147</v>
      </c>
    </row>
    <row r="878" s="2" customFormat="1" ht="44.25" customHeight="1">
      <c r="A878" s="39"/>
      <c r="B878" s="40"/>
      <c r="C878" s="220" t="s">
        <v>1131</v>
      </c>
      <c r="D878" s="220" t="s">
        <v>149</v>
      </c>
      <c r="E878" s="221" t="s">
        <v>1132</v>
      </c>
      <c r="F878" s="222" t="s">
        <v>1133</v>
      </c>
      <c r="G878" s="223" t="s">
        <v>259</v>
      </c>
      <c r="H878" s="224">
        <v>5</v>
      </c>
      <c r="I878" s="225"/>
      <c r="J878" s="226">
        <f>ROUND(I878*H878,2)</f>
        <v>0</v>
      </c>
      <c r="K878" s="227"/>
      <c r="L878" s="45"/>
      <c r="M878" s="228" t="s">
        <v>1</v>
      </c>
      <c r="N878" s="229" t="s">
        <v>43</v>
      </c>
      <c r="O878" s="92"/>
      <c r="P878" s="230">
        <f>O878*H878</f>
        <v>0</v>
      </c>
      <c r="Q878" s="230">
        <v>0</v>
      </c>
      <c r="R878" s="230">
        <f>Q878*H878</f>
        <v>0</v>
      </c>
      <c r="S878" s="230">
        <v>0</v>
      </c>
      <c r="T878" s="231">
        <f>S878*H878</f>
        <v>0</v>
      </c>
      <c r="U878" s="39"/>
      <c r="V878" s="39"/>
      <c r="W878" s="39"/>
      <c r="X878" s="39"/>
      <c r="Y878" s="39"/>
      <c r="Z878" s="39"/>
      <c r="AA878" s="39"/>
      <c r="AB878" s="39"/>
      <c r="AC878" s="39"/>
      <c r="AD878" s="39"/>
      <c r="AE878" s="39"/>
      <c r="AR878" s="232" t="s">
        <v>251</v>
      </c>
      <c r="AT878" s="232" t="s">
        <v>149</v>
      </c>
      <c r="AU878" s="232" t="s">
        <v>88</v>
      </c>
      <c r="AY878" s="18" t="s">
        <v>147</v>
      </c>
      <c r="BE878" s="233">
        <f>IF(N878="základní",J878,0)</f>
        <v>0</v>
      </c>
      <c r="BF878" s="233">
        <f>IF(N878="snížená",J878,0)</f>
        <v>0</v>
      </c>
      <c r="BG878" s="233">
        <f>IF(N878="zákl. přenesená",J878,0)</f>
        <v>0</v>
      </c>
      <c r="BH878" s="233">
        <f>IF(N878="sníž. přenesená",J878,0)</f>
        <v>0</v>
      </c>
      <c r="BI878" s="233">
        <f>IF(N878="nulová",J878,0)</f>
        <v>0</v>
      </c>
      <c r="BJ878" s="18" t="s">
        <v>86</v>
      </c>
      <c r="BK878" s="233">
        <f>ROUND(I878*H878,2)</f>
        <v>0</v>
      </c>
      <c r="BL878" s="18" t="s">
        <v>251</v>
      </c>
      <c r="BM878" s="232" t="s">
        <v>1134</v>
      </c>
    </row>
    <row r="879" s="14" customFormat="1">
      <c r="A879" s="14"/>
      <c r="B879" s="250"/>
      <c r="C879" s="251"/>
      <c r="D879" s="241" t="s">
        <v>157</v>
      </c>
      <c r="E879" s="252" t="s">
        <v>1</v>
      </c>
      <c r="F879" s="253" t="s">
        <v>1124</v>
      </c>
      <c r="G879" s="251"/>
      <c r="H879" s="254">
        <v>5</v>
      </c>
      <c r="I879" s="255"/>
      <c r="J879" s="251"/>
      <c r="K879" s="251"/>
      <c r="L879" s="256"/>
      <c r="M879" s="257"/>
      <c r="N879" s="258"/>
      <c r="O879" s="258"/>
      <c r="P879" s="258"/>
      <c r="Q879" s="258"/>
      <c r="R879" s="258"/>
      <c r="S879" s="258"/>
      <c r="T879" s="259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60" t="s">
        <v>157</v>
      </c>
      <c r="AU879" s="260" t="s">
        <v>88</v>
      </c>
      <c r="AV879" s="14" t="s">
        <v>88</v>
      </c>
      <c r="AW879" s="14" t="s">
        <v>34</v>
      </c>
      <c r="AX879" s="14" t="s">
        <v>78</v>
      </c>
      <c r="AY879" s="260" t="s">
        <v>147</v>
      </c>
    </row>
    <row r="880" s="15" customFormat="1">
      <c r="A880" s="15"/>
      <c r="B880" s="261"/>
      <c r="C880" s="262"/>
      <c r="D880" s="241" t="s">
        <v>157</v>
      </c>
      <c r="E880" s="263" t="s">
        <v>1</v>
      </c>
      <c r="F880" s="264" t="s">
        <v>160</v>
      </c>
      <c r="G880" s="262"/>
      <c r="H880" s="265">
        <v>5</v>
      </c>
      <c r="I880" s="266"/>
      <c r="J880" s="262"/>
      <c r="K880" s="262"/>
      <c r="L880" s="267"/>
      <c r="M880" s="268"/>
      <c r="N880" s="269"/>
      <c r="O880" s="269"/>
      <c r="P880" s="269"/>
      <c r="Q880" s="269"/>
      <c r="R880" s="269"/>
      <c r="S880" s="269"/>
      <c r="T880" s="270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T880" s="271" t="s">
        <v>157</v>
      </c>
      <c r="AU880" s="271" t="s">
        <v>88</v>
      </c>
      <c r="AV880" s="15" t="s">
        <v>153</v>
      </c>
      <c r="AW880" s="15" t="s">
        <v>34</v>
      </c>
      <c r="AX880" s="15" t="s">
        <v>86</v>
      </c>
      <c r="AY880" s="271" t="s">
        <v>147</v>
      </c>
    </row>
    <row r="881" s="2" customFormat="1" ht="16.5" customHeight="1">
      <c r="A881" s="39"/>
      <c r="B881" s="40"/>
      <c r="C881" s="220" t="s">
        <v>1135</v>
      </c>
      <c r="D881" s="220" t="s">
        <v>149</v>
      </c>
      <c r="E881" s="221" t="s">
        <v>1136</v>
      </c>
      <c r="F881" s="222" t="s">
        <v>1137</v>
      </c>
      <c r="G881" s="223" t="s">
        <v>259</v>
      </c>
      <c r="H881" s="224">
        <v>3</v>
      </c>
      <c r="I881" s="225"/>
      <c r="J881" s="226">
        <f>ROUND(I881*H881,2)</f>
        <v>0</v>
      </c>
      <c r="K881" s="227"/>
      <c r="L881" s="45"/>
      <c r="M881" s="228" t="s">
        <v>1</v>
      </c>
      <c r="N881" s="229" t="s">
        <v>43</v>
      </c>
      <c r="O881" s="92"/>
      <c r="P881" s="230">
        <f>O881*H881</f>
        <v>0</v>
      </c>
      <c r="Q881" s="230">
        <v>0</v>
      </c>
      <c r="R881" s="230">
        <f>Q881*H881</f>
        <v>0</v>
      </c>
      <c r="S881" s="230">
        <v>0</v>
      </c>
      <c r="T881" s="231">
        <f>S881*H881</f>
        <v>0</v>
      </c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R881" s="232" t="s">
        <v>251</v>
      </c>
      <c r="AT881" s="232" t="s">
        <v>149</v>
      </c>
      <c r="AU881" s="232" t="s">
        <v>88</v>
      </c>
      <c r="AY881" s="18" t="s">
        <v>147</v>
      </c>
      <c r="BE881" s="233">
        <f>IF(N881="základní",J881,0)</f>
        <v>0</v>
      </c>
      <c r="BF881" s="233">
        <f>IF(N881="snížená",J881,0)</f>
        <v>0</v>
      </c>
      <c r="BG881" s="233">
        <f>IF(N881="zákl. přenesená",J881,0)</f>
        <v>0</v>
      </c>
      <c r="BH881" s="233">
        <f>IF(N881="sníž. přenesená",J881,0)</f>
        <v>0</v>
      </c>
      <c r="BI881" s="233">
        <f>IF(N881="nulová",J881,0)</f>
        <v>0</v>
      </c>
      <c r="BJ881" s="18" t="s">
        <v>86</v>
      </c>
      <c r="BK881" s="233">
        <f>ROUND(I881*H881,2)</f>
        <v>0</v>
      </c>
      <c r="BL881" s="18" t="s">
        <v>251</v>
      </c>
      <c r="BM881" s="232" t="s">
        <v>1138</v>
      </c>
    </row>
    <row r="882" s="14" customFormat="1">
      <c r="A882" s="14"/>
      <c r="B882" s="250"/>
      <c r="C882" s="251"/>
      <c r="D882" s="241" t="s">
        <v>157</v>
      </c>
      <c r="E882" s="252" t="s">
        <v>1</v>
      </c>
      <c r="F882" s="253" t="s">
        <v>167</v>
      </c>
      <c r="G882" s="251"/>
      <c r="H882" s="254">
        <v>3</v>
      </c>
      <c r="I882" s="255"/>
      <c r="J882" s="251"/>
      <c r="K882" s="251"/>
      <c r="L882" s="256"/>
      <c r="M882" s="257"/>
      <c r="N882" s="258"/>
      <c r="O882" s="258"/>
      <c r="P882" s="258"/>
      <c r="Q882" s="258"/>
      <c r="R882" s="258"/>
      <c r="S882" s="258"/>
      <c r="T882" s="259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60" t="s">
        <v>157</v>
      </c>
      <c r="AU882" s="260" t="s">
        <v>88</v>
      </c>
      <c r="AV882" s="14" t="s">
        <v>88</v>
      </c>
      <c r="AW882" s="14" t="s">
        <v>34</v>
      </c>
      <c r="AX882" s="14" t="s">
        <v>78</v>
      </c>
      <c r="AY882" s="260" t="s">
        <v>147</v>
      </c>
    </row>
    <row r="883" s="15" customFormat="1">
      <c r="A883" s="15"/>
      <c r="B883" s="261"/>
      <c r="C883" s="262"/>
      <c r="D883" s="241" t="s">
        <v>157</v>
      </c>
      <c r="E883" s="263" t="s">
        <v>1</v>
      </c>
      <c r="F883" s="264" t="s">
        <v>160</v>
      </c>
      <c r="G883" s="262"/>
      <c r="H883" s="265">
        <v>3</v>
      </c>
      <c r="I883" s="266"/>
      <c r="J883" s="262"/>
      <c r="K883" s="262"/>
      <c r="L883" s="267"/>
      <c r="M883" s="268"/>
      <c r="N883" s="269"/>
      <c r="O883" s="269"/>
      <c r="P883" s="269"/>
      <c r="Q883" s="269"/>
      <c r="R883" s="269"/>
      <c r="S883" s="269"/>
      <c r="T883" s="270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T883" s="271" t="s">
        <v>157</v>
      </c>
      <c r="AU883" s="271" t="s">
        <v>88</v>
      </c>
      <c r="AV883" s="15" t="s">
        <v>153</v>
      </c>
      <c r="AW883" s="15" t="s">
        <v>34</v>
      </c>
      <c r="AX883" s="15" t="s">
        <v>86</v>
      </c>
      <c r="AY883" s="271" t="s">
        <v>147</v>
      </c>
    </row>
    <row r="884" s="2" customFormat="1" ht="16.5" customHeight="1">
      <c r="A884" s="39"/>
      <c r="B884" s="40"/>
      <c r="C884" s="220" t="s">
        <v>1139</v>
      </c>
      <c r="D884" s="220" t="s">
        <v>149</v>
      </c>
      <c r="E884" s="221" t="s">
        <v>1140</v>
      </c>
      <c r="F884" s="222" t="s">
        <v>1141</v>
      </c>
      <c r="G884" s="223" t="s">
        <v>259</v>
      </c>
      <c r="H884" s="224">
        <v>6</v>
      </c>
      <c r="I884" s="225"/>
      <c r="J884" s="226">
        <f>ROUND(I884*H884,2)</f>
        <v>0</v>
      </c>
      <c r="K884" s="227"/>
      <c r="L884" s="45"/>
      <c r="M884" s="228" t="s">
        <v>1</v>
      </c>
      <c r="N884" s="229" t="s">
        <v>43</v>
      </c>
      <c r="O884" s="92"/>
      <c r="P884" s="230">
        <f>O884*H884</f>
        <v>0</v>
      </c>
      <c r="Q884" s="230">
        <v>0</v>
      </c>
      <c r="R884" s="230">
        <f>Q884*H884</f>
        <v>0</v>
      </c>
      <c r="S884" s="230">
        <v>0</v>
      </c>
      <c r="T884" s="231">
        <f>S884*H884</f>
        <v>0</v>
      </c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R884" s="232" t="s">
        <v>251</v>
      </c>
      <c r="AT884" s="232" t="s">
        <v>149</v>
      </c>
      <c r="AU884" s="232" t="s">
        <v>88</v>
      </c>
      <c r="AY884" s="18" t="s">
        <v>147</v>
      </c>
      <c r="BE884" s="233">
        <f>IF(N884="základní",J884,0)</f>
        <v>0</v>
      </c>
      <c r="BF884" s="233">
        <f>IF(N884="snížená",J884,0)</f>
        <v>0</v>
      </c>
      <c r="BG884" s="233">
        <f>IF(N884="zákl. přenesená",J884,0)</f>
        <v>0</v>
      </c>
      <c r="BH884" s="233">
        <f>IF(N884="sníž. přenesená",J884,0)</f>
        <v>0</v>
      </c>
      <c r="BI884" s="233">
        <f>IF(N884="nulová",J884,0)</f>
        <v>0</v>
      </c>
      <c r="BJ884" s="18" t="s">
        <v>86</v>
      </c>
      <c r="BK884" s="233">
        <f>ROUND(I884*H884,2)</f>
        <v>0</v>
      </c>
      <c r="BL884" s="18" t="s">
        <v>251</v>
      </c>
      <c r="BM884" s="232" t="s">
        <v>1142</v>
      </c>
    </row>
    <row r="885" s="14" customFormat="1">
      <c r="A885" s="14"/>
      <c r="B885" s="250"/>
      <c r="C885" s="251"/>
      <c r="D885" s="241" t="s">
        <v>157</v>
      </c>
      <c r="E885" s="252" t="s">
        <v>1</v>
      </c>
      <c r="F885" s="253" t="s">
        <v>187</v>
      </c>
      <c r="G885" s="251"/>
      <c r="H885" s="254">
        <v>6</v>
      </c>
      <c r="I885" s="255"/>
      <c r="J885" s="251"/>
      <c r="K885" s="251"/>
      <c r="L885" s="256"/>
      <c r="M885" s="257"/>
      <c r="N885" s="258"/>
      <c r="O885" s="258"/>
      <c r="P885" s="258"/>
      <c r="Q885" s="258"/>
      <c r="R885" s="258"/>
      <c r="S885" s="258"/>
      <c r="T885" s="259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60" t="s">
        <v>157</v>
      </c>
      <c r="AU885" s="260" t="s">
        <v>88</v>
      </c>
      <c r="AV885" s="14" t="s">
        <v>88</v>
      </c>
      <c r="AW885" s="14" t="s">
        <v>34</v>
      </c>
      <c r="AX885" s="14" t="s">
        <v>86</v>
      </c>
      <c r="AY885" s="260" t="s">
        <v>147</v>
      </c>
    </row>
    <row r="886" s="2" customFormat="1" ht="24.15" customHeight="1">
      <c r="A886" s="39"/>
      <c r="B886" s="40"/>
      <c r="C886" s="220" t="s">
        <v>1143</v>
      </c>
      <c r="D886" s="220" t="s">
        <v>149</v>
      </c>
      <c r="E886" s="221" t="s">
        <v>1144</v>
      </c>
      <c r="F886" s="222" t="s">
        <v>1145</v>
      </c>
      <c r="G886" s="223" t="s">
        <v>855</v>
      </c>
      <c r="H886" s="283"/>
      <c r="I886" s="225"/>
      <c r="J886" s="226">
        <f>ROUND(I886*H886,2)</f>
        <v>0</v>
      </c>
      <c r="K886" s="227"/>
      <c r="L886" s="45"/>
      <c r="M886" s="228" t="s">
        <v>1</v>
      </c>
      <c r="N886" s="229" t="s">
        <v>43</v>
      </c>
      <c r="O886" s="92"/>
      <c r="P886" s="230">
        <f>O886*H886</f>
        <v>0</v>
      </c>
      <c r="Q886" s="230">
        <v>0</v>
      </c>
      <c r="R886" s="230">
        <f>Q886*H886</f>
        <v>0</v>
      </c>
      <c r="S886" s="230">
        <v>0</v>
      </c>
      <c r="T886" s="231">
        <f>S886*H886</f>
        <v>0</v>
      </c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R886" s="232" t="s">
        <v>251</v>
      </c>
      <c r="AT886" s="232" t="s">
        <v>149</v>
      </c>
      <c r="AU886" s="232" t="s">
        <v>88</v>
      </c>
      <c r="AY886" s="18" t="s">
        <v>147</v>
      </c>
      <c r="BE886" s="233">
        <f>IF(N886="základní",J886,0)</f>
        <v>0</v>
      </c>
      <c r="BF886" s="233">
        <f>IF(N886="snížená",J886,0)</f>
        <v>0</v>
      </c>
      <c r="BG886" s="233">
        <f>IF(N886="zákl. přenesená",J886,0)</f>
        <v>0</v>
      </c>
      <c r="BH886" s="233">
        <f>IF(N886="sníž. přenesená",J886,0)</f>
        <v>0</v>
      </c>
      <c r="BI886" s="233">
        <f>IF(N886="nulová",J886,0)</f>
        <v>0</v>
      </c>
      <c r="BJ886" s="18" t="s">
        <v>86</v>
      </c>
      <c r="BK886" s="233">
        <f>ROUND(I886*H886,2)</f>
        <v>0</v>
      </c>
      <c r="BL886" s="18" t="s">
        <v>251</v>
      </c>
      <c r="BM886" s="232" t="s">
        <v>1146</v>
      </c>
    </row>
    <row r="887" s="2" customFormat="1">
      <c r="A887" s="39"/>
      <c r="B887" s="40"/>
      <c r="C887" s="41"/>
      <c r="D887" s="234" t="s">
        <v>155</v>
      </c>
      <c r="E887" s="41"/>
      <c r="F887" s="235" t="s">
        <v>1147</v>
      </c>
      <c r="G887" s="41"/>
      <c r="H887" s="41"/>
      <c r="I887" s="236"/>
      <c r="J887" s="41"/>
      <c r="K887" s="41"/>
      <c r="L887" s="45"/>
      <c r="M887" s="237"/>
      <c r="N887" s="238"/>
      <c r="O887" s="92"/>
      <c r="P887" s="92"/>
      <c r="Q887" s="92"/>
      <c r="R887" s="92"/>
      <c r="S887" s="92"/>
      <c r="T887" s="93"/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T887" s="18" t="s">
        <v>155</v>
      </c>
      <c r="AU887" s="18" t="s">
        <v>88</v>
      </c>
    </row>
    <row r="888" s="2" customFormat="1" ht="24.15" customHeight="1">
      <c r="A888" s="39"/>
      <c r="B888" s="40"/>
      <c r="C888" s="220" t="s">
        <v>1148</v>
      </c>
      <c r="D888" s="220" t="s">
        <v>149</v>
      </c>
      <c r="E888" s="221" t="s">
        <v>1149</v>
      </c>
      <c r="F888" s="222" t="s">
        <v>1150</v>
      </c>
      <c r="G888" s="223" t="s">
        <v>855</v>
      </c>
      <c r="H888" s="283"/>
      <c r="I888" s="225"/>
      <c r="J888" s="226">
        <f>ROUND(I888*H888,2)</f>
        <v>0</v>
      </c>
      <c r="K888" s="227"/>
      <c r="L888" s="45"/>
      <c r="M888" s="228" t="s">
        <v>1</v>
      </c>
      <c r="N888" s="229" t="s">
        <v>43</v>
      </c>
      <c r="O888" s="92"/>
      <c r="P888" s="230">
        <f>O888*H888</f>
        <v>0</v>
      </c>
      <c r="Q888" s="230">
        <v>0</v>
      </c>
      <c r="R888" s="230">
        <f>Q888*H888</f>
        <v>0</v>
      </c>
      <c r="S888" s="230">
        <v>0</v>
      </c>
      <c r="T888" s="231">
        <f>S888*H888</f>
        <v>0</v>
      </c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R888" s="232" t="s">
        <v>251</v>
      </c>
      <c r="AT888" s="232" t="s">
        <v>149</v>
      </c>
      <c r="AU888" s="232" t="s">
        <v>88</v>
      </c>
      <c r="AY888" s="18" t="s">
        <v>147</v>
      </c>
      <c r="BE888" s="233">
        <f>IF(N888="základní",J888,0)</f>
        <v>0</v>
      </c>
      <c r="BF888" s="233">
        <f>IF(N888="snížená",J888,0)</f>
        <v>0</v>
      </c>
      <c r="BG888" s="233">
        <f>IF(N888="zákl. přenesená",J888,0)</f>
        <v>0</v>
      </c>
      <c r="BH888" s="233">
        <f>IF(N888="sníž. přenesená",J888,0)</f>
        <v>0</v>
      </c>
      <c r="BI888" s="233">
        <f>IF(N888="nulová",J888,0)</f>
        <v>0</v>
      </c>
      <c r="BJ888" s="18" t="s">
        <v>86</v>
      </c>
      <c r="BK888" s="233">
        <f>ROUND(I888*H888,2)</f>
        <v>0</v>
      </c>
      <c r="BL888" s="18" t="s">
        <v>251</v>
      </c>
      <c r="BM888" s="232" t="s">
        <v>1151</v>
      </c>
    </row>
    <row r="889" s="2" customFormat="1" ht="16.5" customHeight="1">
      <c r="A889" s="39"/>
      <c r="B889" s="40"/>
      <c r="C889" s="220" t="s">
        <v>1152</v>
      </c>
      <c r="D889" s="220" t="s">
        <v>149</v>
      </c>
      <c r="E889" s="221" t="s">
        <v>1153</v>
      </c>
      <c r="F889" s="222" t="s">
        <v>1154</v>
      </c>
      <c r="G889" s="223" t="s">
        <v>855</v>
      </c>
      <c r="H889" s="283"/>
      <c r="I889" s="225"/>
      <c r="J889" s="226">
        <f>ROUND(I889*H889,2)</f>
        <v>0</v>
      </c>
      <c r="K889" s="227"/>
      <c r="L889" s="45"/>
      <c r="M889" s="228" t="s">
        <v>1</v>
      </c>
      <c r="N889" s="229" t="s">
        <v>43</v>
      </c>
      <c r="O889" s="92"/>
      <c r="P889" s="230">
        <f>O889*H889</f>
        <v>0</v>
      </c>
      <c r="Q889" s="230">
        <v>0</v>
      </c>
      <c r="R889" s="230">
        <f>Q889*H889</f>
        <v>0</v>
      </c>
      <c r="S889" s="230">
        <v>0</v>
      </c>
      <c r="T889" s="231">
        <f>S889*H889</f>
        <v>0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232" t="s">
        <v>251</v>
      </c>
      <c r="AT889" s="232" t="s">
        <v>149</v>
      </c>
      <c r="AU889" s="232" t="s">
        <v>88</v>
      </c>
      <c r="AY889" s="18" t="s">
        <v>147</v>
      </c>
      <c r="BE889" s="233">
        <f>IF(N889="základní",J889,0)</f>
        <v>0</v>
      </c>
      <c r="BF889" s="233">
        <f>IF(N889="snížená",J889,0)</f>
        <v>0</v>
      </c>
      <c r="BG889" s="233">
        <f>IF(N889="zákl. přenesená",J889,0)</f>
        <v>0</v>
      </c>
      <c r="BH889" s="233">
        <f>IF(N889="sníž. přenesená",J889,0)</f>
        <v>0</v>
      </c>
      <c r="BI889" s="233">
        <f>IF(N889="nulová",J889,0)</f>
        <v>0</v>
      </c>
      <c r="BJ889" s="18" t="s">
        <v>86</v>
      </c>
      <c r="BK889" s="233">
        <f>ROUND(I889*H889,2)</f>
        <v>0</v>
      </c>
      <c r="BL889" s="18" t="s">
        <v>251</v>
      </c>
      <c r="BM889" s="232" t="s">
        <v>1155</v>
      </c>
    </row>
    <row r="890" s="12" customFormat="1" ht="22.8" customHeight="1">
      <c r="A890" s="12"/>
      <c r="B890" s="204"/>
      <c r="C890" s="205"/>
      <c r="D890" s="206" t="s">
        <v>77</v>
      </c>
      <c r="E890" s="218" t="s">
        <v>1156</v>
      </c>
      <c r="F890" s="218" t="s">
        <v>1157</v>
      </c>
      <c r="G890" s="205"/>
      <c r="H890" s="205"/>
      <c r="I890" s="208"/>
      <c r="J890" s="219">
        <f>BK890</f>
        <v>0</v>
      </c>
      <c r="K890" s="205"/>
      <c r="L890" s="210"/>
      <c r="M890" s="211"/>
      <c r="N890" s="212"/>
      <c r="O890" s="212"/>
      <c r="P890" s="213">
        <f>SUM(P891:P925)</f>
        <v>0</v>
      </c>
      <c r="Q890" s="212"/>
      <c r="R890" s="213">
        <f>SUM(R891:R925)</f>
        <v>0.090543999999999999</v>
      </c>
      <c r="S890" s="212"/>
      <c r="T890" s="214">
        <f>SUM(T891:T925)</f>
        <v>0</v>
      </c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R890" s="215" t="s">
        <v>88</v>
      </c>
      <c r="AT890" s="216" t="s">
        <v>77</v>
      </c>
      <c r="AU890" s="216" t="s">
        <v>86</v>
      </c>
      <c r="AY890" s="215" t="s">
        <v>147</v>
      </c>
      <c r="BK890" s="217">
        <f>SUM(BK891:BK925)</f>
        <v>0</v>
      </c>
    </row>
    <row r="891" s="2" customFormat="1" ht="24.15" customHeight="1">
      <c r="A891" s="39"/>
      <c r="B891" s="40"/>
      <c r="C891" s="220" t="s">
        <v>1158</v>
      </c>
      <c r="D891" s="220" t="s">
        <v>149</v>
      </c>
      <c r="E891" s="221" t="s">
        <v>1159</v>
      </c>
      <c r="F891" s="222" t="s">
        <v>1160</v>
      </c>
      <c r="G891" s="223" t="s">
        <v>259</v>
      </c>
      <c r="H891" s="224">
        <v>2</v>
      </c>
      <c r="I891" s="225"/>
      <c r="J891" s="226">
        <f>ROUND(I891*H891,2)</f>
        <v>0</v>
      </c>
      <c r="K891" s="227"/>
      <c r="L891" s="45"/>
      <c r="M891" s="228" t="s">
        <v>1</v>
      </c>
      <c r="N891" s="229" t="s">
        <v>43</v>
      </c>
      <c r="O891" s="92"/>
      <c r="P891" s="230">
        <f>O891*H891</f>
        <v>0</v>
      </c>
      <c r="Q891" s="230">
        <v>0</v>
      </c>
      <c r="R891" s="230">
        <f>Q891*H891</f>
        <v>0</v>
      </c>
      <c r="S891" s="230">
        <v>0</v>
      </c>
      <c r="T891" s="231">
        <f>S891*H891</f>
        <v>0</v>
      </c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R891" s="232" t="s">
        <v>251</v>
      </c>
      <c r="AT891" s="232" t="s">
        <v>149</v>
      </c>
      <c r="AU891" s="232" t="s">
        <v>88</v>
      </c>
      <c r="AY891" s="18" t="s">
        <v>147</v>
      </c>
      <c r="BE891" s="233">
        <f>IF(N891="základní",J891,0)</f>
        <v>0</v>
      </c>
      <c r="BF891" s="233">
        <f>IF(N891="snížená",J891,0)</f>
        <v>0</v>
      </c>
      <c r="BG891" s="233">
        <f>IF(N891="zákl. přenesená",J891,0)</f>
        <v>0</v>
      </c>
      <c r="BH891" s="233">
        <f>IF(N891="sníž. přenesená",J891,0)</f>
        <v>0</v>
      </c>
      <c r="BI891" s="233">
        <f>IF(N891="nulová",J891,0)</f>
        <v>0</v>
      </c>
      <c r="BJ891" s="18" t="s">
        <v>86</v>
      </c>
      <c r="BK891" s="233">
        <f>ROUND(I891*H891,2)</f>
        <v>0</v>
      </c>
      <c r="BL891" s="18" t="s">
        <v>251</v>
      </c>
      <c r="BM891" s="232" t="s">
        <v>1161</v>
      </c>
    </row>
    <row r="892" s="2" customFormat="1">
      <c r="A892" s="39"/>
      <c r="B892" s="40"/>
      <c r="C892" s="41"/>
      <c r="D892" s="234" t="s">
        <v>155</v>
      </c>
      <c r="E892" s="41"/>
      <c r="F892" s="235" t="s">
        <v>1162</v>
      </c>
      <c r="G892" s="41"/>
      <c r="H892" s="41"/>
      <c r="I892" s="236"/>
      <c r="J892" s="41"/>
      <c r="K892" s="41"/>
      <c r="L892" s="45"/>
      <c r="M892" s="237"/>
      <c r="N892" s="238"/>
      <c r="O892" s="92"/>
      <c r="P892" s="92"/>
      <c r="Q892" s="92"/>
      <c r="R892" s="92"/>
      <c r="S892" s="92"/>
      <c r="T892" s="93"/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T892" s="18" t="s">
        <v>155</v>
      </c>
      <c r="AU892" s="18" t="s">
        <v>88</v>
      </c>
    </row>
    <row r="893" s="13" customFormat="1">
      <c r="A893" s="13"/>
      <c r="B893" s="239"/>
      <c r="C893" s="240"/>
      <c r="D893" s="241" t="s">
        <v>157</v>
      </c>
      <c r="E893" s="242" t="s">
        <v>1</v>
      </c>
      <c r="F893" s="243" t="s">
        <v>1163</v>
      </c>
      <c r="G893" s="240"/>
      <c r="H893" s="242" t="s">
        <v>1</v>
      </c>
      <c r="I893" s="244"/>
      <c r="J893" s="240"/>
      <c r="K893" s="240"/>
      <c r="L893" s="245"/>
      <c r="M893" s="246"/>
      <c r="N893" s="247"/>
      <c r="O893" s="247"/>
      <c r="P893" s="247"/>
      <c r="Q893" s="247"/>
      <c r="R893" s="247"/>
      <c r="S893" s="247"/>
      <c r="T893" s="248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9" t="s">
        <v>157</v>
      </c>
      <c r="AU893" s="249" t="s">
        <v>88</v>
      </c>
      <c r="AV893" s="13" t="s">
        <v>86</v>
      </c>
      <c r="AW893" s="13" t="s">
        <v>34</v>
      </c>
      <c r="AX893" s="13" t="s">
        <v>78</v>
      </c>
      <c r="AY893" s="249" t="s">
        <v>147</v>
      </c>
    </row>
    <row r="894" s="14" customFormat="1">
      <c r="A894" s="14"/>
      <c r="B894" s="250"/>
      <c r="C894" s="251"/>
      <c r="D894" s="241" t="s">
        <v>157</v>
      </c>
      <c r="E894" s="252" t="s">
        <v>1</v>
      </c>
      <c r="F894" s="253" t="s">
        <v>88</v>
      </c>
      <c r="G894" s="251"/>
      <c r="H894" s="254">
        <v>2</v>
      </c>
      <c r="I894" s="255"/>
      <c r="J894" s="251"/>
      <c r="K894" s="251"/>
      <c r="L894" s="256"/>
      <c r="M894" s="257"/>
      <c r="N894" s="258"/>
      <c r="O894" s="258"/>
      <c r="P894" s="258"/>
      <c r="Q894" s="258"/>
      <c r="R894" s="258"/>
      <c r="S894" s="258"/>
      <c r="T894" s="259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60" t="s">
        <v>157</v>
      </c>
      <c r="AU894" s="260" t="s">
        <v>88</v>
      </c>
      <c r="AV894" s="14" t="s">
        <v>88</v>
      </c>
      <c r="AW894" s="14" t="s">
        <v>34</v>
      </c>
      <c r="AX894" s="14" t="s">
        <v>78</v>
      </c>
      <c r="AY894" s="260" t="s">
        <v>147</v>
      </c>
    </row>
    <row r="895" s="15" customFormat="1">
      <c r="A895" s="15"/>
      <c r="B895" s="261"/>
      <c r="C895" s="262"/>
      <c r="D895" s="241" t="s">
        <v>157</v>
      </c>
      <c r="E895" s="263" t="s">
        <v>1</v>
      </c>
      <c r="F895" s="264" t="s">
        <v>160</v>
      </c>
      <c r="G895" s="262"/>
      <c r="H895" s="265">
        <v>2</v>
      </c>
      <c r="I895" s="266"/>
      <c r="J895" s="262"/>
      <c r="K895" s="262"/>
      <c r="L895" s="267"/>
      <c r="M895" s="268"/>
      <c r="N895" s="269"/>
      <c r="O895" s="269"/>
      <c r="P895" s="269"/>
      <c r="Q895" s="269"/>
      <c r="R895" s="269"/>
      <c r="S895" s="269"/>
      <c r="T895" s="270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T895" s="271" t="s">
        <v>157</v>
      </c>
      <c r="AU895" s="271" t="s">
        <v>88</v>
      </c>
      <c r="AV895" s="15" t="s">
        <v>153</v>
      </c>
      <c r="AW895" s="15" t="s">
        <v>34</v>
      </c>
      <c r="AX895" s="15" t="s">
        <v>86</v>
      </c>
      <c r="AY895" s="271" t="s">
        <v>147</v>
      </c>
    </row>
    <row r="896" s="2" customFormat="1" ht="24.15" customHeight="1">
      <c r="A896" s="39"/>
      <c r="B896" s="40"/>
      <c r="C896" s="272" t="s">
        <v>1164</v>
      </c>
      <c r="D896" s="272" t="s">
        <v>392</v>
      </c>
      <c r="E896" s="273" t="s">
        <v>1165</v>
      </c>
      <c r="F896" s="274" t="s">
        <v>1166</v>
      </c>
      <c r="G896" s="275" t="s">
        <v>259</v>
      </c>
      <c r="H896" s="276">
        <v>2</v>
      </c>
      <c r="I896" s="277"/>
      <c r="J896" s="278">
        <f>ROUND(I896*H896,2)</f>
        <v>0</v>
      </c>
      <c r="K896" s="279"/>
      <c r="L896" s="280"/>
      <c r="M896" s="281" t="s">
        <v>1</v>
      </c>
      <c r="N896" s="282" t="s">
        <v>43</v>
      </c>
      <c r="O896" s="92"/>
      <c r="P896" s="230">
        <f>O896*H896</f>
        <v>0</v>
      </c>
      <c r="Q896" s="230">
        <v>0.0033</v>
      </c>
      <c r="R896" s="230">
        <f>Q896*H896</f>
        <v>0.0066</v>
      </c>
      <c r="S896" s="230">
        <v>0</v>
      </c>
      <c r="T896" s="231">
        <f>S896*H896</f>
        <v>0</v>
      </c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R896" s="232" t="s">
        <v>361</v>
      </c>
      <c r="AT896" s="232" t="s">
        <v>392</v>
      </c>
      <c r="AU896" s="232" t="s">
        <v>88</v>
      </c>
      <c r="AY896" s="18" t="s">
        <v>147</v>
      </c>
      <c r="BE896" s="233">
        <f>IF(N896="základní",J896,0)</f>
        <v>0</v>
      </c>
      <c r="BF896" s="233">
        <f>IF(N896="snížená",J896,0)</f>
        <v>0</v>
      </c>
      <c r="BG896" s="233">
        <f>IF(N896="zákl. přenesená",J896,0)</f>
        <v>0</v>
      </c>
      <c r="BH896" s="233">
        <f>IF(N896="sníž. přenesená",J896,0)</f>
        <v>0</v>
      </c>
      <c r="BI896" s="233">
        <f>IF(N896="nulová",J896,0)</f>
        <v>0</v>
      </c>
      <c r="BJ896" s="18" t="s">
        <v>86</v>
      </c>
      <c r="BK896" s="233">
        <f>ROUND(I896*H896,2)</f>
        <v>0</v>
      </c>
      <c r="BL896" s="18" t="s">
        <v>251</v>
      </c>
      <c r="BM896" s="232" t="s">
        <v>1167</v>
      </c>
    </row>
    <row r="897" s="2" customFormat="1" ht="24.15" customHeight="1">
      <c r="A897" s="39"/>
      <c r="B897" s="40"/>
      <c r="C897" s="220" t="s">
        <v>1168</v>
      </c>
      <c r="D897" s="220" t="s">
        <v>149</v>
      </c>
      <c r="E897" s="221" t="s">
        <v>1169</v>
      </c>
      <c r="F897" s="222" t="s">
        <v>1170</v>
      </c>
      <c r="G897" s="223" t="s">
        <v>259</v>
      </c>
      <c r="H897" s="224">
        <v>1</v>
      </c>
      <c r="I897" s="225"/>
      <c r="J897" s="226">
        <f>ROUND(I897*H897,2)</f>
        <v>0</v>
      </c>
      <c r="K897" s="227"/>
      <c r="L897" s="45"/>
      <c r="M897" s="228" t="s">
        <v>1</v>
      </c>
      <c r="N897" s="229" t="s">
        <v>43</v>
      </c>
      <c r="O897" s="92"/>
      <c r="P897" s="230">
        <f>O897*H897</f>
        <v>0</v>
      </c>
      <c r="Q897" s="230">
        <v>0</v>
      </c>
      <c r="R897" s="230">
        <f>Q897*H897</f>
        <v>0</v>
      </c>
      <c r="S897" s="230">
        <v>0</v>
      </c>
      <c r="T897" s="231">
        <f>S897*H897</f>
        <v>0</v>
      </c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R897" s="232" t="s">
        <v>251</v>
      </c>
      <c r="AT897" s="232" t="s">
        <v>149</v>
      </c>
      <c r="AU897" s="232" t="s">
        <v>88</v>
      </c>
      <c r="AY897" s="18" t="s">
        <v>147</v>
      </c>
      <c r="BE897" s="233">
        <f>IF(N897="základní",J897,0)</f>
        <v>0</v>
      </c>
      <c r="BF897" s="233">
        <f>IF(N897="snížená",J897,0)</f>
        <v>0</v>
      </c>
      <c r="BG897" s="233">
        <f>IF(N897="zákl. přenesená",J897,0)</f>
        <v>0</v>
      </c>
      <c r="BH897" s="233">
        <f>IF(N897="sníž. přenesená",J897,0)</f>
        <v>0</v>
      </c>
      <c r="BI897" s="233">
        <f>IF(N897="nulová",J897,0)</f>
        <v>0</v>
      </c>
      <c r="BJ897" s="18" t="s">
        <v>86</v>
      </c>
      <c r="BK897" s="233">
        <f>ROUND(I897*H897,2)</f>
        <v>0</v>
      </c>
      <c r="BL897" s="18" t="s">
        <v>251</v>
      </c>
      <c r="BM897" s="232" t="s">
        <v>1171</v>
      </c>
    </row>
    <row r="898" s="2" customFormat="1">
      <c r="A898" s="39"/>
      <c r="B898" s="40"/>
      <c r="C898" s="41"/>
      <c r="D898" s="234" t="s">
        <v>155</v>
      </c>
      <c r="E898" s="41"/>
      <c r="F898" s="235" t="s">
        <v>1172</v>
      </c>
      <c r="G898" s="41"/>
      <c r="H898" s="41"/>
      <c r="I898" s="236"/>
      <c r="J898" s="41"/>
      <c r="K898" s="41"/>
      <c r="L898" s="45"/>
      <c r="M898" s="237"/>
      <c r="N898" s="238"/>
      <c r="O898" s="92"/>
      <c r="P898" s="92"/>
      <c r="Q898" s="92"/>
      <c r="R898" s="92"/>
      <c r="S898" s="92"/>
      <c r="T898" s="93"/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T898" s="18" t="s">
        <v>155</v>
      </c>
      <c r="AU898" s="18" t="s">
        <v>88</v>
      </c>
    </row>
    <row r="899" s="14" customFormat="1">
      <c r="A899" s="14"/>
      <c r="B899" s="250"/>
      <c r="C899" s="251"/>
      <c r="D899" s="241" t="s">
        <v>157</v>
      </c>
      <c r="E899" s="252" t="s">
        <v>1</v>
      </c>
      <c r="F899" s="253" t="s">
        <v>86</v>
      </c>
      <c r="G899" s="251"/>
      <c r="H899" s="254">
        <v>1</v>
      </c>
      <c r="I899" s="255"/>
      <c r="J899" s="251"/>
      <c r="K899" s="251"/>
      <c r="L899" s="256"/>
      <c r="M899" s="257"/>
      <c r="N899" s="258"/>
      <c r="O899" s="258"/>
      <c r="P899" s="258"/>
      <c r="Q899" s="258"/>
      <c r="R899" s="258"/>
      <c r="S899" s="258"/>
      <c r="T899" s="259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60" t="s">
        <v>157</v>
      </c>
      <c r="AU899" s="260" t="s">
        <v>88</v>
      </c>
      <c r="AV899" s="14" t="s">
        <v>88</v>
      </c>
      <c r="AW899" s="14" t="s">
        <v>34</v>
      </c>
      <c r="AX899" s="14" t="s">
        <v>78</v>
      </c>
      <c r="AY899" s="260" t="s">
        <v>147</v>
      </c>
    </row>
    <row r="900" s="15" customFormat="1">
      <c r="A900" s="15"/>
      <c r="B900" s="261"/>
      <c r="C900" s="262"/>
      <c r="D900" s="241" t="s">
        <v>157</v>
      </c>
      <c r="E900" s="263" t="s">
        <v>1</v>
      </c>
      <c r="F900" s="264" t="s">
        <v>160</v>
      </c>
      <c r="G900" s="262"/>
      <c r="H900" s="265">
        <v>1</v>
      </c>
      <c r="I900" s="266"/>
      <c r="J900" s="262"/>
      <c r="K900" s="262"/>
      <c r="L900" s="267"/>
      <c r="M900" s="268"/>
      <c r="N900" s="269"/>
      <c r="O900" s="269"/>
      <c r="P900" s="269"/>
      <c r="Q900" s="269"/>
      <c r="R900" s="269"/>
      <c r="S900" s="269"/>
      <c r="T900" s="270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T900" s="271" t="s">
        <v>157</v>
      </c>
      <c r="AU900" s="271" t="s">
        <v>88</v>
      </c>
      <c r="AV900" s="15" t="s">
        <v>153</v>
      </c>
      <c r="AW900" s="15" t="s">
        <v>34</v>
      </c>
      <c r="AX900" s="15" t="s">
        <v>86</v>
      </c>
      <c r="AY900" s="271" t="s">
        <v>147</v>
      </c>
    </row>
    <row r="901" s="2" customFormat="1" ht="24.15" customHeight="1">
      <c r="A901" s="39"/>
      <c r="B901" s="40"/>
      <c r="C901" s="220" t="s">
        <v>1173</v>
      </c>
      <c r="D901" s="220" t="s">
        <v>149</v>
      </c>
      <c r="E901" s="221" t="s">
        <v>1174</v>
      </c>
      <c r="F901" s="222" t="s">
        <v>1175</v>
      </c>
      <c r="G901" s="223" t="s">
        <v>259</v>
      </c>
      <c r="H901" s="224">
        <v>1</v>
      </c>
      <c r="I901" s="225"/>
      <c r="J901" s="226">
        <f>ROUND(I901*H901,2)</f>
        <v>0</v>
      </c>
      <c r="K901" s="227"/>
      <c r="L901" s="45"/>
      <c r="M901" s="228" t="s">
        <v>1</v>
      </c>
      <c r="N901" s="229" t="s">
        <v>43</v>
      </c>
      <c r="O901" s="92"/>
      <c r="P901" s="230">
        <f>O901*H901</f>
        <v>0</v>
      </c>
      <c r="Q901" s="230">
        <v>0</v>
      </c>
      <c r="R901" s="230">
        <f>Q901*H901</f>
        <v>0</v>
      </c>
      <c r="S901" s="230">
        <v>0</v>
      </c>
      <c r="T901" s="231">
        <f>S901*H901</f>
        <v>0</v>
      </c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R901" s="232" t="s">
        <v>251</v>
      </c>
      <c r="AT901" s="232" t="s">
        <v>149</v>
      </c>
      <c r="AU901" s="232" t="s">
        <v>88</v>
      </c>
      <c r="AY901" s="18" t="s">
        <v>147</v>
      </c>
      <c r="BE901" s="233">
        <f>IF(N901="základní",J901,0)</f>
        <v>0</v>
      </c>
      <c r="BF901" s="233">
        <f>IF(N901="snížená",J901,0)</f>
        <v>0</v>
      </c>
      <c r="BG901" s="233">
        <f>IF(N901="zákl. přenesená",J901,0)</f>
        <v>0</v>
      </c>
      <c r="BH901" s="233">
        <f>IF(N901="sníž. přenesená",J901,0)</f>
        <v>0</v>
      </c>
      <c r="BI901" s="233">
        <f>IF(N901="nulová",J901,0)</f>
        <v>0</v>
      </c>
      <c r="BJ901" s="18" t="s">
        <v>86</v>
      </c>
      <c r="BK901" s="233">
        <f>ROUND(I901*H901,2)</f>
        <v>0</v>
      </c>
      <c r="BL901" s="18" t="s">
        <v>251</v>
      </c>
      <c r="BM901" s="232" t="s">
        <v>1176</v>
      </c>
    </row>
    <row r="902" s="2" customFormat="1">
      <c r="A902" s="39"/>
      <c r="B902" s="40"/>
      <c r="C902" s="41"/>
      <c r="D902" s="234" t="s">
        <v>155</v>
      </c>
      <c r="E902" s="41"/>
      <c r="F902" s="235" t="s">
        <v>1177</v>
      </c>
      <c r="G902" s="41"/>
      <c r="H902" s="41"/>
      <c r="I902" s="236"/>
      <c r="J902" s="41"/>
      <c r="K902" s="41"/>
      <c r="L902" s="45"/>
      <c r="M902" s="237"/>
      <c r="N902" s="238"/>
      <c r="O902" s="92"/>
      <c r="P902" s="92"/>
      <c r="Q902" s="92"/>
      <c r="R902" s="92"/>
      <c r="S902" s="92"/>
      <c r="T902" s="93"/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T902" s="18" t="s">
        <v>155</v>
      </c>
      <c r="AU902" s="18" t="s">
        <v>88</v>
      </c>
    </row>
    <row r="903" s="14" customFormat="1">
      <c r="A903" s="14"/>
      <c r="B903" s="250"/>
      <c r="C903" s="251"/>
      <c r="D903" s="241" t="s">
        <v>157</v>
      </c>
      <c r="E903" s="252" t="s">
        <v>1</v>
      </c>
      <c r="F903" s="253" t="s">
        <v>86</v>
      </c>
      <c r="G903" s="251"/>
      <c r="H903" s="254">
        <v>1</v>
      </c>
      <c r="I903" s="255"/>
      <c r="J903" s="251"/>
      <c r="K903" s="251"/>
      <c r="L903" s="256"/>
      <c r="M903" s="257"/>
      <c r="N903" s="258"/>
      <c r="O903" s="258"/>
      <c r="P903" s="258"/>
      <c r="Q903" s="258"/>
      <c r="R903" s="258"/>
      <c r="S903" s="258"/>
      <c r="T903" s="259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60" t="s">
        <v>157</v>
      </c>
      <c r="AU903" s="260" t="s">
        <v>88</v>
      </c>
      <c r="AV903" s="14" t="s">
        <v>88</v>
      </c>
      <c r="AW903" s="14" t="s">
        <v>34</v>
      </c>
      <c r="AX903" s="14" t="s">
        <v>78</v>
      </c>
      <c r="AY903" s="260" t="s">
        <v>147</v>
      </c>
    </row>
    <row r="904" s="15" customFormat="1">
      <c r="A904" s="15"/>
      <c r="B904" s="261"/>
      <c r="C904" s="262"/>
      <c r="D904" s="241" t="s">
        <v>157</v>
      </c>
      <c r="E904" s="263" t="s">
        <v>1</v>
      </c>
      <c r="F904" s="264" t="s">
        <v>160</v>
      </c>
      <c r="G904" s="262"/>
      <c r="H904" s="265">
        <v>1</v>
      </c>
      <c r="I904" s="266"/>
      <c r="J904" s="262"/>
      <c r="K904" s="262"/>
      <c r="L904" s="267"/>
      <c r="M904" s="268"/>
      <c r="N904" s="269"/>
      <c r="O904" s="269"/>
      <c r="P904" s="269"/>
      <c r="Q904" s="269"/>
      <c r="R904" s="269"/>
      <c r="S904" s="269"/>
      <c r="T904" s="270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T904" s="271" t="s">
        <v>157</v>
      </c>
      <c r="AU904" s="271" t="s">
        <v>88</v>
      </c>
      <c r="AV904" s="15" t="s">
        <v>153</v>
      </c>
      <c r="AW904" s="15" t="s">
        <v>34</v>
      </c>
      <c r="AX904" s="15" t="s">
        <v>86</v>
      </c>
      <c r="AY904" s="271" t="s">
        <v>147</v>
      </c>
    </row>
    <row r="905" s="2" customFormat="1" ht="21.75" customHeight="1">
      <c r="A905" s="39"/>
      <c r="B905" s="40"/>
      <c r="C905" s="272" t="s">
        <v>1178</v>
      </c>
      <c r="D905" s="272" t="s">
        <v>392</v>
      </c>
      <c r="E905" s="273" t="s">
        <v>1179</v>
      </c>
      <c r="F905" s="274" t="s">
        <v>1180</v>
      </c>
      <c r="G905" s="275" t="s">
        <v>259</v>
      </c>
      <c r="H905" s="276">
        <v>1</v>
      </c>
      <c r="I905" s="277"/>
      <c r="J905" s="278">
        <f>ROUND(I905*H905,2)</f>
        <v>0</v>
      </c>
      <c r="K905" s="279"/>
      <c r="L905" s="280"/>
      <c r="M905" s="281" t="s">
        <v>1</v>
      </c>
      <c r="N905" s="282" t="s">
        <v>43</v>
      </c>
      <c r="O905" s="92"/>
      <c r="P905" s="230">
        <f>O905*H905</f>
        <v>0</v>
      </c>
      <c r="Q905" s="230">
        <v>0.029000000000000001</v>
      </c>
      <c r="R905" s="230">
        <f>Q905*H905</f>
        <v>0.029000000000000001</v>
      </c>
      <c r="S905" s="230">
        <v>0</v>
      </c>
      <c r="T905" s="231">
        <f>S905*H905</f>
        <v>0</v>
      </c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R905" s="232" t="s">
        <v>361</v>
      </c>
      <c r="AT905" s="232" t="s">
        <v>392</v>
      </c>
      <c r="AU905" s="232" t="s">
        <v>88</v>
      </c>
      <c r="AY905" s="18" t="s">
        <v>147</v>
      </c>
      <c r="BE905" s="233">
        <f>IF(N905="základní",J905,0)</f>
        <v>0</v>
      </c>
      <c r="BF905" s="233">
        <f>IF(N905="snížená",J905,0)</f>
        <v>0</v>
      </c>
      <c r="BG905" s="233">
        <f>IF(N905="zákl. přenesená",J905,0)</f>
        <v>0</v>
      </c>
      <c r="BH905" s="233">
        <f>IF(N905="sníž. přenesená",J905,0)</f>
        <v>0</v>
      </c>
      <c r="BI905" s="233">
        <f>IF(N905="nulová",J905,0)</f>
        <v>0</v>
      </c>
      <c r="BJ905" s="18" t="s">
        <v>86</v>
      </c>
      <c r="BK905" s="233">
        <f>ROUND(I905*H905,2)</f>
        <v>0</v>
      </c>
      <c r="BL905" s="18" t="s">
        <v>251</v>
      </c>
      <c r="BM905" s="232" t="s">
        <v>1181</v>
      </c>
    </row>
    <row r="906" s="14" customFormat="1">
      <c r="A906" s="14"/>
      <c r="B906" s="250"/>
      <c r="C906" s="251"/>
      <c r="D906" s="241" t="s">
        <v>157</v>
      </c>
      <c r="E906" s="252" t="s">
        <v>1</v>
      </c>
      <c r="F906" s="253" t="s">
        <v>86</v>
      </c>
      <c r="G906" s="251"/>
      <c r="H906" s="254">
        <v>1</v>
      </c>
      <c r="I906" s="255"/>
      <c r="J906" s="251"/>
      <c r="K906" s="251"/>
      <c r="L906" s="256"/>
      <c r="M906" s="257"/>
      <c r="N906" s="258"/>
      <c r="O906" s="258"/>
      <c r="P906" s="258"/>
      <c r="Q906" s="258"/>
      <c r="R906" s="258"/>
      <c r="S906" s="258"/>
      <c r="T906" s="259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60" t="s">
        <v>157</v>
      </c>
      <c r="AU906" s="260" t="s">
        <v>88</v>
      </c>
      <c r="AV906" s="14" t="s">
        <v>88</v>
      </c>
      <c r="AW906" s="14" t="s">
        <v>34</v>
      </c>
      <c r="AX906" s="14" t="s">
        <v>78</v>
      </c>
      <c r="AY906" s="260" t="s">
        <v>147</v>
      </c>
    </row>
    <row r="907" s="15" customFormat="1">
      <c r="A907" s="15"/>
      <c r="B907" s="261"/>
      <c r="C907" s="262"/>
      <c r="D907" s="241" t="s">
        <v>157</v>
      </c>
      <c r="E907" s="263" t="s">
        <v>1</v>
      </c>
      <c r="F907" s="264" t="s">
        <v>160</v>
      </c>
      <c r="G907" s="262"/>
      <c r="H907" s="265">
        <v>1</v>
      </c>
      <c r="I907" s="266"/>
      <c r="J907" s="262"/>
      <c r="K907" s="262"/>
      <c r="L907" s="267"/>
      <c r="M907" s="268"/>
      <c r="N907" s="269"/>
      <c r="O907" s="269"/>
      <c r="P907" s="269"/>
      <c r="Q907" s="269"/>
      <c r="R907" s="269"/>
      <c r="S907" s="269"/>
      <c r="T907" s="270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T907" s="271" t="s">
        <v>157</v>
      </c>
      <c r="AU907" s="271" t="s">
        <v>88</v>
      </c>
      <c r="AV907" s="15" t="s">
        <v>153</v>
      </c>
      <c r="AW907" s="15" t="s">
        <v>34</v>
      </c>
      <c r="AX907" s="15" t="s">
        <v>86</v>
      </c>
      <c r="AY907" s="271" t="s">
        <v>147</v>
      </c>
    </row>
    <row r="908" s="2" customFormat="1" ht="24.15" customHeight="1">
      <c r="A908" s="39"/>
      <c r="B908" s="40"/>
      <c r="C908" s="220" t="s">
        <v>1182</v>
      </c>
      <c r="D908" s="220" t="s">
        <v>149</v>
      </c>
      <c r="E908" s="221" t="s">
        <v>1183</v>
      </c>
      <c r="F908" s="222" t="s">
        <v>1184</v>
      </c>
      <c r="G908" s="223" t="s">
        <v>259</v>
      </c>
      <c r="H908" s="224">
        <v>1</v>
      </c>
      <c r="I908" s="225"/>
      <c r="J908" s="226">
        <f>ROUND(I908*H908,2)</f>
        <v>0</v>
      </c>
      <c r="K908" s="227"/>
      <c r="L908" s="45"/>
      <c r="M908" s="228" t="s">
        <v>1</v>
      </c>
      <c r="N908" s="229" t="s">
        <v>43</v>
      </c>
      <c r="O908" s="92"/>
      <c r="P908" s="230">
        <f>O908*H908</f>
        <v>0</v>
      </c>
      <c r="Q908" s="230">
        <v>0</v>
      </c>
      <c r="R908" s="230">
        <f>Q908*H908</f>
        <v>0</v>
      </c>
      <c r="S908" s="230">
        <v>0</v>
      </c>
      <c r="T908" s="231">
        <f>S908*H908</f>
        <v>0</v>
      </c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R908" s="232" t="s">
        <v>251</v>
      </c>
      <c r="AT908" s="232" t="s">
        <v>149</v>
      </c>
      <c r="AU908" s="232" t="s">
        <v>88</v>
      </c>
      <c r="AY908" s="18" t="s">
        <v>147</v>
      </c>
      <c r="BE908" s="233">
        <f>IF(N908="základní",J908,0)</f>
        <v>0</v>
      </c>
      <c r="BF908" s="233">
        <f>IF(N908="snížená",J908,0)</f>
        <v>0</v>
      </c>
      <c r="BG908" s="233">
        <f>IF(N908="zákl. přenesená",J908,0)</f>
        <v>0</v>
      </c>
      <c r="BH908" s="233">
        <f>IF(N908="sníž. přenesená",J908,0)</f>
        <v>0</v>
      </c>
      <c r="BI908" s="233">
        <f>IF(N908="nulová",J908,0)</f>
        <v>0</v>
      </c>
      <c r="BJ908" s="18" t="s">
        <v>86</v>
      </c>
      <c r="BK908" s="233">
        <f>ROUND(I908*H908,2)</f>
        <v>0</v>
      </c>
      <c r="BL908" s="18" t="s">
        <v>251</v>
      </c>
      <c r="BM908" s="232" t="s">
        <v>1185</v>
      </c>
    </row>
    <row r="909" s="2" customFormat="1">
      <c r="A909" s="39"/>
      <c r="B909" s="40"/>
      <c r="C909" s="41"/>
      <c r="D909" s="234" t="s">
        <v>155</v>
      </c>
      <c r="E909" s="41"/>
      <c r="F909" s="235" t="s">
        <v>1186</v>
      </c>
      <c r="G909" s="41"/>
      <c r="H909" s="41"/>
      <c r="I909" s="236"/>
      <c r="J909" s="41"/>
      <c r="K909" s="41"/>
      <c r="L909" s="45"/>
      <c r="M909" s="237"/>
      <c r="N909" s="238"/>
      <c r="O909" s="92"/>
      <c r="P909" s="92"/>
      <c r="Q909" s="92"/>
      <c r="R909" s="92"/>
      <c r="S909" s="92"/>
      <c r="T909" s="93"/>
      <c r="U909" s="39"/>
      <c r="V909" s="39"/>
      <c r="W909" s="39"/>
      <c r="X909" s="39"/>
      <c r="Y909" s="39"/>
      <c r="Z909" s="39"/>
      <c r="AA909" s="39"/>
      <c r="AB909" s="39"/>
      <c r="AC909" s="39"/>
      <c r="AD909" s="39"/>
      <c r="AE909" s="39"/>
      <c r="AT909" s="18" t="s">
        <v>155</v>
      </c>
      <c r="AU909" s="18" t="s">
        <v>88</v>
      </c>
    </row>
    <row r="910" s="14" customFormat="1">
      <c r="A910" s="14"/>
      <c r="B910" s="250"/>
      <c r="C910" s="251"/>
      <c r="D910" s="241" t="s">
        <v>157</v>
      </c>
      <c r="E910" s="252" t="s">
        <v>1</v>
      </c>
      <c r="F910" s="253" t="s">
        <v>86</v>
      </c>
      <c r="G910" s="251"/>
      <c r="H910" s="254">
        <v>1</v>
      </c>
      <c r="I910" s="255"/>
      <c r="J910" s="251"/>
      <c r="K910" s="251"/>
      <c r="L910" s="256"/>
      <c r="M910" s="257"/>
      <c r="N910" s="258"/>
      <c r="O910" s="258"/>
      <c r="P910" s="258"/>
      <c r="Q910" s="258"/>
      <c r="R910" s="258"/>
      <c r="S910" s="258"/>
      <c r="T910" s="259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60" t="s">
        <v>157</v>
      </c>
      <c r="AU910" s="260" t="s">
        <v>88</v>
      </c>
      <c r="AV910" s="14" t="s">
        <v>88</v>
      </c>
      <c r="AW910" s="14" t="s">
        <v>34</v>
      </c>
      <c r="AX910" s="14" t="s">
        <v>78</v>
      </c>
      <c r="AY910" s="260" t="s">
        <v>147</v>
      </c>
    </row>
    <row r="911" s="15" customFormat="1">
      <c r="A911" s="15"/>
      <c r="B911" s="261"/>
      <c r="C911" s="262"/>
      <c r="D911" s="241" t="s">
        <v>157</v>
      </c>
      <c r="E911" s="263" t="s">
        <v>1</v>
      </c>
      <c r="F911" s="264" t="s">
        <v>160</v>
      </c>
      <c r="G911" s="262"/>
      <c r="H911" s="265">
        <v>1</v>
      </c>
      <c r="I911" s="266"/>
      <c r="J911" s="262"/>
      <c r="K911" s="262"/>
      <c r="L911" s="267"/>
      <c r="M911" s="268"/>
      <c r="N911" s="269"/>
      <c r="O911" s="269"/>
      <c r="P911" s="269"/>
      <c r="Q911" s="269"/>
      <c r="R911" s="269"/>
      <c r="S911" s="269"/>
      <c r="T911" s="270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T911" s="271" t="s">
        <v>157</v>
      </c>
      <c r="AU911" s="271" t="s">
        <v>88</v>
      </c>
      <c r="AV911" s="15" t="s">
        <v>153</v>
      </c>
      <c r="AW911" s="15" t="s">
        <v>34</v>
      </c>
      <c r="AX911" s="15" t="s">
        <v>86</v>
      </c>
      <c r="AY911" s="271" t="s">
        <v>147</v>
      </c>
    </row>
    <row r="912" s="2" customFormat="1" ht="33" customHeight="1">
      <c r="A912" s="39"/>
      <c r="B912" s="40"/>
      <c r="C912" s="272" t="s">
        <v>1187</v>
      </c>
      <c r="D912" s="272" t="s">
        <v>392</v>
      </c>
      <c r="E912" s="273" t="s">
        <v>1188</v>
      </c>
      <c r="F912" s="274" t="s">
        <v>1189</v>
      </c>
      <c r="G912" s="275" t="s">
        <v>259</v>
      </c>
      <c r="H912" s="276">
        <v>1</v>
      </c>
      <c r="I912" s="277"/>
      <c r="J912" s="278">
        <f>ROUND(I912*H912,2)</f>
        <v>0</v>
      </c>
      <c r="K912" s="279"/>
      <c r="L912" s="280"/>
      <c r="M912" s="281" t="s">
        <v>1</v>
      </c>
      <c r="N912" s="282" t="s">
        <v>43</v>
      </c>
      <c r="O912" s="92"/>
      <c r="P912" s="230">
        <f>O912*H912</f>
        <v>0</v>
      </c>
      <c r="Q912" s="230">
        <v>0.050000000000000003</v>
      </c>
      <c r="R912" s="230">
        <f>Q912*H912</f>
        <v>0.050000000000000003</v>
      </c>
      <c r="S912" s="230">
        <v>0</v>
      </c>
      <c r="T912" s="231">
        <f>S912*H912</f>
        <v>0</v>
      </c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R912" s="232" t="s">
        <v>361</v>
      </c>
      <c r="AT912" s="232" t="s">
        <v>392</v>
      </c>
      <c r="AU912" s="232" t="s">
        <v>88</v>
      </c>
      <c r="AY912" s="18" t="s">
        <v>147</v>
      </c>
      <c r="BE912" s="233">
        <f>IF(N912="základní",J912,0)</f>
        <v>0</v>
      </c>
      <c r="BF912" s="233">
        <f>IF(N912="snížená",J912,0)</f>
        <v>0</v>
      </c>
      <c r="BG912" s="233">
        <f>IF(N912="zákl. přenesená",J912,0)</f>
        <v>0</v>
      </c>
      <c r="BH912" s="233">
        <f>IF(N912="sníž. přenesená",J912,0)</f>
        <v>0</v>
      </c>
      <c r="BI912" s="233">
        <f>IF(N912="nulová",J912,0)</f>
        <v>0</v>
      </c>
      <c r="BJ912" s="18" t="s">
        <v>86</v>
      </c>
      <c r="BK912" s="233">
        <f>ROUND(I912*H912,2)</f>
        <v>0</v>
      </c>
      <c r="BL912" s="18" t="s">
        <v>251</v>
      </c>
      <c r="BM912" s="232" t="s">
        <v>1190</v>
      </c>
    </row>
    <row r="913" s="14" customFormat="1">
      <c r="A913" s="14"/>
      <c r="B913" s="250"/>
      <c r="C913" s="251"/>
      <c r="D913" s="241" t="s">
        <v>157</v>
      </c>
      <c r="E913" s="252" t="s">
        <v>1</v>
      </c>
      <c r="F913" s="253" t="s">
        <v>86</v>
      </c>
      <c r="G913" s="251"/>
      <c r="H913" s="254">
        <v>1</v>
      </c>
      <c r="I913" s="255"/>
      <c r="J913" s="251"/>
      <c r="K913" s="251"/>
      <c r="L913" s="256"/>
      <c r="M913" s="257"/>
      <c r="N913" s="258"/>
      <c r="O913" s="258"/>
      <c r="P913" s="258"/>
      <c r="Q913" s="258"/>
      <c r="R913" s="258"/>
      <c r="S913" s="258"/>
      <c r="T913" s="259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60" t="s">
        <v>157</v>
      </c>
      <c r="AU913" s="260" t="s">
        <v>88</v>
      </c>
      <c r="AV913" s="14" t="s">
        <v>88</v>
      </c>
      <c r="AW913" s="14" t="s">
        <v>34</v>
      </c>
      <c r="AX913" s="14" t="s">
        <v>78</v>
      </c>
      <c r="AY913" s="260" t="s">
        <v>147</v>
      </c>
    </row>
    <row r="914" s="15" customFormat="1">
      <c r="A914" s="15"/>
      <c r="B914" s="261"/>
      <c r="C914" s="262"/>
      <c r="D914" s="241" t="s">
        <v>157</v>
      </c>
      <c r="E914" s="263" t="s">
        <v>1</v>
      </c>
      <c r="F914" s="264" t="s">
        <v>160</v>
      </c>
      <c r="G914" s="262"/>
      <c r="H914" s="265">
        <v>1</v>
      </c>
      <c r="I914" s="266"/>
      <c r="J914" s="262"/>
      <c r="K914" s="262"/>
      <c r="L914" s="267"/>
      <c r="M914" s="268"/>
      <c r="N914" s="269"/>
      <c r="O914" s="269"/>
      <c r="P914" s="269"/>
      <c r="Q914" s="269"/>
      <c r="R914" s="269"/>
      <c r="S914" s="269"/>
      <c r="T914" s="270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T914" s="271" t="s">
        <v>157</v>
      </c>
      <c r="AU914" s="271" t="s">
        <v>88</v>
      </c>
      <c r="AV914" s="15" t="s">
        <v>153</v>
      </c>
      <c r="AW914" s="15" t="s">
        <v>34</v>
      </c>
      <c r="AX914" s="15" t="s">
        <v>86</v>
      </c>
      <c r="AY914" s="271" t="s">
        <v>147</v>
      </c>
    </row>
    <row r="915" s="2" customFormat="1" ht="24.15" customHeight="1">
      <c r="A915" s="39"/>
      <c r="B915" s="40"/>
      <c r="C915" s="220" t="s">
        <v>1191</v>
      </c>
      <c r="D915" s="220" t="s">
        <v>149</v>
      </c>
      <c r="E915" s="221" t="s">
        <v>1192</v>
      </c>
      <c r="F915" s="222" t="s">
        <v>1193</v>
      </c>
      <c r="G915" s="223" t="s">
        <v>163</v>
      </c>
      <c r="H915" s="224">
        <v>6</v>
      </c>
      <c r="I915" s="225"/>
      <c r="J915" s="226">
        <f>ROUND(I915*H915,2)</f>
        <v>0</v>
      </c>
      <c r="K915" s="227"/>
      <c r="L915" s="45"/>
      <c r="M915" s="228" t="s">
        <v>1</v>
      </c>
      <c r="N915" s="229" t="s">
        <v>43</v>
      </c>
      <c r="O915" s="92"/>
      <c r="P915" s="230">
        <f>O915*H915</f>
        <v>0</v>
      </c>
      <c r="Q915" s="230">
        <v>0</v>
      </c>
      <c r="R915" s="230">
        <f>Q915*H915</f>
        <v>0</v>
      </c>
      <c r="S915" s="230">
        <v>0</v>
      </c>
      <c r="T915" s="231">
        <f>S915*H915</f>
        <v>0</v>
      </c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R915" s="232" t="s">
        <v>251</v>
      </c>
      <c r="AT915" s="232" t="s">
        <v>149</v>
      </c>
      <c r="AU915" s="232" t="s">
        <v>88</v>
      </c>
      <c r="AY915" s="18" t="s">
        <v>147</v>
      </c>
      <c r="BE915" s="233">
        <f>IF(N915="základní",J915,0)</f>
        <v>0</v>
      </c>
      <c r="BF915" s="233">
        <f>IF(N915="snížená",J915,0)</f>
        <v>0</v>
      </c>
      <c r="BG915" s="233">
        <f>IF(N915="zákl. přenesená",J915,0)</f>
        <v>0</v>
      </c>
      <c r="BH915" s="233">
        <f>IF(N915="sníž. přenesená",J915,0)</f>
        <v>0</v>
      </c>
      <c r="BI915" s="233">
        <f>IF(N915="nulová",J915,0)</f>
        <v>0</v>
      </c>
      <c r="BJ915" s="18" t="s">
        <v>86</v>
      </c>
      <c r="BK915" s="233">
        <f>ROUND(I915*H915,2)</f>
        <v>0</v>
      </c>
      <c r="BL915" s="18" t="s">
        <v>251</v>
      </c>
      <c r="BM915" s="232" t="s">
        <v>1194</v>
      </c>
    </row>
    <row r="916" s="2" customFormat="1">
      <c r="A916" s="39"/>
      <c r="B916" s="40"/>
      <c r="C916" s="41"/>
      <c r="D916" s="234" t="s">
        <v>155</v>
      </c>
      <c r="E916" s="41"/>
      <c r="F916" s="235" t="s">
        <v>1195</v>
      </c>
      <c r="G916" s="41"/>
      <c r="H916" s="41"/>
      <c r="I916" s="236"/>
      <c r="J916" s="41"/>
      <c r="K916" s="41"/>
      <c r="L916" s="45"/>
      <c r="M916" s="237"/>
      <c r="N916" s="238"/>
      <c r="O916" s="92"/>
      <c r="P916" s="92"/>
      <c r="Q916" s="92"/>
      <c r="R916" s="92"/>
      <c r="S916" s="92"/>
      <c r="T916" s="93"/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T916" s="18" t="s">
        <v>155</v>
      </c>
      <c r="AU916" s="18" t="s">
        <v>88</v>
      </c>
    </row>
    <row r="917" s="14" customFormat="1">
      <c r="A917" s="14"/>
      <c r="B917" s="250"/>
      <c r="C917" s="251"/>
      <c r="D917" s="241" t="s">
        <v>157</v>
      </c>
      <c r="E917" s="252" t="s">
        <v>1</v>
      </c>
      <c r="F917" s="253" t="s">
        <v>1196</v>
      </c>
      <c r="G917" s="251"/>
      <c r="H917" s="254">
        <v>6</v>
      </c>
      <c r="I917" s="255"/>
      <c r="J917" s="251"/>
      <c r="K917" s="251"/>
      <c r="L917" s="256"/>
      <c r="M917" s="257"/>
      <c r="N917" s="258"/>
      <c r="O917" s="258"/>
      <c r="P917" s="258"/>
      <c r="Q917" s="258"/>
      <c r="R917" s="258"/>
      <c r="S917" s="258"/>
      <c r="T917" s="259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60" t="s">
        <v>157</v>
      </c>
      <c r="AU917" s="260" t="s">
        <v>88</v>
      </c>
      <c r="AV917" s="14" t="s">
        <v>88</v>
      </c>
      <c r="AW917" s="14" t="s">
        <v>34</v>
      </c>
      <c r="AX917" s="14" t="s">
        <v>78</v>
      </c>
      <c r="AY917" s="260" t="s">
        <v>147</v>
      </c>
    </row>
    <row r="918" s="15" customFormat="1">
      <c r="A918" s="15"/>
      <c r="B918" s="261"/>
      <c r="C918" s="262"/>
      <c r="D918" s="241" t="s">
        <v>157</v>
      </c>
      <c r="E918" s="263" t="s">
        <v>1</v>
      </c>
      <c r="F918" s="264" t="s">
        <v>160</v>
      </c>
      <c r="G918" s="262"/>
      <c r="H918" s="265">
        <v>6</v>
      </c>
      <c r="I918" s="266"/>
      <c r="J918" s="262"/>
      <c r="K918" s="262"/>
      <c r="L918" s="267"/>
      <c r="M918" s="268"/>
      <c r="N918" s="269"/>
      <c r="O918" s="269"/>
      <c r="P918" s="269"/>
      <c r="Q918" s="269"/>
      <c r="R918" s="269"/>
      <c r="S918" s="269"/>
      <c r="T918" s="270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T918" s="271" t="s">
        <v>157</v>
      </c>
      <c r="AU918" s="271" t="s">
        <v>88</v>
      </c>
      <c r="AV918" s="15" t="s">
        <v>153</v>
      </c>
      <c r="AW918" s="15" t="s">
        <v>34</v>
      </c>
      <c r="AX918" s="15" t="s">
        <v>86</v>
      </c>
      <c r="AY918" s="271" t="s">
        <v>147</v>
      </c>
    </row>
    <row r="919" s="2" customFormat="1" ht="24.15" customHeight="1">
      <c r="A919" s="39"/>
      <c r="B919" s="40"/>
      <c r="C919" s="272" t="s">
        <v>1197</v>
      </c>
      <c r="D919" s="272" t="s">
        <v>392</v>
      </c>
      <c r="E919" s="273" t="s">
        <v>1198</v>
      </c>
      <c r="F919" s="274" t="s">
        <v>1199</v>
      </c>
      <c r="G919" s="275" t="s">
        <v>163</v>
      </c>
      <c r="H919" s="276">
        <v>6.1799999999999997</v>
      </c>
      <c r="I919" s="277"/>
      <c r="J919" s="278">
        <f>ROUND(I919*H919,2)</f>
        <v>0</v>
      </c>
      <c r="K919" s="279"/>
      <c r="L919" s="280"/>
      <c r="M919" s="281" t="s">
        <v>1</v>
      </c>
      <c r="N919" s="282" t="s">
        <v>43</v>
      </c>
      <c r="O919" s="92"/>
      <c r="P919" s="230">
        <f>O919*H919</f>
        <v>0</v>
      </c>
      <c r="Q919" s="230">
        <v>0.00080000000000000004</v>
      </c>
      <c r="R919" s="230">
        <f>Q919*H919</f>
        <v>0.0049439999999999996</v>
      </c>
      <c r="S919" s="230">
        <v>0</v>
      </c>
      <c r="T919" s="231">
        <f>S919*H919</f>
        <v>0</v>
      </c>
      <c r="U919" s="39"/>
      <c r="V919" s="39"/>
      <c r="W919" s="39"/>
      <c r="X919" s="39"/>
      <c r="Y919" s="39"/>
      <c r="Z919" s="39"/>
      <c r="AA919" s="39"/>
      <c r="AB919" s="39"/>
      <c r="AC919" s="39"/>
      <c r="AD919" s="39"/>
      <c r="AE919" s="39"/>
      <c r="AR919" s="232" t="s">
        <v>361</v>
      </c>
      <c r="AT919" s="232" t="s">
        <v>392</v>
      </c>
      <c r="AU919" s="232" t="s">
        <v>88</v>
      </c>
      <c r="AY919" s="18" t="s">
        <v>147</v>
      </c>
      <c r="BE919" s="233">
        <f>IF(N919="základní",J919,0)</f>
        <v>0</v>
      </c>
      <c r="BF919" s="233">
        <f>IF(N919="snížená",J919,0)</f>
        <v>0</v>
      </c>
      <c r="BG919" s="233">
        <f>IF(N919="zákl. přenesená",J919,0)</f>
        <v>0</v>
      </c>
      <c r="BH919" s="233">
        <f>IF(N919="sníž. přenesená",J919,0)</f>
        <v>0</v>
      </c>
      <c r="BI919" s="233">
        <f>IF(N919="nulová",J919,0)</f>
        <v>0</v>
      </c>
      <c r="BJ919" s="18" t="s">
        <v>86</v>
      </c>
      <c r="BK919" s="233">
        <f>ROUND(I919*H919,2)</f>
        <v>0</v>
      </c>
      <c r="BL919" s="18" t="s">
        <v>251</v>
      </c>
      <c r="BM919" s="232" t="s">
        <v>1200</v>
      </c>
    </row>
    <row r="920" s="14" customFormat="1">
      <c r="A920" s="14"/>
      <c r="B920" s="250"/>
      <c r="C920" s="251"/>
      <c r="D920" s="241" t="s">
        <v>157</v>
      </c>
      <c r="E920" s="252" t="s">
        <v>1</v>
      </c>
      <c r="F920" s="253" t="s">
        <v>1201</v>
      </c>
      <c r="G920" s="251"/>
      <c r="H920" s="254">
        <v>6.1799999999999997</v>
      </c>
      <c r="I920" s="255"/>
      <c r="J920" s="251"/>
      <c r="K920" s="251"/>
      <c r="L920" s="256"/>
      <c r="M920" s="257"/>
      <c r="N920" s="258"/>
      <c r="O920" s="258"/>
      <c r="P920" s="258"/>
      <c r="Q920" s="258"/>
      <c r="R920" s="258"/>
      <c r="S920" s="258"/>
      <c r="T920" s="259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60" t="s">
        <v>157</v>
      </c>
      <c r="AU920" s="260" t="s">
        <v>88</v>
      </c>
      <c r="AV920" s="14" t="s">
        <v>88</v>
      </c>
      <c r="AW920" s="14" t="s">
        <v>34</v>
      </c>
      <c r="AX920" s="14" t="s">
        <v>78</v>
      </c>
      <c r="AY920" s="260" t="s">
        <v>147</v>
      </c>
    </row>
    <row r="921" s="15" customFormat="1">
      <c r="A921" s="15"/>
      <c r="B921" s="261"/>
      <c r="C921" s="262"/>
      <c r="D921" s="241" t="s">
        <v>157</v>
      </c>
      <c r="E921" s="263" t="s">
        <v>1</v>
      </c>
      <c r="F921" s="264" t="s">
        <v>160</v>
      </c>
      <c r="G921" s="262"/>
      <c r="H921" s="265">
        <v>6.1799999999999997</v>
      </c>
      <c r="I921" s="266"/>
      <c r="J921" s="262"/>
      <c r="K921" s="262"/>
      <c r="L921" s="267"/>
      <c r="M921" s="268"/>
      <c r="N921" s="269"/>
      <c r="O921" s="269"/>
      <c r="P921" s="269"/>
      <c r="Q921" s="269"/>
      <c r="R921" s="269"/>
      <c r="S921" s="269"/>
      <c r="T921" s="270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T921" s="271" t="s">
        <v>157</v>
      </c>
      <c r="AU921" s="271" t="s">
        <v>88</v>
      </c>
      <c r="AV921" s="15" t="s">
        <v>153</v>
      </c>
      <c r="AW921" s="15" t="s">
        <v>34</v>
      </c>
      <c r="AX921" s="15" t="s">
        <v>86</v>
      </c>
      <c r="AY921" s="271" t="s">
        <v>147</v>
      </c>
    </row>
    <row r="922" s="2" customFormat="1" ht="24.15" customHeight="1">
      <c r="A922" s="39"/>
      <c r="B922" s="40"/>
      <c r="C922" s="220" t="s">
        <v>1202</v>
      </c>
      <c r="D922" s="220" t="s">
        <v>149</v>
      </c>
      <c r="E922" s="221" t="s">
        <v>1203</v>
      </c>
      <c r="F922" s="222" t="s">
        <v>1204</v>
      </c>
      <c r="G922" s="223" t="s">
        <v>855</v>
      </c>
      <c r="H922" s="283"/>
      <c r="I922" s="225"/>
      <c r="J922" s="226">
        <f>ROUND(I922*H922,2)</f>
        <v>0</v>
      </c>
      <c r="K922" s="227"/>
      <c r="L922" s="45"/>
      <c r="M922" s="228" t="s">
        <v>1</v>
      </c>
      <c r="N922" s="229" t="s">
        <v>43</v>
      </c>
      <c r="O922" s="92"/>
      <c r="P922" s="230">
        <f>O922*H922</f>
        <v>0</v>
      </c>
      <c r="Q922" s="230">
        <v>0</v>
      </c>
      <c r="R922" s="230">
        <f>Q922*H922</f>
        <v>0</v>
      </c>
      <c r="S922" s="230">
        <v>0</v>
      </c>
      <c r="T922" s="231">
        <f>S922*H922</f>
        <v>0</v>
      </c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R922" s="232" t="s">
        <v>251</v>
      </c>
      <c r="AT922" s="232" t="s">
        <v>149</v>
      </c>
      <c r="AU922" s="232" t="s">
        <v>88</v>
      </c>
      <c r="AY922" s="18" t="s">
        <v>147</v>
      </c>
      <c r="BE922" s="233">
        <f>IF(N922="základní",J922,0)</f>
        <v>0</v>
      </c>
      <c r="BF922" s="233">
        <f>IF(N922="snížená",J922,0)</f>
        <v>0</v>
      </c>
      <c r="BG922" s="233">
        <f>IF(N922="zákl. přenesená",J922,0)</f>
        <v>0</v>
      </c>
      <c r="BH922" s="233">
        <f>IF(N922="sníž. přenesená",J922,0)</f>
        <v>0</v>
      </c>
      <c r="BI922" s="233">
        <f>IF(N922="nulová",J922,0)</f>
        <v>0</v>
      </c>
      <c r="BJ922" s="18" t="s">
        <v>86</v>
      </c>
      <c r="BK922" s="233">
        <f>ROUND(I922*H922,2)</f>
        <v>0</v>
      </c>
      <c r="BL922" s="18" t="s">
        <v>251</v>
      </c>
      <c r="BM922" s="232" t="s">
        <v>1205</v>
      </c>
    </row>
    <row r="923" s="2" customFormat="1">
      <c r="A923" s="39"/>
      <c r="B923" s="40"/>
      <c r="C923" s="41"/>
      <c r="D923" s="234" t="s">
        <v>155</v>
      </c>
      <c r="E923" s="41"/>
      <c r="F923" s="235" t="s">
        <v>1206</v>
      </c>
      <c r="G923" s="41"/>
      <c r="H923" s="41"/>
      <c r="I923" s="236"/>
      <c r="J923" s="41"/>
      <c r="K923" s="41"/>
      <c r="L923" s="45"/>
      <c r="M923" s="237"/>
      <c r="N923" s="238"/>
      <c r="O923" s="92"/>
      <c r="P923" s="92"/>
      <c r="Q923" s="92"/>
      <c r="R923" s="92"/>
      <c r="S923" s="92"/>
      <c r="T923" s="93"/>
      <c r="U923" s="39"/>
      <c r="V923" s="39"/>
      <c r="W923" s="39"/>
      <c r="X923" s="39"/>
      <c r="Y923" s="39"/>
      <c r="Z923" s="39"/>
      <c r="AA923" s="39"/>
      <c r="AB923" s="39"/>
      <c r="AC923" s="39"/>
      <c r="AD923" s="39"/>
      <c r="AE923" s="39"/>
      <c r="AT923" s="18" t="s">
        <v>155</v>
      </c>
      <c r="AU923" s="18" t="s">
        <v>88</v>
      </c>
    </row>
    <row r="924" s="2" customFormat="1" ht="33" customHeight="1">
      <c r="A924" s="39"/>
      <c r="B924" s="40"/>
      <c r="C924" s="220" t="s">
        <v>1207</v>
      </c>
      <c r="D924" s="220" t="s">
        <v>149</v>
      </c>
      <c r="E924" s="221" t="s">
        <v>1208</v>
      </c>
      <c r="F924" s="222" t="s">
        <v>1209</v>
      </c>
      <c r="G924" s="223" t="s">
        <v>855</v>
      </c>
      <c r="H924" s="283"/>
      <c r="I924" s="225"/>
      <c r="J924" s="226">
        <f>ROUND(I924*H924,2)</f>
        <v>0</v>
      </c>
      <c r="K924" s="227"/>
      <c r="L924" s="45"/>
      <c r="M924" s="228" t="s">
        <v>1</v>
      </c>
      <c r="N924" s="229" t="s">
        <v>43</v>
      </c>
      <c r="O924" s="92"/>
      <c r="P924" s="230">
        <f>O924*H924</f>
        <v>0</v>
      </c>
      <c r="Q924" s="230">
        <v>0</v>
      </c>
      <c r="R924" s="230">
        <f>Q924*H924</f>
        <v>0</v>
      </c>
      <c r="S924" s="230">
        <v>0</v>
      </c>
      <c r="T924" s="231">
        <f>S924*H924</f>
        <v>0</v>
      </c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R924" s="232" t="s">
        <v>251</v>
      </c>
      <c r="AT924" s="232" t="s">
        <v>149</v>
      </c>
      <c r="AU924" s="232" t="s">
        <v>88</v>
      </c>
      <c r="AY924" s="18" t="s">
        <v>147</v>
      </c>
      <c r="BE924" s="233">
        <f>IF(N924="základní",J924,0)</f>
        <v>0</v>
      </c>
      <c r="BF924" s="233">
        <f>IF(N924="snížená",J924,0)</f>
        <v>0</v>
      </c>
      <c r="BG924" s="233">
        <f>IF(N924="zákl. přenesená",J924,0)</f>
        <v>0</v>
      </c>
      <c r="BH924" s="233">
        <f>IF(N924="sníž. přenesená",J924,0)</f>
        <v>0</v>
      </c>
      <c r="BI924" s="233">
        <f>IF(N924="nulová",J924,0)</f>
        <v>0</v>
      </c>
      <c r="BJ924" s="18" t="s">
        <v>86</v>
      </c>
      <c r="BK924" s="233">
        <f>ROUND(I924*H924,2)</f>
        <v>0</v>
      </c>
      <c r="BL924" s="18" t="s">
        <v>251</v>
      </c>
      <c r="BM924" s="232" t="s">
        <v>1210</v>
      </c>
    </row>
    <row r="925" s="2" customFormat="1">
      <c r="A925" s="39"/>
      <c r="B925" s="40"/>
      <c r="C925" s="41"/>
      <c r="D925" s="234" t="s">
        <v>155</v>
      </c>
      <c r="E925" s="41"/>
      <c r="F925" s="235" t="s">
        <v>1211</v>
      </c>
      <c r="G925" s="41"/>
      <c r="H925" s="41"/>
      <c r="I925" s="236"/>
      <c r="J925" s="41"/>
      <c r="K925" s="41"/>
      <c r="L925" s="45"/>
      <c r="M925" s="237"/>
      <c r="N925" s="238"/>
      <c r="O925" s="92"/>
      <c r="P925" s="92"/>
      <c r="Q925" s="92"/>
      <c r="R925" s="92"/>
      <c r="S925" s="92"/>
      <c r="T925" s="93"/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T925" s="18" t="s">
        <v>155</v>
      </c>
      <c r="AU925" s="18" t="s">
        <v>88</v>
      </c>
    </row>
    <row r="926" s="12" customFormat="1" ht="22.8" customHeight="1">
      <c r="A926" s="12"/>
      <c r="B926" s="204"/>
      <c r="C926" s="205"/>
      <c r="D926" s="206" t="s">
        <v>77</v>
      </c>
      <c r="E926" s="218" t="s">
        <v>1212</v>
      </c>
      <c r="F926" s="218" t="s">
        <v>1213</v>
      </c>
      <c r="G926" s="205"/>
      <c r="H926" s="205"/>
      <c r="I926" s="208"/>
      <c r="J926" s="219">
        <f>BK926</f>
        <v>0</v>
      </c>
      <c r="K926" s="205"/>
      <c r="L926" s="210"/>
      <c r="M926" s="211"/>
      <c r="N926" s="212"/>
      <c r="O926" s="212"/>
      <c r="P926" s="213">
        <f>SUM(P927:P933)</f>
        <v>0</v>
      </c>
      <c r="Q926" s="212"/>
      <c r="R926" s="213">
        <f>SUM(R927:R933)</f>
        <v>0</v>
      </c>
      <c r="S926" s="212"/>
      <c r="T926" s="214">
        <f>SUM(T927:T933)</f>
        <v>0</v>
      </c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R926" s="215" t="s">
        <v>88</v>
      </c>
      <c r="AT926" s="216" t="s">
        <v>77</v>
      </c>
      <c r="AU926" s="216" t="s">
        <v>86</v>
      </c>
      <c r="AY926" s="215" t="s">
        <v>147</v>
      </c>
      <c r="BK926" s="217">
        <f>SUM(BK927:BK933)</f>
        <v>0</v>
      </c>
    </row>
    <row r="927" s="2" customFormat="1" ht="49.05" customHeight="1">
      <c r="A927" s="39"/>
      <c r="B927" s="40"/>
      <c r="C927" s="220" t="s">
        <v>1214</v>
      </c>
      <c r="D927" s="220" t="s">
        <v>149</v>
      </c>
      <c r="E927" s="221" t="s">
        <v>1215</v>
      </c>
      <c r="F927" s="222" t="s">
        <v>1216</v>
      </c>
      <c r="G927" s="223" t="s">
        <v>152</v>
      </c>
      <c r="H927" s="224">
        <v>0.97299999999999998</v>
      </c>
      <c r="I927" s="225"/>
      <c r="J927" s="226">
        <f>ROUND(I927*H927,2)</f>
        <v>0</v>
      </c>
      <c r="K927" s="227"/>
      <c r="L927" s="45"/>
      <c r="M927" s="228" t="s">
        <v>1</v>
      </c>
      <c r="N927" s="229" t="s">
        <v>43</v>
      </c>
      <c r="O927" s="92"/>
      <c r="P927" s="230">
        <f>O927*H927</f>
        <v>0</v>
      </c>
      <c r="Q927" s="230">
        <v>0</v>
      </c>
      <c r="R927" s="230">
        <f>Q927*H927</f>
        <v>0</v>
      </c>
      <c r="S927" s="230">
        <v>0</v>
      </c>
      <c r="T927" s="231">
        <f>S927*H927</f>
        <v>0</v>
      </c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R927" s="232" t="s">
        <v>251</v>
      </c>
      <c r="AT927" s="232" t="s">
        <v>149</v>
      </c>
      <c r="AU927" s="232" t="s">
        <v>88</v>
      </c>
      <c r="AY927" s="18" t="s">
        <v>147</v>
      </c>
      <c r="BE927" s="233">
        <f>IF(N927="základní",J927,0)</f>
        <v>0</v>
      </c>
      <c r="BF927" s="233">
        <f>IF(N927="snížená",J927,0)</f>
        <v>0</v>
      </c>
      <c r="BG927" s="233">
        <f>IF(N927="zákl. přenesená",J927,0)</f>
        <v>0</v>
      </c>
      <c r="BH927" s="233">
        <f>IF(N927="sníž. přenesená",J927,0)</f>
        <v>0</v>
      </c>
      <c r="BI927" s="233">
        <f>IF(N927="nulová",J927,0)</f>
        <v>0</v>
      </c>
      <c r="BJ927" s="18" t="s">
        <v>86</v>
      </c>
      <c r="BK927" s="233">
        <f>ROUND(I927*H927,2)</f>
        <v>0</v>
      </c>
      <c r="BL927" s="18" t="s">
        <v>251</v>
      </c>
      <c r="BM927" s="232" t="s">
        <v>1217</v>
      </c>
    </row>
    <row r="928" s="14" customFormat="1">
      <c r="A928" s="14"/>
      <c r="B928" s="250"/>
      <c r="C928" s="251"/>
      <c r="D928" s="241" t="s">
        <v>157</v>
      </c>
      <c r="E928" s="252" t="s">
        <v>1</v>
      </c>
      <c r="F928" s="253" t="s">
        <v>983</v>
      </c>
      <c r="G928" s="251"/>
      <c r="H928" s="254">
        <v>0.97299999999999998</v>
      </c>
      <c r="I928" s="255"/>
      <c r="J928" s="251"/>
      <c r="K928" s="251"/>
      <c r="L928" s="256"/>
      <c r="M928" s="257"/>
      <c r="N928" s="258"/>
      <c r="O928" s="258"/>
      <c r="P928" s="258"/>
      <c r="Q928" s="258"/>
      <c r="R928" s="258"/>
      <c r="S928" s="258"/>
      <c r="T928" s="259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60" t="s">
        <v>157</v>
      </c>
      <c r="AU928" s="260" t="s">
        <v>88</v>
      </c>
      <c r="AV928" s="14" t="s">
        <v>88</v>
      </c>
      <c r="AW928" s="14" t="s">
        <v>34</v>
      </c>
      <c r="AX928" s="14" t="s">
        <v>78</v>
      </c>
      <c r="AY928" s="260" t="s">
        <v>147</v>
      </c>
    </row>
    <row r="929" s="15" customFormat="1">
      <c r="A929" s="15"/>
      <c r="B929" s="261"/>
      <c r="C929" s="262"/>
      <c r="D929" s="241" t="s">
        <v>157</v>
      </c>
      <c r="E929" s="263" t="s">
        <v>1</v>
      </c>
      <c r="F929" s="264" t="s">
        <v>160</v>
      </c>
      <c r="G929" s="262"/>
      <c r="H929" s="265">
        <v>0.97299999999999998</v>
      </c>
      <c r="I929" s="266"/>
      <c r="J929" s="262"/>
      <c r="K929" s="262"/>
      <c r="L929" s="267"/>
      <c r="M929" s="268"/>
      <c r="N929" s="269"/>
      <c r="O929" s="269"/>
      <c r="P929" s="269"/>
      <c r="Q929" s="269"/>
      <c r="R929" s="269"/>
      <c r="S929" s="269"/>
      <c r="T929" s="270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71" t="s">
        <v>157</v>
      </c>
      <c r="AU929" s="271" t="s">
        <v>88</v>
      </c>
      <c r="AV929" s="15" t="s">
        <v>153</v>
      </c>
      <c r="AW929" s="15" t="s">
        <v>34</v>
      </c>
      <c r="AX929" s="15" t="s">
        <v>86</v>
      </c>
      <c r="AY929" s="271" t="s">
        <v>147</v>
      </c>
    </row>
    <row r="930" s="2" customFormat="1" ht="24.15" customHeight="1">
      <c r="A930" s="39"/>
      <c r="B930" s="40"/>
      <c r="C930" s="220" t="s">
        <v>1218</v>
      </c>
      <c r="D930" s="220" t="s">
        <v>149</v>
      </c>
      <c r="E930" s="221" t="s">
        <v>1219</v>
      </c>
      <c r="F930" s="222" t="s">
        <v>1220</v>
      </c>
      <c r="G930" s="223" t="s">
        <v>855</v>
      </c>
      <c r="H930" s="283"/>
      <c r="I930" s="225"/>
      <c r="J930" s="226">
        <f>ROUND(I930*H930,2)</f>
        <v>0</v>
      </c>
      <c r="K930" s="227"/>
      <c r="L930" s="45"/>
      <c r="M930" s="228" t="s">
        <v>1</v>
      </c>
      <c r="N930" s="229" t="s">
        <v>43</v>
      </c>
      <c r="O930" s="92"/>
      <c r="P930" s="230">
        <f>O930*H930</f>
        <v>0</v>
      </c>
      <c r="Q930" s="230">
        <v>0</v>
      </c>
      <c r="R930" s="230">
        <f>Q930*H930</f>
        <v>0</v>
      </c>
      <c r="S930" s="230">
        <v>0</v>
      </c>
      <c r="T930" s="231">
        <f>S930*H930</f>
        <v>0</v>
      </c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R930" s="232" t="s">
        <v>251</v>
      </c>
      <c r="AT930" s="232" t="s">
        <v>149</v>
      </c>
      <c r="AU930" s="232" t="s">
        <v>88</v>
      </c>
      <c r="AY930" s="18" t="s">
        <v>147</v>
      </c>
      <c r="BE930" s="233">
        <f>IF(N930="základní",J930,0)</f>
        <v>0</v>
      </c>
      <c r="BF930" s="233">
        <f>IF(N930="snížená",J930,0)</f>
        <v>0</v>
      </c>
      <c r="BG930" s="233">
        <f>IF(N930="zákl. přenesená",J930,0)</f>
        <v>0</v>
      </c>
      <c r="BH930" s="233">
        <f>IF(N930="sníž. přenesená",J930,0)</f>
        <v>0</v>
      </c>
      <c r="BI930" s="233">
        <f>IF(N930="nulová",J930,0)</f>
        <v>0</v>
      </c>
      <c r="BJ930" s="18" t="s">
        <v>86</v>
      </c>
      <c r="BK930" s="233">
        <f>ROUND(I930*H930,2)</f>
        <v>0</v>
      </c>
      <c r="BL930" s="18" t="s">
        <v>251</v>
      </c>
      <c r="BM930" s="232" t="s">
        <v>1221</v>
      </c>
    </row>
    <row r="931" s="2" customFormat="1">
      <c r="A931" s="39"/>
      <c r="B931" s="40"/>
      <c r="C931" s="41"/>
      <c r="D931" s="234" t="s">
        <v>155</v>
      </c>
      <c r="E931" s="41"/>
      <c r="F931" s="235" t="s">
        <v>1222</v>
      </c>
      <c r="G931" s="41"/>
      <c r="H931" s="41"/>
      <c r="I931" s="236"/>
      <c r="J931" s="41"/>
      <c r="K931" s="41"/>
      <c r="L931" s="45"/>
      <c r="M931" s="237"/>
      <c r="N931" s="238"/>
      <c r="O931" s="92"/>
      <c r="P931" s="92"/>
      <c r="Q931" s="92"/>
      <c r="R931" s="92"/>
      <c r="S931" s="92"/>
      <c r="T931" s="93"/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T931" s="18" t="s">
        <v>155</v>
      </c>
      <c r="AU931" s="18" t="s">
        <v>88</v>
      </c>
    </row>
    <row r="932" s="2" customFormat="1" ht="24.15" customHeight="1">
      <c r="A932" s="39"/>
      <c r="B932" s="40"/>
      <c r="C932" s="220" t="s">
        <v>1223</v>
      </c>
      <c r="D932" s="220" t="s">
        <v>149</v>
      </c>
      <c r="E932" s="221" t="s">
        <v>1224</v>
      </c>
      <c r="F932" s="222" t="s">
        <v>1225</v>
      </c>
      <c r="G932" s="223" t="s">
        <v>855</v>
      </c>
      <c r="H932" s="283"/>
      <c r="I932" s="225"/>
      <c r="J932" s="226">
        <f>ROUND(I932*H932,2)</f>
        <v>0</v>
      </c>
      <c r="K932" s="227"/>
      <c r="L932" s="45"/>
      <c r="M932" s="228" t="s">
        <v>1</v>
      </c>
      <c r="N932" s="229" t="s">
        <v>43</v>
      </c>
      <c r="O932" s="92"/>
      <c r="P932" s="230">
        <f>O932*H932</f>
        <v>0</v>
      </c>
      <c r="Q932" s="230">
        <v>0</v>
      </c>
      <c r="R932" s="230">
        <f>Q932*H932</f>
        <v>0</v>
      </c>
      <c r="S932" s="230">
        <v>0</v>
      </c>
      <c r="T932" s="231">
        <f>S932*H932</f>
        <v>0</v>
      </c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R932" s="232" t="s">
        <v>251</v>
      </c>
      <c r="AT932" s="232" t="s">
        <v>149</v>
      </c>
      <c r="AU932" s="232" t="s">
        <v>88</v>
      </c>
      <c r="AY932" s="18" t="s">
        <v>147</v>
      </c>
      <c r="BE932" s="233">
        <f>IF(N932="základní",J932,0)</f>
        <v>0</v>
      </c>
      <c r="BF932" s="233">
        <f>IF(N932="snížená",J932,0)</f>
        <v>0</v>
      </c>
      <c r="BG932" s="233">
        <f>IF(N932="zákl. přenesená",J932,0)</f>
        <v>0</v>
      </c>
      <c r="BH932" s="233">
        <f>IF(N932="sníž. přenesená",J932,0)</f>
        <v>0</v>
      </c>
      <c r="BI932" s="233">
        <f>IF(N932="nulová",J932,0)</f>
        <v>0</v>
      </c>
      <c r="BJ932" s="18" t="s">
        <v>86</v>
      </c>
      <c r="BK932" s="233">
        <f>ROUND(I932*H932,2)</f>
        <v>0</v>
      </c>
      <c r="BL932" s="18" t="s">
        <v>251</v>
      </c>
      <c r="BM932" s="232" t="s">
        <v>1226</v>
      </c>
    </row>
    <row r="933" s="2" customFormat="1">
      <c r="A933" s="39"/>
      <c r="B933" s="40"/>
      <c r="C933" s="41"/>
      <c r="D933" s="234" t="s">
        <v>155</v>
      </c>
      <c r="E933" s="41"/>
      <c r="F933" s="235" t="s">
        <v>1227</v>
      </c>
      <c r="G933" s="41"/>
      <c r="H933" s="41"/>
      <c r="I933" s="236"/>
      <c r="J933" s="41"/>
      <c r="K933" s="41"/>
      <c r="L933" s="45"/>
      <c r="M933" s="237"/>
      <c r="N933" s="238"/>
      <c r="O933" s="92"/>
      <c r="P933" s="92"/>
      <c r="Q933" s="92"/>
      <c r="R933" s="92"/>
      <c r="S933" s="92"/>
      <c r="T933" s="93"/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T933" s="18" t="s">
        <v>155</v>
      </c>
      <c r="AU933" s="18" t="s">
        <v>88</v>
      </c>
    </row>
    <row r="934" s="12" customFormat="1" ht="22.8" customHeight="1">
      <c r="A934" s="12"/>
      <c r="B934" s="204"/>
      <c r="C934" s="205"/>
      <c r="D934" s="206" t="s">
        <v>77</v>
      </c>
      <c r="E934" s="218" t="s">
        <v>1228</v>
      </c>
      <c r="F934" s="218" t="s">
        <v>1229</v>
      </c>
      <c r="G934" s="205"/>
      <c r="H934" s="205"/>
      <c r="I934" s="208"/>
      <c r="J934" s="219">
        <f>BK934</f>
        <v>0</v>
      </c>
      <c r="K934" s="205"/>
      <c r="L934" s="210"/>
      <c r="M934" s="211"/>
      <c r="N934" s="212"/>
      <c r="O934" s="212"/>
      <c r="P934" s="213">
        <f>SUM(P935:P959)</f>
        <v>0</v>
      </c>
      <c r="Q934" s="212"/>
      <c r="R934" s="213">
        <f>SUM(R935:R959)</f>
        <v>0.27236258000000002</v>
      </c>
      <c r="S934" s="212"/>
      <c r="T934" s="214">
        <f>SUM(T935:T959)</f>
        <v>0</v>
      </c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R934" s="215" t="s">
        <v>88</v>
      </c>
      <c r="AT934" s="216" t="s">
        <v>77</v>
      </c>
      <c r="AU934" s="216" t="s">
        <v>86</v>
      </c>
      <c r="AY934" s="215" t="s">
        <v>147</v>
      </c>
      <c r="BK934" s="217">
        <f>SUM(BK935:BK959)</f>
        <v>0</v>
      </c>
    </row>
    <row r="935" s="2" customFormat="1" ht="24.15" customHeight="1">
      <c r="A935" s="39"/>
      <c r="B935" s="40"/>
      <c r="C935" s="220" t="s">
        <v>1230</v>
      </c>
      <c r="D935" s="220" t="s">
        <v>149</v>
      </c>
      <c r="E935" s="221" t="s">
        <v>1231</v>
      </c>
      <c r="F935" s="222" t="s">
        <v>1232</v>
      </c>
      <c r="G935" s="223" t="s">
        <v>152</v>
      </c>
      <c r="H935" s="224">
        <v>5.7530000000000001</v>
      </c>
      <c r="I935" s="225"/>
      <c r="J935" s="226">
        <f>ROUND(I935*H935,2)</f>
        <v>0</v>
      </c>
      <c r="K935" s="227"/>
      <c r="L935" s="45"/>
      <c r="M935" s="228" t="s">
        <v>1</v>
      </c>
      <c r="N935" s="229" t="s">
        <v>43</v>
      </c>
      <c r="O935" s="92"/>
      <c r="P935" s="230">
        <f>O935*H935</f>
        <v>0</v>
      </c>
      <c r="Q935" s="230">
        <v>0.028660000000000001</v>
      </c>
      <c r="R935" s="230">
        <f>Q935*H935</f>
        <v>0.16488098000000001</v>
      </c>
      <c r="S935" s="230">
        <v>0</v>
      </c>
      <c r="T935" s="231">
        <f>S935*H935</f>
        <v>0</v>
      </c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R935" s="232" t="s">
        <v>251</v>
      </c>
      <c r="AT935" s="232" t="s">
        <v>149</v>
      </c>
      <c r="AU935" s="232" t="s">
        <v>88</v>
      </c>
      <c r="AY935" s="18" t="s">
        <v>147</v>
      </c>
      <c r="BE935" s="233">
        <f>IF(N935="základní",J935,0)</f>
        <v>0</v>
      </c>
      <c r="BF935" s="233">
        <f>IF(N935="snížená",J935,0)</f>
        <v>0</v>
      </c>
      <c r="BG935" s="233">
        <f>IF(N935="zákl. přenesená",J935,0)</f>
        <v>0</v>
      </c>
      <c r="BH935" s="233">
        <f>IF(N935="sníž. přenesená",J935,0)</f>
        <v>0</v>
      </c>
      <c r="BI935" s="233">
        <f>IF(N935="nulová",J935,0)</f>
        <v>0</v>
      </c>
      <c r="BJ935" s="18" t="s">
        <v>86</v>
      </c>
      <c r="BK935" s="233">
        <f>ROUND(I935*H935,2)</f>
        <v>0</v>
      </c>
      <c r="BL935" s="18" t="s">
        <v>251</v>
      </c>
      <c r="BM935" s="232" t="s">
        <v>1233</v>
      </c>
    </row>
    <row r="936" s="2" customFormat="1">
      <c r="A936" s="39"/>
      <c r="B936" s="40"/>
      <c r="C936" s="41"/>
      <c r="D936" s="234" t="s">
        <v>155</v>
      </c>
      <c r="E936" s="41"/>
      <c r="F936" s="235" t="s">
        <v>1234</v>
      </c>
      <c r="G936" s="41"/>
      <c r="H936" s="41"/>
      <c r="I936" s="236"/>
      <c r="J936" s="41"/>
      <c r="K936" s="41"/>
      <c r="L936" s="45"/>
      <c r="M936" s="237"/>
      <c r="N936" s="238"/>
      <c r="O936" s="92"/>
      <c r="P936" s="92"/>
      <c r="Q936" s="92"/>
      <c r="R936" s="92"/>
      <c r="S936" s="92"/>
      <c r="T936" s="93"/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T936" s="18" t="s">
        <v>155</v>
      </c>
      <c r="AU936" s="18" t="s">
        <v>88</v>
      </c>
    </row>
    <row r="937" s="13" customFormat="1">
      <c r="A937" s="13"/>
      <c r="B937" s="239"/>
      <c r="C937" s="240"/>
      <c r="D937" s="241" t="s">
        <v>157</v>
      </c>
      <c r="E937" s="242" t="s">
        <v>1</v>
      </c>
      <c r="F937" s="243" t="s">
        <v>432</v>
      </c>
      <c r="G937" s="240"/>
      <c r="H937" s="242" t="s">
        <v>1</v>
      </c>
      <c r="I937" s="244"/>
      <c r="J937" s="240"/>
      <c r="K937" s="240"/>
      <c r="L937" s="245"/>
      <c r="M937" s="246"/>
      <c r="N937" s="247"/>
      <c r="O937" s="247"/>
      <c r="P937" s="247"/>
      <c r="Q937" s="247"/>
      <c r="R937" s="247"/>
      <c r="S937" s="247"/>
      <c r="T937" s="248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9" t="s">
        <v>157</v>
      </c>
      <c r="AU937" s="249" t="s">
        <v>88</v>
      </c>
      <c r="AV937" s="13" t="s">
        <v>86</v>
      </c>
      <c r="AW937" s="13" t="s">
        <v>34</v>
      </c>
      <c r="AX937" s="13" t="s">
        <v>78</v>
      </c>
      <c r="AY937" s="249" t="s">
        <v>147</v>
      </c>
    </row>
    <row r="938" s="14" customFormat="1">
      <c r="A938" s="14"/>
      <c r="B938" s="250"/>
      <c r="C938" s="251"/>
      <c r="D938" s="241" t="s">
        <v>157</v>
      </c>
      <c r="E938" s="252" t="s">
        <v>1</v>
      </c>
      <c r="F938" s="253" t="s">
        <v>1235</v>
      </c>
      <c r="G938" s="251"/>
      <c r="H938" s="254">
        <v>5.7530000000000001</v>
      </c>
      <c r="I938" s="255"/>
      <c r="J938" s="251"/>
      <c r="K938" s="251"/>
      <c r="L938" s="256"/>
      <c r="M938" s="257"/>
      <c r="N938" s="258"/>
      <c r="O938" s="258"/>
      <c r="P938" s="258"/>
      <c r="Q938" s="258"/>
      <c r="R938" s="258"/>
      <c r="S938" s="258"/>
      <c r="T938" s="259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60" t="s">
        <v>157</v>
      </c>
      <c r="AU938" s="260" t="s">
        <v>88</v>
      </c>
      <c r="AV938" s="14" t="s">
        <v>88</v>
      </c>
      <c r="AW938" s="14" t="s">
        <v>34</v>
      </c>
      <c r="AX938" s="14" t="s">
        <v>78</v>
      </c>
      <c r="AY938" s="260" t="s">
        <v>147</v>
      </c>
    </row>
    <row r="939" s="15" customFormat="1">
      <c r="A939" s="15"/>
      <c r="B939" s="261"/>
      <c r="C939" s="262"/>
      <c r="D939" s="241" t="s">
        <v>157</v>
      </c>
      <c r="E939" s="263" t="s">
        <v>1</v>
      </c>
      <c r="F939" s="264" t="s">
        <v>160</v>
      </c>
      <c r="G939" s="262"/>
      <c r="H939" s="265">
        <v>5.7530000000000001</v>
      </c>
      <c r="I939" s="266"/>
      <c r="J939" s="262"/>
      <c r="K939" s="262"/>
      <c r="L939" s="267"/>
      <c r="M939" s="268"/>
      <c r="N939" s="269"/>
      <c r="O939" s="269"/>
      <c r="P939" s="269"/>
      <c r="Q939" s="269"/>
      <c r="R939" s="269"/>
      <c r="S939" s="269"/>
      <c r="T939" s="270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T939" s="271" t="s">
        <v>157</v>
      </c>
      <c r="AU939" s="271" t="s">
        <v>88</v>
      </c>
      <c r="AV939" s="15" t="s">
        <v>153</v>
      </c>
      <c r="AW939" s="15" t="s">
        <v>34</v>
      </c>
      <c r="AX939" s="15" t="s">
        <v>86</v>
      </c>
      <c r="AY939" s="271" t="s">
        <v>147</v>
      </c>
    </row>
    <row r="940" s="2" customFormat="1" ht="24.15" customHeight="1">
      <c r="A940" s="39"/>
      <c r="B940" s="40"/>
      <c r="C940" s="220" t="s">
        <v>1236</v>
      </c>
      <c r="D940" s="220" t="s">
        <v>149</v>
      </c>
      <c r="E940" s="221" t="s">
        <v>1237</v>
      </c>
      <c r="F940" s="222" t="s">
        <v>1238</v>
      </c>
      <c r="G940" s="223" t="s">
        <v>163</v>
      </c>
      <c r="H940" s="224">
        <v>4.7199999999999998</v>
      </c>
      <c r="I940" s="225"/>
      <c r="J940" s="226">
        <f>ROUND(I940*H940,2)</f>
        <v>0</v>
      </c>
      <c r="K940" s="227"/>
      <c r="L940" s="45"/>
      <c r="M940" s="228" t="s">
        <v>1</v>
      </c>
      <c r="N940" s="229" t="s">
        <v>43</v>
      </c>
      <c r="O940" s="92"/>
      <c r="P940" s="230">
        <f>O940*H940</f>
        <v>0</v>
      </c>
      <c r="Q940" s="230">
        <v>0.020029999999999999</v>
      </c>
      <c r="R940" s="230">
        <f>Q940*H940</f>
        <v>0.09454159999999999</v>
      </c>
      <c r="S940" s="230">
        <v>0</v>
      </c>
      <c r="T940" s="231">
        <f>S940*H940</f>
        <v>0</v>
      </c>
      <c r="U940" s="39"/>
      <c r="V940" s="39"/>
      <c r="W940" s="39"/>
      <c r="X940" s="39"/>
      <c r="Y940" s="39"/>
      <c r="Z940" s="39"/>
      <c r="AA940" s="39"/>
      <c r="AB940" s="39"/>
      <c r="AC940" s="39"/>
      <c r="AD940" s="39"/>
      <c r="AE940" s="39"/>
      <c r="AR940" s="232" t="s">
        <v>251</v>
      </c>
      <c r="AT940" s="232" t="s">
        <v>149</v>
      </c>
      <c r="AU940" s="232" t="s">
        <v>88</v>
      </c>
      <c r="AY940" s="18" t="s">
        <v>147</v>
      </c>
      <c r="BE940" s="233">
        <f>IF(N940="základní",J940,0)</f>
        <v>0</v>
      </c>
      <c r="BF940" s="233">
        <f>IF(N940="snížená",J940,0)</f>
        <v>0</v>
      </c>
      <c r="BG940" s="233">
        <f>IF(N940="zákl. přenesená",J940,0)</f>
        <v>0</v>
      </c>
      <c r="BH940" s="233">
        <f>IF(N940="sníž. přenesená",J940,0)</f>
        <v>0</v>
      </c>
      <c r="BI940" s="233">
        <f>IF(N940="nulová",J940,0)</f>
        <v>0</v>
      </c>
      <c r="BJ940" s="18" t="s">
        <v>86</v>
      </c>
      <c r="BK940" s="233">
        <f>ROUND(I940*H940,2)</f>
        <v>0</v>
      </c>
      <c r="BL940" s="18" t="s">
        <v>251</v>
      </c>
      <c r="BM940" s="232" t="s">
        <v>1239</v>
      </c>
    </row>
    <row r="941" s="2" customFormat="1">
      <c r="A941" s="39"/>
      <c r="B941" s="40"/>
      <c r="C941" s="41"/>
      <c r="D941" s="234" t="s">
        <v>155</v>
      </c>
      <c r="E941" s="41"/>
      <c r="F941" s="235" t="s">
        <v>1240</v>
      </c>
      <c r="G941" s="41"/>
      <c r="H941" s="41"/>
      <c r="I941" s="236"/>
      <c r="J941" s="41"/>
      <c r="K941" s="41"/>
      <c r="L941" s="45"/>
      <c r="M941" s="237"/>
      <c r="N941" s="238"/>
      <c r="O941" s="92"/>
      <c r="P941" s="92"/>
      <c r="Q941" s="92"/>
      <c r="R941" s="92"/>
      <c r="S941" s="92"/>
      <c r="T941" s="93"/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T941" s="18" t="s">
        <v>155</v>
      </c>
      <c r="AU941" s="18" t="s">
        <v>88</v>
      </c>
    </row>
    <row r="942" s="13" customFormat="1">
      <c r="A942" s="13"/>
      <c r="B942" s="239"/>
      <c r="C942" s="240"/>
      <c r="D942" s="241" t="s">
        <v>157</v>
      </c>
      <c r="E942" s="242" t="s">
        <v>1</v>
      </c>
      <c r="F942" s="243" t="s">
        <v>962</v>
      </c>
      <c r="G942" s="240"/>
      <c r="H942" s="242" t="s">
        <v>1</v>
      </c>
      <c r="I942" s="244"/>
      <c r="J942" s="240"/>
      <c r="K942" s="240"/>
      <c r="L942" s="245"/>
      <c r="M942" s="246"/>
      <c r="N942" s="247"/>
      <c r="O942" s="247"/>
      <c r="P942" s="247"/>
      <c r="Q942" s="247"/>
      <c r="R942" s="247"/>
      <c r="S942" s="247"/>
      <c r="T942" s="248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49" t="s">
        <v>157</v>
      </c>
      <c r="AU942" s="249" t="s">
        <v>88</v>
      </c>
      <c r="AV942" s="13" t="s">
        <v>86</v>
      </c>
      <c r="AW942" s="13" t="s">
        <v>34</v>
      </c>
      <c r="AX942" s="13" t="s">
        <v>78</v>
      </c>
      <c r="AY942" s="249" t="s">
        <v>147</v>
      </c>
    </row>
    <row r="943" s="14" customFormat="1">
      <c r="A943" s="14"/>
      <c r="B943" s="250"/>
      <c r="C943" s="251"/>
      <c r="D943" s="241" t="s">
        <v>157</v>
      </c>
      <c r="E943" s="252" t="s">
        <v>1</v>
      </c>
      <c r="F943" s="253" t="s">
        <v>1241</v>
      </c>
      <c r="G943" s="251"/>
      <c r="H943" s="254">
        <v>1.1799999999999999</v>
      </c>
      <c r="I943" s="255"/>
      <c r="J943" s="251"/>
      <c r="K943" s="251"/>
      <c r="L943" s="256"/>
      <c r="M943" s="257"/>
      <c r="N943" s="258"/>
      <c r="O943" s="258"/>
      <c r="P943" s="258"/>
      <c r="Q943" s="258"/>
      <c r="R943" s="258"/>
      <c r="S943" s="258"/>
      <c r="T943" s="259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60" t="s">
        <v>157</v>
      </c>
      <c r="AU943" s="260" t="s">
        <v>88</v>
      </c>
      <c r="AV943" s="14" t="s">
        <v>88</v>
      </c>
      <c r="AW943" s="14" t="s">
        <v>34</v>
      </c>
      <c r="AX943" s="14" t="s">
        <v>78</v>
      </c>
      <c r="AY943" s="260" t="s">
        <v>147</v>
      </c>
    </row>
    <row r="944" s="14" customFormat="1">
      <c r="A944" s="14"/>
      <c r="B944" s="250"/>
      <c r="C944" s="251"/>
      <c r="D944" s="241" t="s">
        <v>157</v>
      </c>
      <c r="E944" s="252" t="s">
        <v>1</v>
      </c>
      <c r="F944" s="253" t="s">
        <v>1242</v>
      </c>
      <c r="G944" s="251"/>
      <c r="H944" s="254">
        <v>1.1799999999999999</v>
      </c>
      <c r="I944" s="255"/>
      <c r="J944" s="251"/>
      <c r="K944" s="251"/>
      <c r="L944" s="256"/>
      <c r="M944" s="257"/>
      <c r="N944" s="258"/>
      <c r="O944" s="258"/>
      <c r="P944" s="258"/>
      <c r="Q944" s="258"/>
      <c r="R944" s="258"/>
      <c r="S944" s="258"/>
      <c r="T944" s="259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60" t="s">
        <v>157</v>
      </c>
      <c r="AU944" s="260" t="s">
        <v>88</v>
      </c>
      <c r="AV944" s="14" t="s">
        <v>88</v>
      </c>
      <c r="AW944" s="14" t="s">
        <v>34</v>
      </c>
      <c r="AX944" s="14" t="s">
        <v>78</v>
      </c>
      <c r="AY944" s="260" t="s">
        <v>147</v>
      </c>
    </row>
    <row r="945" s="14" customFormat="1">
      <c r="A945" s="14"/>
      <c r="B945" s="250"/>
      <c r="C945" s="251"/>
      <c r="D945" s="241" t="s">
        <v>157</v>
      </c>
      <c r="E945" s="252" t="s">
        <v>1</v>
      </c>
      <c r="F945" s="253" t="s">
        <v>1243</v>
      </c>
      <c r="G945" s="251"/>
      <c r="H945" s="254">
        <v>1.1799999999999999</v>
      </c>
      <c r="I945" s="255"/>
      <c r="J945" s="251"/>
      <c r="K945" s="251"/>
      <c r="L945" s="256"/>
      <c r="M945" s="257"/>
      <c r="N945" s="258"/>
      <c r="O945" s="258"/>
      <c r="P945" s="258"/>
      <c r="Q945" s="258"/>
      <c r="R945" s="258"/>
      <c r="S945" s="258"/>
      <c r="T945" s="259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60" t="s">
        <v>157</v>
      </c>
      <c r="AU945" s="260" t="s">
        <v>88</v>
      </c>
      <c r="AV945" s="14" t="s">
        <v>88</v>
      </c>
      <c r="AW945" s="14" t="s">
        <v>34</v>
      </c>
      <c r="AX945" s="14" t="s">
        <v>78</v>
      </c>
      <c r="AY945" s="260" t="s">
        <v>147</v>
      </c>
    </row>
    <row r="946" s="14" customFormat="1">
      <c r="A946" s="14"/>
      <c r="B946" s="250"/>
      <c r="C946" s="251"/>
      <c r="D946" s="241" t="s">
        <v>157</v>
      </c>
      <c r="E946" s="252" t="s">
        <v>1</v>
      </c>
      <c r="F946" s="253" t="s">
        <v>1244</v>
      </c>
      <c r="G946" s="251"/>
      <c r="H946" s="254">
        <v>1.1799999999999999</v>
      </c>
      <c r="I946" s="255"/>
      <c r="J946" s="251"/>
      <c r="K946" s="251"/>
      <c r="L946" s="256"/>
      <c r="M946" s="257"/>
      <c r="N946" s="258"/>
      <c r="O946" s="258"/>
      <c r="P946" s="258"/>
      <c r="Q946" s="258"/>
      <c r="R946" s="258"/>
      <c r="S946" s="258"/>
      <c r="T946" s="259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60" t="s">
        <v>157</v>
      </c>
      <c r="AU946" s="260" t="s">
        <v>88</v>
      </c>
      <c r="AV946" s="14" t="s">
        <v>88</v>
      </c>
      <c r="AW946" s="14" t="s">
        <v>34</v>
      </c>
      <c r="AX946" s="14" t="s">
        <v>78</v>
      </c>
      <c r="AY946" s="260" t="s">
        <v>147</v>
      </c>
    </row>
    <row r="947" s="15" customFormat="1">
      <c r="A947" s="15"/>
      <c r="B947" s="261"/>
      <c r="C947" s="262"/>
      <c r="D947" s="241" t="s">
        <v>157</v>
      </c>
      <c r="E947" s="263" t="s">
        <v>1</v>
      </c>
      <c r="F947" s="264" t="s">
        <v>160</v>
      </c>
      <c r="G947" s="262"/>
      <c r="H947" s="265">
        <v>4.7199999999999998</v>
      </c>
      <c r="I947" s="266"/>
      <c r="J947" s="262"/>
      <c r="K947" s="262"/>
      <c r="L947" s="267"/>
      <c r="M947" s="268"/>
      <c r="N947" s="269"/>
      <c r="O947" s="269"/>
      <c r="P947" s="269"/>
      <c r="Q947" s="269"/>
      <c r="R947" s="269"/>
      <c r="S947" s="269"/>
      <c r="T947" s="270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T947" s="271" t="s">
        <v>157</v>
      </c>
      <c r="AU947" s="271" t="s">
        <v>88</v>
      </c>
      <c r="AV947" s="15" t="s">
        <v>153</v>
      </c>
      <c r="AW947" s="15" t="s">
        <v>34</v>
      </c>
      <c r="AX947" s="15" t="s">
        <v>86</v>
      </c>
      <c r="AY947" s="271" t="s">
        <v>147</v>
      </c>
    </row>
    <row r="948" s="2" customFormat="1" ht="21.75" customHeight="1">
      <c r="A948" s="39"/>
      <c r="B948" s="40"/>
      <c r="C948" s="220" t="s">
        <v>1245</v>
      </c>
      <c r="D948" s="220" t="s">
        <v>149</v>
      </c>
      <c r="E948" s="221" t="s">
        <v>1246</v>
      </c>
      <c r="F948" s="222" t="s">
        <v>1247</v>
      </c>
      <c r="G948" s="223" t="s">
        <v>259</v>
      </c>
      <c r="H948" s="224">
        <v>1</v>
      </c>
      <c r="I948" s="225"/>
      <c r="J948" s="226">
        <f>ROUND(I948*H948,2)</f>
        <v>0</v>
      </c>
      <c r="K948" s="227"/>
      <c r="L948" s="45"/>
      <c r="M948" s="228" t="s">
        <v>1</v>
      </c>
      <c r="N948" s="229" t="s">
        <v>43</v>
      </c>
      <c r="O948" s="92"/>
      <c r="P948" s="230">
        <f>O948*H948</f>
        <v>0</v>
      </c>
      <c r="Q948" s="230">
        <v>0.00022000000000000001</v>
      </c>
      <c r="R948" s="230">
        <f>Q948*H948</f>
        <v>0.00022000000000000001</v>
      </c>
      <c r="S948" s="230">
        <v>0</v>
      </c>
      <c r="T948" s="231">
        <f>S948*H948</f>
        <v>0</v>
      </c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R948" s="232" t="s">
        <v>251</v>
      </c>
      <c r="AT948" s="232" t="s">
        <v>149</v>
      </c>
      <c r="AU948" s="232" t="s">
        <v>88</v>
      </c>
      <c r="AY948" s="18" t="s">
        <v>147</v>
      </c>
      <c r="BE948" s="233">
        <f>IF(N948="základní",J948,0)</f>
        <v>0</v>
      </c>
      <c r="BF948" s="233">
        <f>IF(N948="snížená",J948,0)</f>
        <v>0</v>
      </c>
      <c r="BG948" s="233">
        <f>IF(N948="zákl. přenesená",J948,0)</f>
        <v>0</v>
      </c>
      <c r="BH948" s="233">
        <f>IF(N948="sníž. přenesená",J948,0)</f>
        <v>0</v>
      </c>
      <c r="BI948" s="233">
        <f>IF(N948="nulová",J948,0)</f>
        <v>0</v>
      </c>
      <c r="BJ948" s="18" t="s">
        <v>86</v>
      </c>
      <c r="BK948" s="233">
        <f>ROUND(I948*H948,2)</f>
        <v>0</v>
      </c>
      <c r="BL948" s="18" t="s">
        <v>251</v>
      </c>
      <c r="BM948" s="232" t="s">
        <v>1248</v>
      </c>
    </row>
    <row r="949" s="2" customFormat="1">
      <c r="A949" s="39"/>
      <c r="B949" s="40"/>
      <c r="C949" s="41"/>
      <c r="D949" s="234" t="s">
        <v>155</v>
      </c>
      <c r="E949" s="41"/>
      <c r="F949" s="235" t="s">
        <v>1249</v>
      </c>
      <c r="G949" s="41"/>
      <c r="H949" s="41"/>
      <c r="I949" s="236"/>
      <c r="J949" s="41"/>
      <c r="K949" s="41"/>
      <c r="L949" s="45"/>
      <c r="M949" s="237"/>
      <c r="N949" s="238"/>
      <c r="O949" s="92"/>
      <c r="P949" s="92"/>
      <c r="Q949" s="92"/>
      <c r="R949" s="92"/>
      <c r="S949" s="92"/>
      <c r="T949" s="93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T949" s="18" t="s">
        <v>155</v>
      </c>
      <c r="AU949" s="18" t="s">
        <v>88</v>
      </c>
    </row>
    <row r="950" s="13" customFormat="1">
      <c r="A950" s="13"/>
      <c r="B950" s="239"/>
      <c r="C950" s="240"/>
      <c r="D950" s="241" t="s">
        <v>157</v>
      </c>
      <c r="E950" s="242" t="s">
        <v>1</v>
      </c>
      <c r="F950" s="243" t="s">
        <v>432</v>
      </c>
      <c r="G950" s="240"/>
      <c r="H950" s="242" t="s">
        <v>1</v>
      </c>
      <c r="I950" s="244"/>
      <c r="J950" s="240"/>
      <c r="K950" s="240"/>
      <c r="L950" s="245"/>
      <c r="M950" s="246"/>
      <c r="N950" s="247"/>
      <c r="O950" s="247"/>
      <c r="P950" s="247"/>
      <c r="Q950" s="247"/>
      <c r="R950" s="247"/>
      <c r="S950" s="247"/>
      <c r="T950" s="248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49" t="s">
        <v>157</v>
      </c>
      <c r="AU950" s="249" t="s">
        <v>88</v>
      </c>
      <c r="AV950" s="13" t="s">
        <v>86</v>
      </c>
      <c r="AW950" s="13" t="s">
        <v>34</v>
      </c>
      <c r="AX950" s="13" t="s">
        <v>78</v>
      </c>
      <c r="AY950" s="249" t="s">
        <v>147</v>
      </c>
    </row>
    <row r="951" s="14" customFormat="1">
      <c r="A951" s="14"/>
      <c r="B951" s="250"/>
      <c r="C951" s="251"/>
      <c r="D951" s="241" t="s">
        <v>157</v>
      </c>
      <c r="E951" s="252" t="s">
        <v>1</v>
      </c>
      <c r="F951" s="253" t="s">
        <v>1250</v>
      </c>
      <c r="G951" s="251"/>
      <c r="H951" s="254">
        <v>1</v>
      </c>
      <c r="I951" s="255"/>
      <c r="J951" s="251"/>
      <c r="K951" s="251"/>
      <c r="L951" s="256"/>
      <c r="M951" s="257"/>
      <c r="N951" s="258"/>
      <c r="O951" s="258"/>
      <c r="P951" s="258"/>
      <c r="Q951" s="258"/>
      <c r="R951" s="258"/>
      <c r="S951" s="258"/>
      <c r="T951" s="259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60" t="s">
        <v>157</v>
      </c>
      <c r="AU951" s="260" t="s">
        <v>88</v>
      </c>
      <c r="AV951" s="14" t="s">
        <v>88</v>
      </c>
      <c r="AW951" s="14" t="s">
        <v>34</v>
      </c>
      <c r="AX951" s="14" t="s">
        <v>78</v>
      </c>
      <c r="AY951" s="260" t="s">
        <v>147</v>
      </c>
    </row>
    <row r="952" s="15" customFormat="1">
      <c r="A952" s="15"/>
      <c r="B952" s="261"/>
      <c r="C952" s="262"/>
      <c r="D952" s="241" t="s">
        <v>157</v>
      </c>
      <c r="E952" s="263" t="s">
        <v>1</v>
      </c>
      <c r="F952" s="264" t="s">
        <v>160</v>
      </c>
      <c r="G952" s="262"/>
      <c r="H952" s="265">
        <v>1</v>
      </c>
      <c r="I952" s="266"/>
      <c r="J952" s="262"/>
      <c r="K952" s="262"/>
      <c r="L952" s="267"/>
      <c r="M952" s="268"/>
      <c r="N952" s="269"/>
      <c r="O952" s="269"/>
      <c r="P952" s="269"/>
      <c r="Q952" s="269"/>
      <c r="R952" s="269"/>
      <c r="S952" s="269"/>
      <c r="T952" s="270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T952" s="271" t="s">
        <v>157</v>
      </c>
      <c r="AU952" s="271" t="s">
        <v>88</v>
      </c>
      <c r="AV952" s="15" t="s">
        <v>153</v>
      </c>
      <c r="AW952" s="15" t="s">
        <v>34</v>
      </c>
      <c r="AX952" s="15" t="s">
        <v>86</v>
      </c>
      <c r="AY952" s="271" t="s">
        <v>147</v>
      </c>
    </row>
    <row r="953" s="2" customFormat="1" ht="33" customHeight="1">
      <c r="A953" s="39"/>
      <c r="B953" s="40"/>
      <c r="C953" s="272" t="s">
        <v>1251</v>
      </c>
      <c r="D953" s="272" t="s">
        <v>392</v>
      </c>
      <c r="E953" s="273" t="s">
        <v>1252</v>
      </c>
      <c r="F953" s="274" t="s">
        <v>1253</v>
      </c>
      <c r="G953" s="275" t="s">
        <v>259</v>
      </c>
      <c r="H953" s="276">
        <v>1</v>
      </c>
      <c r="I953" s="277"/>
      <c r="J953" s="278">
        <f>ROUND(I953*H953,2)</f>
        <v>0</v>
      </c>
      <c r="K953" s="279"/>
      <c r="L953" s="280"/>
      <c r="M953" s="281" t="s">
        <v>1</v>
      </c>
      <c r="N953" s="282" t="s">
        <v>43</v>
      </c>
      <c r="O953" s="92"/>
      <c r="P953" s="230">
        <f>O953*H953</f>
        <v>0</v>
      </c>
      <c r="Q953" s="230">
        <v>0.01272</v>
      </c>
      <c r="R953" s="230">
        <f>Q953*H953</f>
        <v>0.01272</v>
      </c>
      <c r="S953" s="230">
        <v>0</v>
      </c>
      <c r="T953" s="231">
        <f>S953*H953</f>
        <v>0</v>
      </c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R953" s="232" t="s">
        <v>361</v>
      </c>
      <c r="AT953" s="232" t="s">
        <v>392</v>
      </c>
      <c r="AU953" s="232" t="s">
        <v>88</v>
      </c>
      <c r="AY953" s="18" t="s">
        <v>147</v>
      </c>
      <c r="BE953" s="233">
        <f>IF(N953="základní",J953,0)</f>
        <v>0</v>
      </c>
      <c r="BF953" s="233">
        <f>IF(N953="snížená",J953,0)</f>
        <v>0</v>
      </c>
      <c r="BG953" s="233">
        <f>IF(N953="zákl. přenesená",J953,0)</f>
        <v>0</v>
      </c>
      <c r="BH953" s="233">
        <f>IF(N953="sníž. přenesená",J953,0)</f>
        <v>0</v>
      </c>
      <c r="BI953" s="233">
        <f>IF(N953="nulová",J953,0)</f>
        <v>0</v>
      </c>
      <c r="BJ953" s="18" t="s">
        <v>86</v>
      </c>
      <c r="BK953" s="233">
        <f>ROUND(I953*H953,2)</f>
        <v>0</v>
      </c>
      <c r="BL953" s="18" t="s">
        <v>251</v>
      </c>
      <c r="BM953" s="232" t="s">
        <v>1254</v>
      </c>
    </row>
    <row r="954" s="14" customFormat="1">
      <c r="A954" s="14"/>
      <c r="B954" s="250"/>
      <c r="C954" s="251"/>
      <c r="D954" s="241" t="s">
        <v>157</v>
      </c>
      <c r="E954" s="252" t="s">
        <v>1</v>
      </c>
      <c r="F954" s="253" t="s">
        <v>86</v>
      </c>
      <c r="G954" s="251"/>
      <c r="H954" s="254">
        <v>1</v>
      </c>
      <c r="I954" s="255"/>
      <c r="J954" s="251"/>
      <c r="K954" s="251"/>
      <c r="L954" s="256"/>
      <c r="M954" s="257"/>
      <c r="N954" s="258"/>
      <c r="O954" s="258"/>
      <c r="P954" s="258"/>
      <c r="Q954" s="258"/>
      <c r="R954" s="258"/>
      <c r="S954" s="258"/>
      <c r="T954" s="259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60" t="s">
        <v>157</v>
      </c>
      <c r="AU954" s="260" t="s">
        <v>88</v>
      </c>
      <c r="AV954" s="14" t="s">
        <v>88</v>
      </c>
      <c r="AW954" s="14" t="s">
        <v>34</v>
      </c>
      <c r="AX954" s="14" t="s">
        <v>78</v>
      </c>
      <c r="AY954" s="260" t="s">
        <v>147</v>
      </c>
    </row>
    <row r="955" s="15" customFormat="1">
      <c r="A955" s="15"/>
      <c r="B955" s="261"/>
      <c r="C955" s="262"/>
      <c r="D955" s="241" t="s">
        <v>157</v>
      </c>
      <c r="E955" s="263" t="s">
        <v>1</v>
      </c>
      <c r="F955" s="264" t="s">
        <v>160</v>
      </c>
      <c r="G955" s="262"/>
      <c r="H955" s="265">
        <v>1</v>
      </c>
      <c r="I955" s="266"/>
      <c r="J955" s="262"/>
      <c r="K955" s="262"/>
      <c r="L955" s="267"/>
      <c r="M955" s="268"/>
      <c r="N955" s="269"/>
      <c r="O955" s="269"/>
      <c r="P955" s="269"/>
      <c r="Q955" s="269"/>
      <c r="R955" s="269"/>
      <c r="S955" s="269"/>
      <c r="T955" s="270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T955" s="271" t="s">
        <v>157</v>
      </c>
      <c r="AU955" s="271" t="s">
        <v>88</v>
      </c>
      <c r="AV955" s="15" t="s">
        <v>153</v>
      </c>
      <c r="AW955" s="15" t="s">
        <v>34</v>
      </c>
      <c r="AX955" s="15" t="s">
        <v>86</v>
      </c>
      <c r="AY955" s="271" t="s">
        <v>147</v>
      </c>
    </row>
    <row r="956" s="2" customFormat="1" ht="33" customHeight="1">
      <c r="A956" s="39"/>
      <c r="B956" s="40"/>
      <c r="C956" s="220" t="s">
        <v>1255</v>
      </c>
      <c r="D956" s="220" t="s">
        <v>149</v>
      </c>
      <c r="E956" s="221" t="s">
        <v>1256</v>
      </c>
      <c r="F956" s="222" t="s">
        <v>1257</v>
      </c>
      <c r="G956" s="223" t="s">
        <v>855</v>
      </c>
      <c r="H956" s="283"/>
      <c r="I956" s="225"/>
      <c r="J956" s="226">
        <f>ROUND(I956*H956,2)</f>
        <v>0</v>
      </c>
      <c r="K956" s="227"/>
      <c r="L956" s="45"/>
      <c r="M956" s="228" t="s">
        <v>1</v>
      </c>
      <c r="N956" s="229" t="s">
        <v>43</v>
      </c>
      <c r="O956" s="92"/>
      <c r="P956" s="230">
        <f>O956*H956</f>
        <v>0</v>
      </c>
      <c r="Q956" s="230">
        <v>0</v>
      </c>
      <c r="R956" s="230">
        <f>Q956*H956</f>
        <v>0</v>
      </c>
      <c r="S956" s="230">
        <v>0</v>
      </c>
      <c r="T956" s="231">
        <f>S956*H956</f>
        <v>0</v>
      </c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R956" s="232" t="s">
        <v>251</v>
      </c>
      <c r="AT956" s="232" t="s">
        <v>149</v>
      </c>
      <c r="AU956" s="232" t="s">
        <v>88</v>
      </c>
      <c r="AY956" s="18" t="s">
        <v>147</v>
      </c>
      <c r="BE956" s="233">
        <f>IF(N956="základní",J956,0)</f>
        <v>0</v>
      </c>
      <c r="BF956" s="233">
        <f>IF(N956="snížená",J956,0)</f>
        <v>0</v>
      </c>
      <c r="BG956" s="233">
        <f>IF(N956="zákl. přenesená",J956,0)</f>
        <v>0</v>
      </c>
      <c r="BH956" s="233">
        <f>IF(N956="sníž. přenesená",J956,0)</f>
        <v>0</v>
      </c>
      <c r="BI956" s="233">
        <f>IF(N956="nulová",J956,0)</f>
        <v>0</v>
      </c>
      <c r="BJ956" s="18" t="s">
        <v>86</v>
      </c>
      <c r="BK956" s="233">
        <f>ROUND(I956*H956,2)</f>
        <v>0</v>
      </c>
      <c r="BL956" s="18" t="s">
        <v>251</v>
      </c>
      <c r="BM956" s="232" t="s">
        <v>1258</v>
      </c>
    </row>
    <row r="957" s="2" customFormat="1">
      <c r="A957" s="39"/>
      <c r="B957" s="40"/>
      <c r="C957" s="41"/>
      <c r="D957" s="234" t="s">
        <v>155</v>
      </c>
      <c r="E957" s="41"/>
      <c r="F957" s="235" t="s">
        <v>1259</v>
      </c>
      <c r="G957" s="41"/>
      <c r="H957" s="41"/>
      <c r="I957" s="236"/>
      <c r="J957" s="41"/>
      <c r="K957" s="41"/>
      <c r="L957" s="45"/>
      <c r="M957" s="237"/>
      <c r="N957" s="238"/>
      <c r="O957" s="92"/>
      <c r="P957" s="92"/>
      <c r="Q957" s="92"/>
      <c r="R957" s="92"/>
      <c r="S957" s="92"/>
      <c r="T957" s="93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T957" s="18" t="s">
        <v>155</v>
      </c>
      <c r="AU957" s="18" t="s">
        <v>88</v>
      </c>
    </row>
    <row r="958" s="2" customFormat="1" ht="37.8" customHeight="1">
      <c r="A958" s="39"/>
      <c r="B958" s="40"/>
      <c r="C958" s="220" t="s">
        <v>1260</v>
      </c>
      <c r="D958" s="220" t="s">
        <v>149</v>
      </c>
      <c r="E958" s="221" t="s">
        <v>1261</v>
      </c>
      <c r="F958" s="222" t="s">
        <v>1262</v>
      </c>
      <c r="G958" s="223" t="s">
        <v>855</v>
      </c>
      <c r="H958" s="283"/>
      <c r="I958" s="225"/>
      <c r="J958" s="226">
        <f>ROUND(I958*H958,2)</f>
        <v>0</v>
      </c>
      <c r="K958" s="227"/>
      <c r="L958" s="45"/>
      <c r="M958" s="228" t="s">
        <v>1</v>
      </c>
      <c r="N958" s="229" t="s">
        <v>43</v>
      </c>
      <c r="O958" s="92"/>
      <c r="P958" s="230">
        <f>O958*H958</f>
        <v>0</v>
      </c>
      <c r="Q958" s="230">
        <v>0</v>
      </c>
      <c r="R958" s="230">
        <f>Q958*H958</f>
        <v>0</v>
      </c>
      <c r="S958" s="230">
        <v>0</v>
      </c>
      <c r="T958" s="231">
        <f>S958*H958</f>
        <v>0</v>
      </c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R958" s="232" t="s">
        <v>251</v>
      </c>
      <c r="AT958" s="232" t="s">
        <v>149</v>
      </c>
      <c r="AU958" s="232" t="s">
        <v>88</v>
      </c>
      <c r="AY958" s="18" t="s">
        <v>147</v>
      </c>
      <c r="BE958" s="233">
        <f>IF(N958="základní",J958,0)</f>
        <v>0</v>
      </c>
      <c r="BF958" s="233">
        <f>IF(N958="snížená",J958,0)</f>
        <v>0</v>
      </c>
      <c r="BG958" s="233">
        <f>IF(N958="zákl. přenesená",J958,0)</f>
        <v>0</v>
      </c>
      <c r="BH958" s="233">
        <f>IF(N958="sníž. přenesená",J958,0)</f>
        <v>0</v>
      </c>
      <c r="BI958" s="233">
        <f>IF(N958="nulová",J958,0)</f>
        <v>0</v>
      </c>
      <c r="BJ958" s="18" t="s">
        <v>86</v>
      </c>
      <c r="BK958" s="233">
        <f>ROUND(I958*H958,2)</f>
        <v>0</v>
      </c>
      <c r="BL958" s="18" t="s">
        <v>251</v>
      </c>
      <c r="BM958" s="232" t="s">
        <v>1263</v>
      </c>
    </row>
    <row r="959" s="2" customFormat="1">
      <c r="A959" s="39"/>
      <c r="B959" s="40"/>
      <c r="C959" s="41"/>
      <c r="D959" s="234" t="s">
        <v>155</v>
      </c>
      <c r="E959" s="41"/>
      <c r="F959" s="235" t="s">
        <v>1264</v>
      </c>
      <c r="G959" s="41"/>
      <c r="H959" s="41"/>
      <c r="I959" s="236"/>
      <c r="J959" s="41"/>
      <c r="K959" s="41"/>
      <c r="L959" s="45"/>
      <c r="M959" s="237"/>
      <c r="N959" s="238"/>
      <c r="O959" s="92"/>
      <c r="P959" s="92"/>
      <c r="Q959" s="92"/>
      <c r="R959" s="92"/>
      <c r="S959" s="92"/>
      <c r="T959" s="93"/>
      <c r="U959" s="39"/>
      <c r="V959" s="39"/>
      <c r="W959" s="39"/>
      <c r="X959" s="39"/>
      <c r="Y959" s="39"/>
      <c r="Z959" s="39"/>
      <c r="AA959" s="39"/>
      <c r="AB959" s="39"/>
      <c r="AC959" s="39"/>
      <c r="AD959" s="39"/>
      <c r="AE959" s="39"/>
      <c r="AT959" s="18" t="s">
        <v>155</v>
      </c>
      <c r="AU959" s="18" t="s">
        <v>88</v>
      </c>
    </row>
    <row r="960" s="12" customFormat="1" ht="22.8" customHeight="1">
      <c r="A960" s="12"/>
      <c r="B960" s="204"/>
      <c r="C960" s="205"/>
      <c r="D960" s="206" t="s">
        <v>77</v>
      </c>
      <c r="E960" s="218" t="s">
        <v>1265</v>
      </c>
      <c r="F960" s="218" t="s">
        <v>1266</v>
      </c>
      <c r="G960" s="205"/>
      <c r="H960" s="205"/>
      <c r="I960" s="208"/>
      <c r="J960" s="219">
        <f>BK960</f>
        <v>0</v>
      </c>
      <c r="K960" s="205"/>
      <c r="L960" s="210"/>
      <c r="M960" s="211"/>
      <c r="N960" s="212"/>
      <c r="O960" s="212"/>
      <c r="P960" s="213">
        <f>SUM(P961:P988)</f>
        <v>0</v>
      </c>
      <c r="Q960" s="212"/>
      <c r="R960" s="213">
        <f>SUM(R961:R988)</f>
        <v>0</v>
      </c>
      <c r="S960" s="212"/>
      <c r="T960" s="214">
        <f>SUM(T961:T988)</f>
        <v>0.0168798</v>
      </c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R960" s="215" t="s">
        <v>88</v>
      </c>
      <c r="AT960" s="216" t="s">
        <v>77</v>
      </c>
      <c r="AU960" s="216" t="s">
        <v>86</v>
      </c>
      <c r="AY960" s="215" t="s">
        <v>147</v>
      </c>
      <c r="BK960" s="217">
        <f>SUM(BK961:BK988)</f>
        <v>0</v>
      </c>
    </row>
    <row r="961" s="2" customFormat="1" ht="24.15" customHeight="1">
      <c r="A961" s="39"/>
      <c r="B961" s="40"/>
      <c r="C961" s="220" t="s">
        <v>1267</v>
      </c>
      <c r="D961" s="220" t="s">
        <v>149</v>
      </c>
      <c r="E961" s="221" t="s">
        <v>1268</v>
      </c>
      <c r="F961" s="222" t="s">
        <v>1269</v>
      </c>
      <c r="G961" s="223" t="s">
        <v>259</v>
      </c>
      <c r="H961" s="224">
        <v>2</v>
      </c>
      <c r="I961" s="225"/>
      <c r="J961" s="226">
        <f>ROUND(I961*H961,2)</f>
        <v>0</v>
      </c>
      <c r="K961" s="227"/>
      <c r="L961" s="45"/>
      <c r="M961" s="228" t="s">
        <v>1</v>
      </c>
      <c r="N961" s="229" t="s">
        <v>43</v>
      </c>
      <c r="O961" s="92"/>
      <c r="P961" s="230">
        <f>O961*H961</f>
        <v>0</v>
      </c>
      <c r="Q961" s="230">
        <v>0</v>
      </c>
      <c r="R961" s="230">
        <f>Q961*H961</f>
        <v>0</v>
      </c>
      <c r="S961" s="230">
        <v>0</v>
      </c>
      <c r="T961" s="231">
        <f>S961*H961</f>
        <v>0</v>
      </c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R961" s="232" t="s">
        <v>251</v>
      </c>
      <c r="AT961" s="232" t="s">
        <v>149</v>
      </c>
      <c r="AU961" s="232" t="s">
        <v>88</v>
      </c>
      <c r="AY961" s="18" t="s">
        <v>147</v>
      </c>
      <c r="BE961" s="233">
        <f>IF(N961="základní",J961,0)</f>
        <v>0</v>
      </c>
      <c r="BF961" s="233">
        <f>IF(N961="snížená",J961,0)</f>
        <v>0</v>
      </c>
      <c r="BG961" s="233">
        <f>IF(N961="zákl. přenesená",J961,0)</f>
        <v>0</v>
      </c>
      <c r="BH961" s="233">
        <f>IF(N961="sníž. přenesená",J961,0)</f>
        <v>0</v>
      </c>
      <c r="BI961" s="233">
        <f>IF(N961="nulová",J961,0)</f>
        <v>0</v>
      </c>
      <c r="BJ961" s="18" t="s">
        <v>86</v>
      </c>
      <c r="BK961" s="233">
        <f>ROUND(I961*H961,2)</f>
        <v>0</v>
      </c>
      <c r="BL961" s="18" t="s">
        <v>251</v>
      </c>
      <c r="BM961" s="232" t="s">
        <v>1270</v>
      </c>
    </row>
    <row r="962" s="2" customFormat="1">
      <c r="A962" s="39"/>
      <c r="B962" s="40"/>
      <c r="C962" s="41"/>
      <c r="D962" s="234" t="s">
        <v>155</v>
      </c>
      <c r="E962" s="41"/>
      <c r="F962" s="235" t="s">
        <v>1271</v>
      </c>
      <c r="G962" s="41"/>
      <c r="H962" s="41"/>
      <c r="I962" s="236"/>
      <c r="J962" s="41"/>
      <c r="K962" s="41"/>
      <c r="L962" s="45"/>
      <c r="M962" s="237"/>
      <c r="N962" s="238"/>
      <c r="O962" s="92"/>
      <c r="P962" s="92"/>
      <c r="Q962" s="92"/>
      <c r="R962" s="92"/>
      <c r="S962" s="92"/>
      <c r="T962" s="93"/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T962" s="18" t="s">
        <v>155</v>
      </c>
      <c r="AU962" s="18" t="s">
        <v>88</v>
      </c>
    </row>
    <row r="963" s="13" customFormat="1">
      <c r="A963" s="13"/>
      <c r="B963" s="239"/>
      <c r="C963" s="240"/>
      <c r="D963" s="241" t="s">
        <v>157</v>
      </c>
      <c r="E963" s="242" t="s">
        <v>1</v>
      </c>
      <c r="F963" s="243" t="s">
        <v>1272</v>
      </c>
      <c r="G963" s="240"/>
      <c r="H963" s="242" t="s">
        <v>1</v>
      </c>
      <c r="I963" s="244"/>
      <c r="J963" s="240"/>
      <c r="K963" s="240"/>
      <c r="L963" s="245"/>
      <c r="M963" s="246"/>
      <c r="N963" s="247"/>
      <c r="O963" s="247"/>
      <c r="P963" s="247"/>
      <c r="Q963" s="247"/>
      <c r="R963" s="247"/>
      <c r="S963" s="247"/>
      <c r="T963" s="248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49" t="s">
        <v>157</v>
      </c>
      <c r="AU963" s="249" t="s">
        <v>88</v>
      </c>
      <c r="AV963" s="13" t="s">
        <v>86</v>
      </c>
      <c r="AW963" s="13" t="s">
        <v>34</v>
      </c>
      <c r="AX963" s="13" t="s">
        <v>78</v>
      </c>
      <c r="AY963" s="249" t="s">
        <v>147</v>
      </c>
    </row>
    <row r="964" s="14" customFormat="1">
      <c r="A964" s="14"/>
      <c r="B964" s="250"/>
      <c r="C964" s="251"/>
      <c r="D964" s="241" t="s">
        <v>157</v>
      </c>
      <c r="E964" s="252" t="s">
        <v>1</v>
      </c>
      <c r="F964" s="253" t="s">
        <v>88</v>
      </c>
      <c r="G964" s="251"/>
      <c r="H964" s="254">
        <v>2</v>
      </c>
      <c r="I964" s="255"/>
      <c r="J964" s="251"/>
      <c r="K964" s="251"/>
      <c r="L964" s="256"/>
      <c r="M964" s="257"/>
      <c r="N964" s="258"/>
      <c r="O964" s="258"/>
      <c r="P964" s="258"/>
      <c r="Q964" s="258"/>
      <c r="R964" s="258"/>
      <c r="S964" s="258"/>
      <c r="T964" s="259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60" t="s">
        <v>157</v>
      </c>
      <c r="AU964" s="260" t="s">
        <v>88</v>
      </c>
      <c r="AV964" s="14" t="s">
        <v>88</v>
      </c>
      <c r="AW964" s="14" t="s">
        <v>34</v>
      </c>
      <c r="AX964" s="14" t="s">
        <v>78</v>
      </c>
      <c r="AY964" s="260" t="s">
        <v>147</v>
      </c>
    </row>
    <row r="965" s="15" customFormat="1">
      <c r="A965" s="15"/>
      <c r="B965" s="261"/>
      <c r="C965" s="262"/>
      <c r="D965" s="241" t="s">
        <v>157</v>
      </c>
      <c r="E965" s="263" t="s">
        <v>1</v>
      </c>
      <c r="F965" s="264" t="s">
        <v>160</v>
      </c>
      <c r="G965" s="262"/>
      <c r="H965" s="265">
        <v>2</v>
      </c>
      <c r="I965" s="266"/>
      <c r="J965" s="262"/>
      <c r="K965" s="262"/>
      <c r="L965" s="267"/>
      <c r="M965" s="268"/>
      <c r="N965" s="269"/>
      <c r="O965" s="269"/>
      <c r="P965" s="269"/>
      <c r="Q965" s="269"/>
      <c r="R965" s="269"/>
      <c r="S965" s="269"/>
      <c r="T965" s="270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T965" s="271" t="s">
        <v>157</v>
      </c>
      <c r="AU965" s="271" t="s">
        <v>88</v>
      </c>
      <c r="AV965" s="15" t="s">
        <v>153</v>
      </c>
      <c r="AW965" s="15" t="s">
        <v>34</v>
      </c>
      <c r="AX965" s="15" t="s">
        <v>86</v>
      </c>
      <c r="AY965" s="271" t="s">
        <v>147</v>
      </c>
    </row>
    <row r="966" s="2" customFormat="1" ht="24.15" customHeight="1">
      <c r="A966" s="39"/>
      <c r="B966" s="40"/>
      <c r="C966" s="220" t="s">
        <v>1273</v>
      </c>
      <c r="D966" s="220" t="s">
        <v>149</v>
      </c>
      <c r="E966" s="221" t="s">
        <v>1274</v>
      </c>
      <c r="F966" s="222" t="s">
        <v>1275</v>
      </c>
      <c r="G966" s="223" t="s">
        <v>163</v>
      </c>
      <c r="H966" s="224">
        <v>2.2799999999999998</v>
      </c>
      <c r="I966" s="225"/>
      <c r="J966" s="226">
        <f>ROUND(I966*H966,2)</f>
        <v>0</v>
      </c>
      <c r="K966" s="227"/>
      <c r="L966" s="45"/>
      <c r="M966" s="228" t="s">
        <v>1</v>
      </c>
      <c r="N966" s="229" t="s">
        <v>43</v>
      </c>
      <c r="O966" s="92"/>
      <c r="P966" s="230">
        <f>O966*H966</f>
        <v>0</v>
      </c>
      <c r="Q966" s="230">
        <v>0</v>
      </c>
      <c r="R966" s="230">
        <f>Q966*H966</f>
        <v>0</v>
      </c>
      <c r="S966" s="230">
        <v>0.00191</v>
      </c>
      <c r="T966" s="231">
        <f>S966*H966</f>
        <v>0.0043547999999999998</v>
      </c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R966" s="232" t="s">
        <v>251</v>
      </c>
      <c r="AT966" s="232" t="s">
        <v>149</v>
      </c>
      <c r="AU966" s="232" t="s">
        <v>88</v>
      </c>
      <c r="AY966" s="18" t="s">
        <v>147</v>
      </c>
      <c r="BE966" s="233">
        <f>IF(N966="základní",J966,0)</f>
        <v>0</v>
      </c>
      <c r="BF966" s="233">
        <f>IF(N966="snížená",J966,0)</f>
        <v>0</v>
      </c>
      <c r="BG966" s="233">
        <f>IF(N966="zákl. přenesená",J966,0)</f>
        <v>0</v>
      </c>
      <c r="BH966" s="233">
        <f>IF(N966="sníž. přenesená",J966,0)</f>
        <v>0</v>
      </c>
      <c r="BI966" s="233">
        <f>IF(N966="nulová",J966,0)</f>
        <v>0</v>
      </c>
      <c r="BJ966" s="18" t="s">
        <v>86</v>
      </c>
      <c r="BK966" s="233">
        <f>ROUND(I966*H966,2)</f>
        <v>0</v>
      </c>
      <c r="BL966" s="18" t="s">
        <v>251</v>
      </c>
      <c r="BM966" s="232" t="s">
        <v>1276</v>
      </c>
    </row>
    <row r="967" s="2" customFormat="1">
      <c r="A967" s="39"/>
      <c r="B967" s="40"/>
      <c r="C967" s="41"/>
      <c r="D967" s="234" t="s">
        <v>155</v>
      </c>
      <c r="E967" s="41"/>
      <c r="F967" s="235" t="s">
        <v>1277</v>
      </c>
      <c r="G967" s="41"/>
      <c r="H967" s="41"/>
      <c r="I967" s="236"/>
      <c r="J967" s="41"/>
      <c r="K967" s="41"/>
      <c r="L967" s="45"/>
      <c r="M967" s="237"/>
      <c r="N967" s="238"/>
      <c r="O967" s="92"/>
      <c r="P967" s="92"/>
      <c r="Q967" s="92"/>
      <c r="R967" s="92"/>
      <c r="S967" s="92"/>
      <c r="T967" s="93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T967" s="18" t="s">
        <v>155</v>
      </c>
      <c r="AU967" s="18" t="s">
        <v>88</v>
      </c>
    </row>
    <row r="968" s="13" customFormat="1">
      <c r="A968" s="13"/>
      <c r="B968" s="239"/>
      <c r="C968" s="240"/>
      <c r="D968" s="241" t="s">
        <v>157</v>
      </c>
      <c r="E968" s="242" t="s">
        <v>1</v>
      </c>
      <c r="F968" s="243" t="s">
        <v>1278</v>
      </c>
      <c r="G968" s="240"/>
      <c r="H968" s="242" t="s">
        <v>1</v>
      </c>
      <c r="I968" s="244"/>
      <c r="J968" s="240"/>
      <c r="K968" s="240"/>
      <c r="L968" s="245"/>
      <c r="M968" s="246"/>
      <c r="N968" s="247"/>
      <c r="O968" s="247"/>
      <c r="P968" s="247"/>
      <c r="Q968" s="247"/>
      <c r="R968" s="247"/>
      <c r="S968" s="247"/>
      <c r="T968" s="248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9" t="s">
        <v>157</v>
      </c>
      <c r="AU968" s="249" t="s">
        <v>88</v>
      </c>
      <c r="AV968" s="13" t="s">
        <v>86</v>
      </c>
      <c r="AW968" s="13" t="s">
        <v>34</v>
      </c>
      <c r="AX968" s="13" t="s">
        <v>78</v>
      </c>
      <c r="AY968" s="249" t="s">
        <v>147</v>
      </c>
    </row>
    <row r="969" s="14" customFormat="1">
      <c r="A969" s="14"/>
      <c r="B969" s="250"/>
      <c r="C969" s="251"/>
      <c r="D969" s="241" t="s">
        <v>157</v>
      </c>
      <c r="E969" s="252" t="s">
        <v>1</v>
      </c>
      <c r="F969" s="253" t="s">
        <v>1279</v>
      </c>
      <c r="G969" s="251"/>
      <c r="H969" s="254">
        <v>2.2799999999999998</v>
      </c>
      <c r="I969" s="255"/>
      <c r="J969" s="251"/>
      <c r="K969" s="251"/>
      <c r="L969" s="256"/>
      <c r="M969" s="257"/>
      <c r="N969" s="258"/>
      <c r="O969" s="258"/>
      <c r="P969" s="258"/>
      <c r="Q969" s="258"/>
      <c r="R969" s="258"/>
      <c r="S969" s="258"/>
      <c r="T969" s="259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60" t="s">
        <v>157</v>
      </c>
      <c r="AU969" s="260" t="s">
        <v>88</v>
      </c>
      <c r="AV969" s="14" t="s">
        <v>88</v>
      </c>
      <c r="AW969" s="14" t="s">
        <v>34</v>
      </c>
      <c r="AX969" s="14" t="s">
        <v>78</v>
      </c>
      <c r="AY969" s="260" t="s">
        <v>147</v>
      </c>
    </row>
    <row r="970" s="15" customFormat="1">
      <c r="A970" s="15"/>
      <c r="B970" s="261"/>
      <c r="C970" s="262"/>
      <c r="D970" s="241" t="s">
        <v>157</v>
      </c>
      <c r="E970" s="263" t="s">
        <v>1</v>
      </c>
      <c r="F970" s="264" t="s">
        <v>160</v>
      </c>
      <c r="G970" s="262"/>
      <c r="H970" s="265">
        <v>2.2799999999999998</v>
      </c>
      <c r="I970" s="266"/>
      <c r="J970" s="262"/>
      <c r="K970" s="262"/>
      <c r="L970" s="267"/>
      <c r="M970" s="268"/>
      <c r="N970" s="269"/>
      <c r="O970" s="269"/>
      <c r="P970" s="269"/>
      <c r="Q970" s="269"/>
      <c r="R970" s="269"/>
      <c r="S970" s="269"/>
      <c r="T970" s="270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T970" s="271" t="s">
        <v>157</v>
      </c>
      <c r="AU970" s="271" t="s">
        <v>88</v>
      </c>
      <c r="AV970" s="15" t="s">
        <v>153</v>
      </c>
      <c r="AW970" s="15" t="s">
        <v>34</v>
      </c>
      <c r="AX970" s="15" t="s">
        <v>86</v>
      </c>
      <c r="AY970" s="271" t="s">
        <v>147</v>
      </c>
    </row>
    <row r="971" s="2" customFormat="1" ht="16.5" customHeight="1">
      <c r="A971" s="39"/>
      <c r="B971" s="40"/>
      <c r="C971" s="220" t="s">
        <v>1280</v>
      </c>
      <c r="D971" s="220" t="s">
        <v>149</v>
      </c>
      <c r="E971" s="221" t="s">
        <v>1281</v>
      </c>
      <c r="F971" s="222" t="s">
        <v>1282</v>
      </c>
      <c r="G971" s="223" t="s">
        <v>163</v>
      </c>
      <c r="H971" s="224">
        <v>7.5</v>
      </c>
      <c r="I971" s="225"/>
      <c r="J971" s="226">
        <f>ROUND(I971*H971,2)</f>
        <v>0</v>
      </c>
      <c r="K971" s="227"/>
      <c r="L971" s="45"/>
      <c r="M971" s="228" t="s">
        <v>1</v>
      </c>
      <c r="N971" s="229" t="s">
        <v>43</v>
      </c>
      <c r="O971" s="92"/>
      <c r="P971" s="230">
        <f>O971*H971</f>
        <v>0</v>
      </c>
      <c r="Q971" s="230">
        <v>0</v>
      </c>
      <c r="R971" s="230">
        <f>Q971*H971</f>
        <v>0</v>
      </c>
      <c r="S971" s="230">
        <v>0.00167</v>
      </c>
      <c r="T971" s="231">
        <f>S971*H971</f>
        <v>0.012525</v>
      </c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R971" s="232" t="s">
        <v>251</v>
      </c>
      <c r="AT971" s="232" t="s">
        <v>149</v>
      </c>
      <c r="AU971" s="232" t="s">
        <v>88</v>
      </c>
      <c r="AY971" s="18" t="s">
        <v>147</v>
      </c>
      <c r="BE971" s="233">
        <f>IF(N971="základní",J971,0)</f>
        <v>0</v>
      </c>
      <c r="BF971" s="233">
        <f>IF(N971="snížená",J971,0)</f>
        <v>0</v>
      </c>
      <c r="BG971" s="233">
        <f>IF(N971="zákl. přenesená",J971,0)</f>
        <v>0</v>
      </c>
      <c r="BH971" s="233">
        <f>IF(N971="sníž. přenesená",J971,0)</f>
        <v>0</v>
      </c>
      <c r="BI971" s="233">
        <f>IF(N971="nulová",J971,0)</f>
        <v>0</v>
      </c>
      <c r="BJ971" s="18" t="s">
        <v>86</v>
      </c>
      <c r="BK971" s="233">
        <f>ROUND(I971*H971,2)</f>
        <v>0</v>
      </c>
      <c r="BL971" s="18" t="s">
        <v>251</v>
      </c>
      <c r="BM971" s="232" t="s">
        <v>1283</v>
      </c>
    </row>
    <row r="972" s="2" customFormat="1">
      <c r="A972" s="39"/>
      <c r="B972" s="40"/>
      <c r="C972" s="41"/>
      <c r="D972" s="234" t="s">
        <v>155</v>
      </c>
      <c r="E972" s="41"/>
      <c r="F972" s="235" t="s">
        <v>1284</v>
      </c>
      <c r="G972" s="41"/>
      <c r="H972" s="41"/>
      <c r="I972" s="236"/>
      <c r="J972" s="41"/>
      <c r="K972" s="41"/>
      <c r="L972" s="45"/>
      <c r="M972" s="237"/>
      <c r="N972" s="238"/>
      <c r="O972" s="92"/>
      <c r="P972" s="92"/>
      <c r="Q972" s="92"/>
      <c r="R972" s="92"/>
      <c r="S972" s="92"/>
      <c r="T972" s="93"/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T972" s="18" t="s">
        <v>155</v>
      </c>
      <c r="AU972" s="18" t="s">
        <v>88</v>
      </c>
    </row>
    <row r="973" s="14" customFormat="1">
      <c r="A973" s="14"/>
      <c r="B973" s="250"/>
      <c r="C973" s="251"/>
      <c r="D973" s="241" t="s">
        <v>157</v>
      </c>
      <c r="E973" s="252" t="s">
        <v>1</v>
      </c>
      <c r="F973" s="253" t="s">
        <v>1285</v>
      </c>
      <c r="G973" s="251"/>
      <c r="H973" s="254">
        <v>1.5</v>
      </c>
      <c r="I973" s="255"/>
      <c r="J973" s="251"/>
      <c r="K973" s="251"/>
      <c r="L973" s="256"/>
      <c r="M973" s="257"/>
      <c r="N973" s="258"/>
      <c r="O973" s="258"/>
      <c r="P973" s="258"/>
      <c r="Q973" s="258"/>
      <c r="R973" s="258"/>
      <c r="S973" s="258"/>
      <c r="T973" s="259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60" t="s">
        <v>157</v>
      </c>
      <c r="AU973" s="260" t="s">
        <v>88</v>
      </c>
      <c r="AV973" s="14" t="s">
        <v>88</v>
      </c>
      <c r="AW973" s="14" t="s">
        <v>34</v>
      </c>
      <c r="AX973" s="14" t="s">
        <v>78</v>
      </c>
      <c r="AY973" s="260" t="s">
        <v>147</v>
      </c>
    </row>
    <row r="974" s="14" customFormat="1">
      <c r="A974" s="14"/>
      <c r="B974" s="250"/>
      <c r="C974" s="251"/>
      <c r="D974" s="241" t="s">
        <v>157</v>
      </c>
      <c r="E974" s="252" t="s">
        <v>1</v>
      </c>
      <c r="F974" s="253" t="s">
        <v>1286</v>
      </c>
      <c r="G974" s="251"/>
      <c r="H974" s="254">
        <v>6</v>
      </c>
      <c r="I974" s="255"/>
      <c r="J974" s="251"/>
      <c r="K974" s="251"/>
      <c r="L974" s="256"/>
      <c r="M974" s="257"/>
      <c r="N974" s="258"/>
      <c r="O974" s="258"/>
      <c r="P974" s="258"/>
      <c r="Q974" s="258"/>
      <c r="R974" s="258"/>
      <c r="S974" s="258"/>
      <c r="T974" s="259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T974" s="260" t="s">
        <v>157</v>
      </c>
      <c r="AU974" s="260" t="s">
        <v>88</v>
      </c>
      <c r="AV974" s="14" t="s">
        <v>88</v>
      </c>
      <c r="AW974" s="14" t="s">
        <v>34</v>
      </c>
      <c r="AX974" s="14" t="s">
        <v>78</v>
      </c>
      <c r="AY974" s="260" t="s">
        <v>147</v>
      </c>
    </row>
    <row r="975" s="15" customFormat="1">
      <c r="A975" s="15"/>
      <c r="B975" s="261"/>
      <c r="C975" s="262"/>
      <c r="D975" s="241" t="s">
        <v>157</v>
      </c>
      <c r="E975" s="263" t="s">
        <v>1</v>
      </c>
      <c r="F975" s="264" t="s">
        <v>160</v>
      </c>
      <c r="G975" s="262"/>
      <c r="H975" s="265">
        <v>7.5</v>
      </c>
      <c r="I975" s="266"/>
      <c r="J975" s="262"/>
      <c r="K975" s="262"/>
      <c r="L975" s="267"/>
      <c r="M975" s="268"/>
      <c r="N975" s="269"/>
      <c r="O975" s="269"/>
      <c r="P975" s="269"/>
      <c r="Q975" s="269"/>
      <c r="R975" s="269"/>
      <c r="S975" s="269"/>
      <c r="T975" s="270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T975" s="271" t="s">
        <v>157</v>
      </c>
      <c r="AU975" s="271" t="s">
        <v>88</v>
      </c>
      <c r="AV975" s="15" t="s">
        <v>153</v>
      </c>
      <c r="AW975" s="15" t="s">
        <v>34</v>
      </c>
      <c r="AX975" s="15" t="s">
        <v>86</v>
      </c>
      <c r="AY975" s="271" t="s">
        <v>147</v>
      </c>
    </row>
    <row r="976" s="2" customFormat="1" ht="24.15" customHeight="1">
      <c r="A976" s="39"/>
      <c r="B976" s="40"/>
      <c r="C976" s="220" t="s">
        <v>1287</v>
      </c>
      <c r="D976" s="220" t="s">
        <v>149</v>
      </c>
      <c r="E976" s="221" t="s">
        <v>1288</v>
      </c>
      <c r="F976" s="222" t="s">
        <v>1289</v>
      </c>
      <c r="G976" s="223" t="s">
        <v>163</v>
      </c>
      <c r="H976" s="224">
        <v>7.0869999999999997</v>
      </c>
      <c r="I976" s="225"/>
      <c r="J976" s="226">
        <f>ROUND(I976*H976,2)</f>
        <v>0</v>
      </c>
      <c r="K976" s="227"/>
      <c r="L976" s="45"/>
      <c r="M976" s="228" t="s">
        <v>1</v>
      </c>
      <c r="N976" s="229" t="s">
        <v>43</v>
      </c>
      <c r="O976" s="92"/>
      <c r="P976" s="230">
        <f>O976*H976</f>
        <v>0</v>
      </c>
      <c r="Q976" s="230">
        <v>0</v>
      </c>
      <c r="R976" s="230">
        <f>Q976*H976</f>
        <v>0</v>
      </c>
      <c r="S976" s="230">
        <v>0</v>
      </c>
      <c r="T976" s="231">
        <f>S976*H976</f>
        <v>0</v>
      </c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R976" s="232" t="s">
        <v>251</v>
      </c>
      <c r="AT976" s="232" t="s">
        <v>149</v>
      </c>
      <c r="AU976" s="232" t="s">
        <v>88</v>
      </c>
      <c r="AY976" s="18" t="s">
        <v>147</v>
      </c>
      <c r="BE976" s="233">
        <f>IF(N976="základní",J976,0)</f>
        <v>0</v>
      </c>
      <c r="BF976" s="233">
        <f>IF(N976="snížená",J976,0)</f>
        <v>0</v>
      </c>
      <c r="BG976" s="233">
        <f>IF(N976="zákl. přenesená",J976,0)</f>
        <v>0</v>
      </c>
      <c r="BH976" s="233">
        <f>IF(N976="sníž. přenesená",J976,0)</f>
        <v>0</v>
      </c>
      <c r="BI976" s="233">
        <f>IF(N976="nulová",J976,0)</f>
        <v>0</v>
      </c>
      <c r="BJ976" s="18" t="s">
        <v>86</v>
      </c>
      <c r="BK976" s="233">
        <f>ROUND(I976*H976,2)</f>
        <v>0</v>
      </c>
      <c r="BL976" s="18" t="s">
        <v>251</v>
      </c>
      <c r="BM976" s="232" t="s">
        <v>1290</v>
      </c>
    </row>
    <row r="977" s="14" customFormat="1">
      <c r="A977" s="14"/>
      <c r="B977" s="250"/>
      <c r="C977" s="251"/>
      <c r="D977" s="241" t="s">
        <v>157</v>
      </c>
      <c r="E977" s="252" t="s">
        <v>1</v>
      </c>
      <c r="F977" s="253" t="s">
        <v>1291</v>
      </c>
      <c r="G977" s="251"/>
      <c r="H977" s="254">
        <v>7.0869999999999997</v>
      </c>
      <c r="I977" s="255"/>
      <c r="J977" s="251"/>
      <c r="K977" s="251"/>
      <c r="L977" s="256"/>
      <c r="M977" s="257"/>
      <c r="N977" s="258"/>
      <c r="O977" s="258"/>
      <c r="P977" s="258"/>
      <c r="Q977" s="258"/>
      <c r="R977" s="258"/>
      <c r="S977" s="258"/>
      <c r="T977" s="259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60" t="s">
        <v>157</v>
      </c>
      <c r="AU977" s="260" t="s">
        <v>88</v>
      </c>
      <c r="AV977" s="14" t="s">
        <v>88</v>
      </c>
      <c r="AW977" s="14" t="s">
        <v>34</v>
      </c>
      <c r="AX977" s="14" t="s">
        <v>78</v>
      </c>
      <c r="AY977" s="260" t="s">
        <v>147</v>
      </c>
    </row>
    <row r="978" s="15" customFormat="1">
      <c r="A978" s="15"/>
      <c r="B978" s="261"/>
      <c r="C978" s="262"/>
      <c r="D978" s="241" t="s">
        <v>157</v>
      </c>
      <c r="E978" s="263" t="s">
        <v>1</v>
      </c>
      <c r="F978" s="264" t="s">
        <v>160</v>
      </c>
      <c r="G978" s="262"/>
      <c r="H978" s="265">
        <v>7.0869999999999997</v>
      </c>
      <c r="I978" s="266"/>
      <c r="J978" s="262"/>
      <c r="K978" s="262"/>
      <c r="L978" s="267"/>
      <c r="M978" s="268"/>
      <c r="N978" s="269"/>
      <c r="O978" s="269"/>
      <c r="P978" s="269"/>
      <c r="Q978" s="269"/>
      <c r="R978" s="269"/>
      <c r="S978" s="269"/>
      <c r="T978" s="270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T978" s="271" t="s">
        <v>157</v>
      </c>
      <c r="AU978" s="271" t="s">
        <v>88</v>
      </c>
      <c r="AV978" s="15" t="s">
        <v>153</v>
      </c>
      <c r="AW978" s="15" t="s">
        <v>34</v>
      </c>
      <c r="AX978" s="15" t="s">
        <v>86</v>
      </c>
      <c r="AY978" s="271" t="s">
        <v>147</v>
      </c>
    </row>
    <row r="979" s="2" customFormat="1" ht="37.8" customHeight="1">
      <c r="A979" s="39"/>
      <c r="B979" s="40"/>
      <c r="C979" s="220" t="s">
        <v>1292</v>
      </c>
      <c r="D979" s="220" t="s">
        <v>149</v>
      </c>
      <c r="E979" s="221" t="s">
        <v>1293</v>
      </c>
      <c r="F979" s="222" t="s">
        <v>1294</v>
      </c>
      <c r="G979" s="223" t="s">
        <v>163</v>
      </c>
      <c r="H979" s="224">
        <v>7.3869999999999996</v>
      </c>
      <c r="I979" s="225"/>
      <c r="J979" s="226">
        <f>ROUND(I979*H979,2)</f>
        <v>0</v>
      </c>
      <c r="K979" s="227"/>
      <c r="L979" s="45"/>
      <c r="M979" s="228" t="s">
        <v>1</v>
      </c>
      <c r="N979" s="229" t="s">
        <v>43</v>
      </c>
      <c r="O979" s="92"/>
      <c r="P979" s="230">
        <f>O979*H979</f>
        <v>0</v>
      </c>
      <c r="Q979" s="230">
        <v>0</v>
      </c>
      <c r="R979" s="230">
        <f>Q979*H979</f>
        <v>0</v>
      </c>
      <c r="S979" s="230">
        <v>0</v>
      </c>
      <c r="T979" s="231">
        <f>S979*H979</f>
        <v>0</v>
      </c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R979" s="232" t="s">
        <v>251</v>
      </c>
      <c r="AT979" s="232" t="s">
        <v>149</v>
      </c>
      <c r="AU979" s="232" t="s">
        <v>88</v>
      </c>
      <c r="AY979" s="18" t="s">
        <v>147</v>
      </c>
      <c r="BE979" s="233">
        <f>IF(N979="základní",J979,0)</f>
        <v>0</v>
      </c>
      <c r="BF979" s="233">
        <f>IF(N979="snížená",J979,0)</f>
        <v>0</v>
      </c>
      <c r="BG979" s="233">
        <f>IF(N979="zákl. přenesená",J979,0)</f>
        <v>0</v>
      </c>
      <c r="BH979" s="233">
        <f>IF(N979="sníž. přenesená",J979,0)</f>
        <v>0</v>
      </c>
      <c r="BI979" s="233">
        <f>IF(N979="nulová",J979,0)</f>
        <v>0</v>
      </c>
      <c r="BJ979" s="18" t="s">
        <v>86</v>
      </c>
      <c r="BK979" s="233">
        <f>ROUND(I979*H979,2)</f>
        <v>0</v>
      </c>
      <c r="BL979" s="18" t="s">
        <v>251</v>
      </c>
      <c r="BM979" s="232" t="s">
        <v>1295</v>
      </c>
    </row>
    <row r="980" s="14" customFormat="1">
      <c r="A980" s="14"/>
      <c r="B980" s="250"/>
      <c r="C980" s="251"/>
      <c r="D980" s="241" t="s">
        <v>157</v>
      </c>
      <c r="E980" s="252" t="s">
        <v>1</v>
      </c>
      <c r="F980" s="253" t="s">
        <v>1296</v>
      </c>
      <c r="G980" s="251"/>
      <c r="H980" s="254">
        <v>7.3869999999999996</v>
      </c>
      <c r="I980" s="255"/>
      <c r="J980" s="251"/>
      <c r="K980" s="251"/>
      <c r="L980" s="256"/>
      <c r="M980" s="257"/>
      <c r="N980" s="258"/>
      <c r="O980" s="258"/>
      <c r="P980" s="258"/>
      <c r="Q980" s="258"/>
      <c r="R980" s="258"/>
      <c r="S980" s="258"/>
      <c r="T980" s="259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T980" s="260" t="s">
        <v>157</v>
      </c>
      <c r="AU980" s="260" t="s">
        <v>88</v>
      </c>
      <c r="AV980" s="14" t="s">
        <v>88</v>
      </c>
      <c r="AW980" s="14" t="s">
        <v>34</v>
      </c>
      <c r="AX980" s="14" t="s">
        <v>78</v>
      </c>
      <c r="AY980" s="260" t="s">
        <v>147</v>
      </c>
    </row>
    <row r="981" s="15" customFormat="1">
      <c r="A981" s="15"/>
      <c r="B981" s="261"/>
      <c r="C981" s="262"/>
      <c r="D981" s="241" t="s">
        <v>157</v>
      </c>
      <c r="E981" s="263" t="s">
        <v>1</v>
      </c>
      <c r="F981" s="264" t="s">
        <v>160</v>
      </c>
      <c r="G981" s="262"/>
      <c r="H981" s="265">
        <v>7.3869999999999996</v>
      </c>
      <c r="I981" s="266"/>
      <c r="J981" s="262"/>
      <c r="K981" s="262"/>
      <c r="L981" s="267"/>
      <c r="M981" s="268"/>
      <c r="N981" s="269"/>
      <c r="O981" s="269"/>
      <c r="P981" s="269"/>
      <c r="Q981" s="269"/>
      <c r="R981" s="269"/>
      <c r="S981" s="269"/>
      <c r="T981" s="270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T981" s="271" t="s">
        <v>157</v>
      </c>
      <c r="AU981" s="271" t="s">
        <v>88</v>
      </c>
      <c r="AV981" s="15" t="s">
        <v>153</v>
      </c>
      <c r="AW981" s="15" t="s">
        <v>34</v>
      </c>
      <c r="AX981" s="15" t="s">
        <v>86</v>
      </c>
      <c r="AY981" s="271" t="s">
        <v>147</v>
      </c>
    </row>
    <row r="982" s="2" customFormat="1" ht="37.8" customHeight="1">
      <c r="A982" s="39"/>
      <c r="B982" s="40"/>
      <c r="C982" s="220" t="s">
        <v>1297</v>
      </c>
      <c r="D982" s="220" t="s">
        <v>149</v>
      </c>
      <c r="E982" s="221" t="s">
        <v>1298</v>
      </c>
      <c r="F982" s="222" t="s">
        <v>1299</v>
      </c>
      <c r="G982" s="223" t="s">
        <v>163</v>
      </c>
      <c r="H982" s="224">
        <v>6.7869999999999999</v>
      </c>
      <c r="I982" s="225"/>
      <c r="J982" s="226">
        <f>ROUND(I982*H982,2)</f>
        <v>0</v>
      </c>
      <c r="K982" s="227"/>
      <c r="L982" s="45"/>
      <c r="M982" s="228" t="s">
        <v>1</v>
      </c>
      <c r="N982" s="229" t="s">
        <v>43</v>
      </c>
      <c r="O982" s="92"/>
      <c r="P982" s="230">
        <f>O982*H982</f>
        <v>0</v>
      </c>
      <c r="Q982" s="230">
        <v>0</v>
      </c>
      <c r="R982" s="230">
        <f>Q982*H982</f>
        <v>0</v>
      </c>
      <c r="S982" s="230">
        <v>0</v>
      </c>
      <c r="T982" s="231">
        <f>S982*H982</f>
        <v>0</v>
      </c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R982" s="232" t="s">
        <v>251</v>
      </c>
      <c r="AT982" s="232" t="s">
        <v>149</v>
      </c>
      <c r="AU982" s="232" t="s">
        <v>88</v>
      </c>
      <c r="AY982" s="18" t="s">
        <v>147</v>
      </c>
      <c r="BE982" s="233">
        <f>IF(N982="základní",J982,0)</f>
        <v>0</v>
      </c>
      <c r="BF982" s="233">
        <f>IF(N982="snížená",J982,0)</f>
        <v>0</v>
      </c>
      <c r="BG982" s="233">
        <f>IF(N982="zákl. přenesená",J982,0)</f>
        <v>0</v>
      </c>
      <c r="BH982" s="233">
        <f>IF(N982="sníž. přenesená",J982,0)</f>
        <v>0</v>
      </c>
      <c r="BI982" s="233">
        <f>IF(N982="nulová",J982,0)</f>
        <v>0</v>
      </c>
      <c r="BJ982" s="18" t="s">
        <v>86</v>
      </c>
      <c r="BK982" s="233">
        <f>ROUND(I982*H982,2)</f>
        <v>0</v>
      </c>
      <c r="BL982" s="18" t="s">
        <v>251</v>
      </c>
      <c r="BM982" s="232" t="s">
        <v>1300</v>
      </c>
    </row>
    <row r="983" s="14" customFormat="1">
      <c r="A983" s="14"/>
      <c r="B983" s="250"/>
      <c r="C983" s="251"/>
      <c r="D983" s="241" t="s">
        <v>157</v>
      </c>
      <c r="E983" s="252" t="s">
        <v>1</v>
      </c>
      <c r="F983" s="253" t="s">
        <v>1301</v>
      </c>
      <c r="G983" s="251"/>
      <c r="H983" s="254">
        <v>6.7869999999999999</v>
      </c>
      <c r="I983" s="255"/>
      <c r="J983" s="251"/>
      <c r="K983" s="251"/>
      <c r="L983" s="256"/>
      <c r="M983" s="257"/>
      <c r="N983" s="258"/>
      <c r="O983" s="258"/>
      <c r="P983" s="258"/>
      <c r="Q983" s="258"/>
      <c r="R983" s="258"/>
      <c r="S983" s="258"/>
      <c r="T983" s="259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60" t="s">
        <v>157</v>
      </c>
      <c r="AU983" s="260" t="s">
        <v>88</v>
      </c>
      <c r="AV983" s="14" t="s">
        <v>88</v>
      </c>
      <c r="AW983" s="14" t="s">
        <v>34</v>
      </c>
      <c r="AX983" s="14" t="s">
        <v>78</v>
      </c>
      <c r="AY983" s="260" t="s">
        <v>147</v>
      </c>
    </row>
    <row r="984" s="15" customFormat="1">
      <c r="A984" s="15"/>
      <c r="B984" s="261"/>
      <c r="C984" s="262"/>
      <c r="D984" s="241" t="s">
        <v>157</v>
      </c>
      <c r="E984" s="263" t="s">
        <v>1</v>
      </c>
      <c r="F984" s="264" t="s">
        <v>160</v>
      </c>
      <c r="G984" s="262"/>
      <c r="H984" s="265">
        <v>6.7869999999999999</v>
      </c>
      <c r="I984" s="266"/>
      <c r="J984" s="262"/>
      <c r="K984" s="262"/>
      <c r="L984" s="267"/>
      <c r="M984" s="268"/>
      <c r="N984" s="269"/>
      <c r="O984" s="269"/>
      <c r="P984" s="269"/>
      <c r="Q984" s="269"/>
      <c r="R984" s="269"/>
      <c r="S984" s="269"/>
      <c r="T984" s="270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T984" s="271" t="s">
        <v>157</v>
      </c>
      <c r="AU984" s="271" t="s">
        <v>88</v>
      </c>
      <c r="AV984" s="15" t="s">
        <v>153</v>
      </c>
      <c r="AW984" s="15" t="s">
        <v>34</v>
      </c>
      <c r="AX984" s="15" t="s">
        <v>86</v>
      </c>
      <c r="AY984" s="271" t="s">
        <v>147</v>
      </c>
    </row>
    <row r="985" s="2" customFormat="1" ht="33" customHeight="1">
      <c r="A985" s="39"/>
      <c r="B985" s="40"/>
      <c r="C985" s="220" t="s">
        <v>1302</v>
      </c>
      <c r="D985" s="220" t="s">
        <v>149</v>
      </c>
      <c r="E985" s="221" t="s">
        <v>1303</v>
      </c>
      <c r="F985" s="222" t="s">
        <v>1304</v>
      </c>
      <c r="G985" s="223" t="s">
        <v>855</v>
      </c>
      <c r="H985" s="283"/>
      <c r="I985" s="225"/>
      <c r="J985" s="226">
        <f>ROUND(I985*H985,2)</f>
        <v>0</v>
      </c>
      <c r="K985" s="227"/>
      <c r="L985" s="45"/>
      <c r="M985" s="228" t="s">
        <v>1</v>
      </c>
      <c r="N985" s="229" t="s">
        <v>43</v>
      </c>
      <c r="O985" s="92"/>
      <c r="P985" s="230">
        <f>O985*H985</f>
        <v>0</v>
      </c>
      <c r="Q985" s="230">
        <v>0</v>
      </c>
      <c r="R985" s="230">
        <f>Q985*H985</f>
        <v>0</v>
      </c>
      <c r="S985" s="230">
        <v>0</v>
      </c>
      <c r="T985" s="231">
        <f>S985*H985</f>
        <v>0</v>
      </c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R985" s="232" t="s">
        <v>251</v>
      </c>
      <c r="AT985" s="232" t="s">
        <v>149</v>
      </c>
      <c r="AU985" s="232" t="s">
        <v>88</v>
      </c>
      <c r="AY985" s="18" t="s">
        <v>147</v>
      </c>
      <c r="BE985" s="233">
        <f>IF(N985="základní",J985,0)</f>
        <v>0</v>
      </c>
      <c r="BF985" s="233">
        <f>IF(N985="snížená",J985,0)</f>
        <v>0</v>
      </c>
      <c r="BG985" s="233">
        <f>IF(N985="zákl. přenesená",J985,0)</f>
        <v>0</v>
      </c>
      <c r="BH985" s="233">
        <f>IF(N985="sníž. přenesená",J985,0)</f>
        <v>0</v>
      </c>
      <c r="BI985" s="233">
        <f>IF(N985="nulová",J985,0)</f>
        <v>0</v>
      </c>
      <c r="BJ985" s="18" t="s">
        <v>86</v>
      </c>
      <c r="BK985" s="233">
        <f>ROUND(I985*H985,2)</f>
        <v>0</v>
      </c>
      <c r="BL985" s="18" t="s">
        <v>251</v>
      </c>
      <c r="BM985" s="232" t="s">
        <v>1305</v>
      </c>
    </row>
    <row r="986" s="2" customFormat="1">
      <c r="A986" s="39"/>
      <c r="B986" s="40"/>
      <c r="C986" s="41"/>
      <c r="D986" s="234" t="s">
        <v>155</v>
      </c>
      <c r="E986" s="41"/>
      <c r="F986" s="235" t="s">
        <v>1306</v>
      </c>
      <c r="G986" s="41"/>
      <c r="H986" s="41"/>
      <c r="I986" s="236"/>
      <c r="J986" s="41"/>
      <c r="K986" s="41"/>
      <c r="L986" s="45"/>
      <c r="M986" s="237"/>
      <c r="N986" s="238"/>
      <c r="O986" s="92"/>
      <c r="P986" s="92"/>
      <c r="Q986" s="92"/>
      <c r="R986" s="92"/>
      <c r="S986" s="92"/>
      <c r="T986" s="93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T986" s="18" t="s">
        <v>155</v>
      </c>
      <c r="AU986" s="18" t="s">
        <v>88</v>
      </c>
    </row>
    <row r="987" s="2" customFormat="1" ht="33" customHeight="1">
      <c r="A987" s="39"/>
      <c r="B987" s="40"/>
      <c r="C987" s="220" t="s">
        <v>1307</v>
      </c>
      <c r="D987" s="220" t="s">
        <v>149</v>
      </c>
      <c r="E987" s="221" t="s">
        <v>1308</v>
      </c>
      <c r="F987" s="222" t="s">
        <v>1309</v>
      </c>
      <c r="G987" s="223" t="s">
        <v>855</v>
      </c>
      <c r="H987" s="283"/>
      <c r="I987" s="225"/>
      <c r="J987" s="226">
        <f>ROUND(I987*H987,2)</f>
        <v>0</v>
      </c>
      <c r="K987" s="227"/>
      <c r="L987" s="45"/>
      <c r="M987" s="228" t="s">
        <v>1</v>
      </c>
      <c r="N987" s="229" t="s">
        <v>43</v>
      </c>
      <c r="O987" s="92"/>
      <c r="P987" s="230">
        <f>O987*H987</f>
        <v>0</v>
      </c>
      <c r="Q987" s="230">
        <v>0</v>
      </c>
      <c r="R987" s="230">
        <f>Q987*H987</f>
        <v>0</v>
      </c>
      <c r="S987" s="230">
        <v>0</v>
      </c>
      <c r="T987" s="231">
        <f>S987*H987</f>
        <v>0</v>
      </c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R987" s="232" t="s">
        <v>251</v>
      </c>
      <c r="AT987" s="232" t="s">
        <v>149</v>
      </c>
      <c r="AU987" s="232" t="s">
        <v>88</v>
      </c>
      <c r="AY987" s="18" t="s">
        <v>147</v>
      </c>
      <c r="BE987" s="233">
        <f>IF(N987="základní",J987,0)</f>
        <v>0</v>
      </c>
      <c r="BF987" s="233">
        <f>IF(N987="snížená",J987,0)</f>
        <v>0</v>
      </c>
      <c r="BG987" s="233">
        <f>IF(N987="zákl. přenesená",J987,0)</f>
        <v>0</v>
      </c>
      <c r="BH987" s="233">
        <f>IF(N987="sníž. přenesená",J987,0)</f>
        <v>0</v>
      </c>
      <c r="BI987" s="233">
        <f>IF(N987="nulová",J987,0)</f>
        <v>0</v>
      </c>
      <c r="BJ987" s="18" t="s">
        <v>86</v>
      </c>
      <c r="BK987" s="233">
        <f>ROUND(I987*H987,2)</f>
        <v>0</v>
      </c>
      <c r="BL987" s="18" t="s">
        <v>251</v>
      </c>
      <c r="BM987" s="232" t="s">
        <v>1310</v>
      </c>
    </row>
    <row r="988" s="2" customFormat="1">
      <c r="A988" s="39"/>
      <c r="B988" s="40"/>
      <c r="C988" s="41"/>
      <c r="D988" s="234" t="s">
        <v>155</v>
      </c>
      <c r="E988" s="41"/>
      <c r="F988" s="235" t="s">
        <v>1311</v>
      </c>
      <c r="G988" s="41"/>
      <c r="H988" s="41"/>
      <c r="I988" s="236"/>
      <c r="J988" s="41"/>
      <c r="K988" s="41"/>
      <c r="L988" s="45"/>
      <c r="M988" s="237"/>
      <c r="N988" s="238"/>
      <c r="O988" s="92"/>
      <c r="P988" s="92"/>
      <c r="Q988" s="92"/>
      <c r="R988" s="92"/>
      <c r="S988" s="92"/>
      <c r="T988" s="93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T988" s="18" t="s">
        <v>155</v>
      </c>
      <c r="AU988" s="18" t="s">
        <v>88</v>
      </c>
    </row>
    <row r="989" s="12" customFormat="1" ht="22.8" customHeight="1">
      <c r="A989" s="12"/>
      <c r="B989" s="204"/>
      <c r="C989" s="205"/>
      <c r="D989" s="206" t="s">
        <v>77</v>
      </c>
      <c r="E989" s="218" t="s">
        <v>1312</v>
      </c>
      <c r="F989" s="218" t="s">
        <v>1313</v>
      </c>
      <c r="G989" s="205"/>
      <c r="H989" s="205"/>
      <c r="I989" s="208"/>
      <c r="J989" s="219">
        <f>BK989</f>
        <v>0</v>
      </c>
      <c r="K989" s="205"/>
      <c r="L989" s="210"/>
      <c r="M989" s="211"/>
      <c r="N989" s="212"/>
      <c r="O989" s="212"/>
      <c r="P989" s="213">
        <f>SUM(P990:P1061)</f>
        <v>0</v>
      </c>
      <c r="Q989" s="212"/>
      <c r="R989" s="213">
        <f>SUM(R990:R1061)</f>
        <v>0.10908999999999999</v>
      </c>
      <c r="S989" s="212"/>
      <c r="T989" s="214">
        <f>SUM(T990:T1061)</f>
        <v>0.066599999999999993</v>
      </c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R989" s="215" t="s">
        <v>88</v>
      </c>
      <c r="AT989" s="216" t="s">
        <v>77</v>
      </c>
      <c r="AU989" s="216" t="s">
        <v>86</v>
      </c>
      <c r="AY989" s="215" t="s">
        <v>147</v>
      </c>
      <c r="BK989" s="217">
        <f>SUM(BK990:BK1061)</f>
        <v>0</v>
      </c>
    </row>
    <row r="990" s="2" customFormat="1" ht="24.15" customHeight="1">
      <c r="A990" s="39"/>
      <c r="B990" s="40"/>
      <c r="C990" s="220" t="s">
        <v>1314</v>
      </c>
      <c r="D990" s="220" t="s">
        <v>149</v>
      </c>
      <c r="E990" s="221" t="s">
        <v>1315</v>
      </c>
      <c r="F990" s="222" t="s">
        <v>1316</v>
      </c>
      <c r="G990" s="223" t="s">
        <v>259</v>
      </c>
      <c r="H990" s="224">
        <v>1</v>
      </c>
      <c r="I990" s="225"/>
      <c r="J990" s="226">
        <f>ROUND(I990*H990,2)</f>
        <v>0</v>
      </c>
      <c r="K990" s="227"/>
      <c r="L990" s="45"/>
      <c r="M990" s="228" t="s">
        <v>1</v>
      </c>
      <c r="N990" s="229" t="s">
        <v>43</v>
      </c>
      <c r="O990" s="92"/>
      <c r="P990" s="230">
        <f>O990*H990</f>
        <v>0</v>
      </c>
      <c r="Q990" s="230">
        <v>0</v>
      </c>
      <c r="R990" s="230">
        <f>Q990*H990</f>
        <v>0</v>
      </c>
      <c r="S990" s="230">
        <v>0</v>
      </c>
      <c r="T990" s="231">
        <f>S990*H990</f>
        <v>0</v>
      </c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R990" s="232" t="s">
        <v>251</v>
      </c>
      <c r="AT990" s="232" t="s">
        <v>149</v>
      </c>
      <c r="AU990" s="232" t="s">
        <v>88</v>
      </c>
      <c r="AY990" s="18" t="s">
        <v>147</v>
      </c>
      <c r="BE990" s="233">
        <f>IF(N990="základní",J990,0)</f>
        <v>0</v>
      </c>
      <c r="BF990" s="233">
        <f>IF(N990="snížená",J990,0)</f>
        <v>0</v>
      </c>
      <c r="BG990" s="233">
        <f>IF(N990="zákl. přenesená",J990,0)</f>
        <v>0</v>
      </c>
      <c r="BH990" s="233">
        <f>IF(N990="sníž. přenesená",J990,0)</f>
        <v>0</v>
      </c>
      <c r="BI990" s="233">
        <f>IF(N990="nulová",J990,0)</f>
        <v>0</v>
      </c>
      <c r="BJ990" s="18" t="s">
        <v>86</v>
      </c>
      <c r="BK990" s="233">
        <f>ROUND(I990*H990,2)</f>
        <v>0</v>
      </c>
      <c r="BL990" s="18" t="s">
        <v>251</v>
      </c>
      <c r="BM990" s="232" t="s">
        <v>1317</v>
      </c>
    </row>
    <row r="991" s="2" customFormat="1">
      <c r="A991" s="39"/>
      <c r="B991" s="40"/>
      <c r="C991" s="41"/>
      <c r="D991" s="234" t="s">
        <v>155</v>
      </c>
      <c r="E991" s="41"/>
      <c r="F991" s="235" t="s">
        <v>1318</v>
      </c>
      <c r="G991" s="41"/>
      <c r="H991" s="41"/>
      <c r="I991" s="236"/>
      <c r="J991" s="41"/>
      <c r="K991" s="41"/>
      <c r="L991" s="45"/>
      <c r="M991" s="237"/>
      <c r="N991" s="238"/>
      <c r="O991" s="92"/>
      <c r="P991" s="92"/>
      <c r="Q991" s="92"/>
      <c r="R991" s="92"/>
      <c r="S991" s="92"/>
      <c r="T991" s="93"/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T991" s="18" t="s">
        <v>155</v>
      </c>
      <c r="AU991" s="18" t="s">
        <v>88</v>
      </c>
    </row>
    <row r="992" s="13" customFormat="1">
      <c r="A992" s="13"/>
      <c r="B992" s="239"/>
      <c r="C992" s="240"/>
      <c r="D992" s="241" t="s">
        <v>157</v>
      </c>
      <c r="E992" s="242" t="s">
        <v>1</v>
      </c>
      <c r="F992" s="243" t="s">
        <v>434</v>
      </c>
      <c r="G992" s="240"/>
      <c r="H992" s="242" t="s">
        <v>1</v>
      </c>
      <c r="I992" s="244"/>
      <c r="J992" s="240"/>
      <c r="K992" s="240"/>
      <c r="L992" s="245"/>
      <c r="M992" s="246"/>
      <c r="N992" s="247"/>
      <c r="O992" s="247"/>
      <c r="P992" s="247"/>
      <c r="Q992" s="247"/>
      <c r="R992" s="247"/>
      <c r="S992" s="247"/>
      <c r="T992" s="248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49" t="s">
        <v>157</v>
      </c>
      <c r="AU992" s="249" t="s">
        <v>88</v>
      </c>
      <c r="AV992" s="13" t="s">
        <v>86</v>
      </c>
      <c r="AW992" s="13" t="s">
        <v>34</v>
      </c>
      <c r="AX992" s="13" t="s">
        <v>78</v>
      </c>
      <c r="AY992" s="249" t="s">
        <v>147</v>
      </c>
    </row>
    <row r="993" s="14" customFormat="1">
      <c r="A993" s="14"/>
      <c r="B993" s="250"/>
      <c r="C993" s="251"/>
      <c r="D993" s="241" t="s">
        <v>157</v>
      </c>
      <c r="E993" s="252" t="s">
        <v>1</v>
      </c>
      <c r="F993" s="253" t="s">
        <v>1319</v>
      </c>
      <c r="G993" s="251"/>
      <c r="H993" s="254">
        <v>1</v>
      </c>
      <c r="I993" s="255"/>
      <c r="J993" s="251"/>
      <c r="K993" s="251"/>
      <c r="L993" s="256"/>
      <c r="M993" s="257"/>
      <c r="N993" s="258"/>
      <c r="O993" s="258"/>
      <c r="P993" s="258"/>
      <c r="Q993" s="258"/>
      <c r="R993" s="258"/>
      <c r="S993" s="258"/>
      <c r="T993" s="259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60" t="s">
        <v>157</v>
      </c>
      <c r="AU993" s="260" t="s">
        <v>88</v>
      </c>
      <c r="AV993" s="14" t="s">
        <v>88</v>
      </c>
      <c r="AW993" s="14" t="s">
        <v>34</v>
      </c>
      <c r="AX993" s="14" t="s">
        <v>78</v>
      </c>
      <c r="AY993" s="260" t="s">
        <v>147</v>
      </c>
    </row>
    <row r="994" s="15" customFormat="1">
      <c r="A994" s="15"/>
      <c r="B994" s="261"/>
      <c r="C994" s="262"/>
      <c r="D994" s="241" t="s">
        <v>157</v>
      </c>
      <c r="E994" s="263" t="s">
        <v>1</v>
      </c>
      <c r="F994" s="264" t="s">
        <v>160</v>
      </c>
      <c r="G994" s="262"/>
      <c r="H994" s="265">
        <v>1</v>
      </c>
      <c r="I994" s="266"/>
      <c r="J994" s="262"/>
      <c r="K994" s="262"/>
      <c r="L994" s="267"/>
      <c r="M994" s="268"/>
      <c r="N994" s="269"/>
      <c r="O994" s="269"/>
      <c r="P994" s="269"/>
      <c r="Q994" s="269"/>
      <c r="R994" s="269"/>
      <c r="S994" s="269"/>
      <c r="T994" s="270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T994" s="271" t="s">
        <v>157</v>
      </c>
      <c r="AU994" s="271" t="s">
        <v>88</v>
      </c>
      <c r="AV994" s="15" t="s">
        <v>153</v>
      </c>
      <c r="AW994" s="15" t="s">
        <v>34</v>
      </c>
      <c r="AX994" s="15" t="s">
        <v>86</v>
      </c>
      <c r="AY994" s="271" t="s">
        <v>147</v>
      </c>
    </row>
    <row r="995" s="2" customFormat="1" ht="24.15" customHeight="1">
      <c r="A995" s="39"/>
      <c r="B995" s="40"/>
      <c r="C995" s="272" t="s">
        <v>1320</v>
      </c>
      <c r="D995" s="272" t="s">
        <v>392</v>
      </c>
      <c r="E995" s="273" t="s">
        <v>1321</v>
      </c>
      <c r="F995" s="274" t="s">
        <v>1322</v>
      </c>
      <c r="G995" s="275" t="s">
        <v>259</v>
      </c>
      <c r="H995" s="276">
        <v>1</v>
      </c>
      <c r="I995" s="277"/>
      <c r="J995" s="278">
        <f>ROUND(I995*H995,2)</f>
        <v>0</v>
      </c>
      <c r="K995" s="279"/>
      <c r="L995" s="280"/>
      <c r="M995" s="281" t="s">
        <v>1</v>
      </c>
      <c r="N995" s="282" t="s">
        <v>43</v>
      </c>
      <c r="O995" s="92"/>
      <c r="P995" s="230">
        <f>O995*H995</f>
        <v>0</v>
      </c>
      <c r="Q995" s="230">
        <v>0.020500000000000001</v>
      </c>
      <c r="R995" s="230">
        <f>Q995*H995</f>
        <v>0.020500000000000001</v>
      </c>
      <c r="S995" s="230">
        <v>0</v>
      </c>
      <c r="T995" s="231">
        <f>S995*H995</f>
        <v>0</v>
      </c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R995" s="232" t="s">
        <v>361</v>
      </c>
      <c r="AT995" s="232" t="s">
        <v>392</v>
      </c>
      <c r="AU995" s="232" t="s">
        <v>88</v>
      </c>
      <c r="AY995" s="18" t="s">
        <v>147</v>
      </c>
      <c r="BE995" s="233">
        <f>IF(N995="základní",J995,0)</f>
        <v>0</v>
      </c>
      <c r="BF995" s="233">
        <f>IF(N995="snížená",J995,0)</f>
        <v>0</v>
      </c>
      <c r="BG995" s="233">
        <f>IF(N995="zákl. přenesená",J995,0)</f>
        <v>0</v>
      </c>
      <c r="BH995" s="233">
        <f>IF(N995="sníž. přenesená",J995,0)</f>
        <v>0</v>
      </c>
      <c r="BI995" s="233">
        <f>IF(N995="nulová",J995,0)</f>
        <v>0</v>
      </c>
      <c r="BJ995" s="18" t="s">
        <v>86</v>
      </c>
      <c r="BK995" s="233">
        <f>ROUND(I995*H995,2)</f>
        <v>0</v>
      </c>
      <c r="BL995" s="18" t="s">
        <v>251</v>
      </c>
      <c r="BM995" s="232" t="s">
        <v>1323</v>
      </c>
    </row>
    <row r="996" s="14" customFormat="1">
      <c r="A996" s="14"/>
      <c r="B996" s="250"/>
      <c r="C996" s="251"/>
      <c r="D996" s="241" t="s">
        <v>157</v>
      </c>
      <c r="E996" s="252" t="s">
        <v>1</v>
      </c>
      <c r="F996" s="253" t="s">
        <v>1324</v>
      </c>
      <c r="G996" s="251"/>
      <c r="H996" s="254">
        <v>1</v>
      </c>
      <c r="I996" s="255"/>
      <c r="J996" s="251"/>
      <c r="K996" s="251"/>
      <c r="L996" s="256"/>
      <c r="M996" s="257"/>
      <c r="N996" s="258"/>
      <c r="O996" s="258"/>
      <c r="P996" s="258"/>
      <c r="Q996" s="258"/>
      <c r="R996" s="258"/>
      <c r="S996" s="258"/>
      <c r="T996" s="259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60" t="s">
        <v>157</v>
      </c>
      <c r="AU996" s="260" t="s">
        <v>88</v>
      </c>
      <c r="AV996" s="14" t="s">
        <v>88</v>
      </c>
      <c r="AW996" s="14" t="s">
        <v>34</v>
      </c>
      <c r="AX996" s="14" t="s">
        <v>78</v>
      </c>
      <c r="AY996" s="260" t="s">
        <v>147</v>
      </c>
    </row>
    <row r="997" s="15" customFormat="1">
      <c r="A997" s="15"/>
      <c r="B997" s="261"/>
      <c r="C997" s="262"/>
      <c r="D997" s="241" t="s">
        <v>157</v>
      </c>
      <c r="E997" s="263" t="s">
        <v>1</v>
      </c>
      <c r="F997" s="264" t="s">
        <v>160</v>
      </c>
      <c r="G997" s="262"/>
      <c r="H997" s="265">
        <v>1</v>
      </c>
      <c r="I997" s="266"/>
      <c r="J997" s="262"/>
      <c r="K997" s="262"/>
      <c r="L997" s="267"/>
      <c r="M997" s="268"/>
      <c r="N997" s="269"/>
      <c r="O997" s="269"/>
      <c r="P997" s="269"/>
      <c r="Q997" s="269"/>
      <c r="R997" s="269"/>
      <c r="S997" s="269"/>
      <c r="T997" s="270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T997" s="271" t="s">
        <v>157</v>
      </c>
      <c r="AU997" s="271" t="s">
        <v>88</v>
      </c>
      <c r="AV997" s="15" t="s">
        <v>153</v>
      </c>
      <c r="AW997" s="15" t="s">
        <v>34</v>
      </c>
      <c r="AX997" s="15" t="s">
        <v>86</v>
      </c>
      <c r="AY997" s="271" t="s">
        <v>147</v>
      </c>
    </row>
    <row r="998" s="2" customFormat="1" ht="24.15" customHeight="1">
      <c r="A998" s="39"/>
      <c r="B998" s="40"/>
      <c r="C998" s="220" t="s">
        <v>1325</v>
      </c>
      <c r="D998" s="220" t="s">
        <v>149</v>
      </c>
      <c r="E998" s="221" t="s">
        <v>1326</v>
      </c>
      <c r="F998" s="222" t="s">
        <v>1327</v>
      </c>
      <c r="G998" s="223" t="s">
        <v>259</v>
      </c>
      <c r="H998" s="224">
        <v>2</v>
      </c>
      <c r="I998" s="225"/>
      <c r="J998" s="226">
        <f>ROUND(I998*H998,2)</f>
        <v>0</v>
      </c>
      <c r="K998" s="227"/>
      <c r="L998" s="45"/>
      <c r="M998" s="228" t="s">
        <v>1</v>
      </c>
      <c r="N998" s="229" t="s">
        <v>43</v>
      </c>
      <c r="O998" s="92"/>
      <c r="P998" s="230">
        <f>O998*H998</f>
        <v>0</v>
      </c>
      <c r="Q998" s="230">
        <v>0</v>
      </c>
      <c r="R998" s="230">
        <f>Q998*H998</f>
        <v>0</v>
      </c>
      <c r="S998" s="230">
        <v>0</v>
      </c>
      <c r="T998" s="231">
        <f>S998*H998</f>
        <v>0</v>
      </c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R998" s="232" t="s">
        <v>251</v>
      </c>
      <c r="AT998" s="232" t="s">
        <v>149</v>
      </c>
      <c r="AU998" s="232" t="s">
        <v>88</v>
      </c>
      <c r="AY998" s="18" t="s">
        <v>147</v>
      </c>
      <c r="BE998" s="233">
        <f>IF(N998="základní",J998,0)</f>
        <v>0</v>
      </c>
      <c r="BF998" s="233">
        <f>IF(N998="snížená",J998,0)</f>
        <v>0</v>
      </c>
      <c r="BG998" s="233">
        <f>IF(N998="zákl. přenesená",J998,0)</f>
        <v>0</v>
      </c>
      <c r="BH998" s="233">
        <f>IF(N998="sníž. přenesená",J998,0)</f>
        <v>0</v>
      </c>
      <c r="BI998" s="233">
        <f>IF(N998="nulová",J998,0)</f>
        <v>0</v>
      </c>
      <c r="BJ998" s="18" t="s">
        <v>86</v>
      </c>
      <c r="BK998" s="233">
        <f>ROUND(I998*H998,2)</f>
        <v>0</v>
      </c>
      <c r="BL998" s="18" t="s">
        <v>251</v>
      </c>
      <c r="BM998" s="232" t="s">
        <v>1328</v>
      </c>
    </row>
    <row r="999" s="2" customFormat="1">
      <c r="A999" s="39"/>
      <c r="B999" s="40"/>
      <c r="C999" s="41"/>
      <c r="D999" s="234" t="s">
        <v>155</v>
      </c>
      <c r="E999" s="41"/>
      <c r="F999" s="235" t="s">
        <v>1329</v>
      </c>
      <c r="G999" s="41"/>
      <c r="H999" s="41"/>
      <c r="I999" s="236"/>
      <c r="J999" s="41"/>
      <c r="K999" s="41"/>
      <c r="L999" s="45"/>
      <c r="M999" s="237"/>
      <c r="N999" s="238"/>
      <c r="O999" s="92"/>
      <c r="P999" s="92"/>
      <c r="Q999" s="92"/>
      <c r="R999" s="92"/>
      <c r="S999" s="92"/>
      <c r="T999" s="93"/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T999" s="18" t="s">
        <v>155</v>
      </c>
      <c r="AU999" s="18" t="s">
        <v>88</v>
      </c>
    </row>
    <row r="1000" s="14" customFormat="1">
      <c r="A1000" s="14"/>
      <c r="B1000" s="250"/>
      <c r="C1000" s="251"/>
      <c r="D1000" s="241" t="s">
        <v>157</v>
      </c>
      <c r="E1000" s="252" t="s">
        <v>1</v>
      </c>
      <c r="F1000" s="253" t="s">
        <v>1330</v>
      </c>
      <c r="G1000" s="251"/>
      <c r="H1000" s="254">
        <v>1</v>
      </c>
      <c r="I1000" s="255"/>
      <c r="J1000" s="251"/>
      <c r="K1000" s="251"/>
      <c r="L1000" s="256"/>
      <c r="M1000" s="257"/>
      <c r="N1000" s="258"/>
      <c r="O1000" s="258"/>
      <c r="P1000" s="258"/>
      <c r="Q1000" s="258"/>
      <c r="R1000" s="258"/>
      <c r="S1000" s="258"/>
      <c r="T1000" s="259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60" t="s">
        <v>157</v>
      </c>
      <c r="AU1000" s="260" t="s">
        <v>88</v>
      </c>
      <c r="AV1000" s="14" t="s">
        <v>88</v>
      </c>
      <c r="AW1000" s="14" t="s">
        <v>34</v>
      </c>
      <c r="AX1000" s="14" t="s">
        <v>78</v>
      </c>
      <c r="AY1000" s="260" t="s">
        <v>147</v>
      </c>
    </row>
    <row r="1001" s="14" customFormat="1">
      <c r="A1001" s="14"/>
      <c r="B1001" s="250"/>
      <c r="C1001" s="251"/>
      <c r="D1001" s="241" t="s">
        <v>157</v>
      </c>
      <c r="E1001" s="252" t="s">
        <v>1</v>
      </c>
      <c r="F1001" s="253" t="s">
        <v>1331</v>
      </c>
      <c r="G1001" s="251"/>
      <c r="H1001" s="254">
        <v>1</v>
      </c>
      <c r="I1001" s="255"/>
      <c r="J1001" s="251"/>
      <c r="K1001" s="251"/>
      <c r="L1001" s="256"/>
      <c r="M1001" s="257"/>
      <c r="N1001" s="258"/>
      <c r="O1001" s="258"/>
      <c r="P1001" s="258"/>
      <c r="Q1001" s="258"/>
      <c r="R1001" s="258"/>
      <c r="S1001" s="258"/>
      <c r="T1001" s="259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T1001" s="260" t="s">
        <v>157</v>
      </c>
      <c r="AU1001" s="260" t="s">
        <v>88</v>
      </c>
      <c r="AV1001" s="14" t="s">
        <v>88</v>
      </c>
      <c r="AW1001" s="14" t="s">
        <v>34</v>
      </c>
      <c r="AX1001" s="14" t="s">
        <v>78</v>
      </c>
      <c r="AY1001" s="260" t="s">
        <v>147</v>
      </c>
    </row>
    <row r="1002" s="15" customFormat="1">
      <c r="A1002" s="15"/>
      <c r="B1002" s="261"/>
      <c r="C1002" s="262"/>
      <c r="D1002" s="241" t="s">
        <v>157</v>
      </c>
      <c r="E1002" s="263" t="s">
        <v>1</v>
      </c>
      <c r="F1002" s="264" t="s">
        <v>160</v>
      </c>
      <c r="G1002" s="262"/>
      <c r="H1002" s="265">
        <v>2</v>
      </c>
      <c r="I1002" s="266"/>
      <c r="J1002" s="262"/>
      <c r="K1002" s="262"/>
      <c r="L1002" s="267"/>
      <c r="M1002" s="268"/>
      <c r="N1002" s="269"/>
      <c r="O1002" s="269"/>
      <c r="P1002" s="269"/>
      <c r="Q1002" s="269"/>
      <c r="R1002" s="269"/>
      <c r="S1002" s="269"/>
      <c r="T1002" s="270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T1002" s="271" t="s">
        <v>157</v>
      </c>
      <c r="AU1002" s="271" t="s">
        <v>88</v>
      </c>
      <c r="AV1002" s="15" t="s">
        <v>153</v>
      </c>
      <c r="AW1002" s="15" t="s">
        <v>34</v>
      </c>
      <c r="AX1002" s="15" t="s">
        <v>86</v>
      </c>
      <c r="AY1002" s="271" t="s">
        <v>147</v>
      </c>
    </row>
    <row r="1003" s="2" customFormat="1" ht="33" customHeight="1">
      <c r="A1003" s="39"/>
      <c r="B1003" s="40"/>
      <c r="C1003" s="272" t="s">
        <v>1332</v>
      </c>
      <c r="D1003" s="272" t="s">
        <v>392</v>
      </c>
      <c r="E1003" s="273" t="s">
        <v>1333</v>
      </c>
      <c r="F1003" s="274" t="s">
        <v>1334</v>
      </c>
      <c r="G1003" s="275" t="s">
        <v>259</v>
      </c>
      <c r="H1003" s="276">
        <v>2</v>
      </c>
      <c r="I1003" s="277"/>
      <c r="J1003" s="278">
        <f>ROUND(I1003*H1003,2)</f>
        <v>0</v>
      </c>
      <c r="K1003" s="279"/>
      <c r="L1003" s="280"/>
      <c r="M1003" s="281" t="s">
        <v>1</v>
      </c>
      <c r="N1003" s="282" t="s">
        <v>43</v>
      </c>
      <c r="O1003" s="92"/>
      <c r="P1003" s="230">
        <f>O1003*H1003</f>
        <v>0</v>
      </c>
      <c r="Q1003" s="230">
        <v>0.037999999999999999</v>
      </c>
      <c r="R1003" s="230">
        <f>Q1003*H1003</f>
        <v>0.075999999999999998</v>
      </c>
      <c r="S1003" s="230">
        <v>0</v>
      </c>
      <c r="T1003" s="231">
        <f>S1003*H1003</f>
        <v>0</v>
      </c>
      <c r="U1003" s="39"/>
      <c r="V1003" s="39"/>
      <c r="W1003" s="39"/>
      <c r="X1003" s="39"/>
      <c r="Y1003" s="39"/>
      <c r="Z1003" s="39"/>
      <c r="AA1003" s="39"/>
      <c r="AB1003" s="39"/>
      <c r="AC1003" s="39"/>
      <c r="AD1003" s="39"/>
      <c r="AE1003" s="39"/>
      <c r="AR1003" s="232" t="s">
        <v>361</v>
      </c>
      <c r="AT1003" s="232" t="s">
        <v>392</v>
      </c>
      <c r="AU1003" s="232" t="s">
        <v>88</v>
      </c>
      <c r="AY1003" s="18" t="s">
        <v>147</v>
      </c>
      <c r="BE1003" s="233">
        <f>IF(N1003="základní",J1003,0)</f>
        <v>0</v>
      </c>
      <c r="BF1003" s="233">
        <f>IF(N1003="snížená",J1003,0)</f>
        <v>0</v>
      </c>
      <c r="BG1003" s="233">
        <f>IF(N1003="zákl. přenesená",J1003,0)</f>
        <v>0</v>
      </c>
      <c r="BH1003" s="233">
        <f>IF(N1003="sníž. přenesená",J1003,0)</f>
        <v>0</v>
      </c>
      <c r="BI1003" s="233">
        <f>IF(N1003="nulová",J1003,0)</f>
        <v>0</v>
      </c>
      <c r="BJ1003" s="18" t="s">
        <v>86</v>
      </c>
      <c r="BK1003" s="233">
        <f>ROUND(I1003*H1003,2)</f>
        <v>0</v>
      </c>
      <c r="BL1003" s="18" t="s">
        <v>251</v>
      </c>
      <c r="BM1003" s="232" t="s">
        <v>1335</v>
      </c>
    </row>
    <row r="1004" s="14" customFormat="1">
      <c r="A1004" s="14"/>
      <c r="B1004" s="250"/>
      <c r="C1004" s="251"/>
      <c r="D1004" s="241" t="s">
        <v>157</v>
      </c>
      <c r="E1004" s="252" t="s">
        <v>1</v>
      </c>
      <c r="F1004" s="253" t="s">
        <v>1330</v>
      </c>
      <c r="G1004" s="251"/>
      <c r="H1004" s="254">
        <v>1</v>
      </c>
      <c r="I1004" s="255"/>
      <c r="J1004" s="251"/>
      <c r="K1004" s="251"/>
      <c r="L1004" s="256"/>
      <c r="M1004" s="257"/>
      <c r="N1004" s="258"/>
      <c r="O1004" s="258"/>
      <c r="P1004" s="258"/>
      <c r="Q1004" s="258"/>
      <c r="R1004" s="258"/>
      <c r="S1004" s="258"/>
      <c r="T1004" s="259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60" t="s">
        <v>157</v>
      </c>
      <c r="AU1004" s="260" t="s">
        <v>88</v>
      </c>
      <c r="AV1004" s="14" t="s">
        <v>88</v>
      </c>
      <c r="AW1004" s="14" t="s">
        <v>34</v>
      </c>
      <c r="AX1004" s="14" t="s">
        <v>78</v>
      </c>
      <c r="AY1004" s="260" t="s">
        <v>147</v>
      </c>
    </row>
    <row r="1005" s="14" customFormat="1">
      <c r="A1005" s="14"/>
      <c r="B1005" s="250"/>
      <c r="C1005" s="251"/>
      <c r="D1005" s="241" t="s">
        <v>157</v>
      </c>
      <c r="E1005" s="252" t="s">
        <v>1</v>
      </c>
      <c r="F1005" s="253" t="s">
        <v>1331</v>
      </c>
      <c r="G1005" s="251"/>
      <c r="H1005" s="254">
        <v>1</v>
      </c>
      <c r="I1005" s="255"/>
      <c r="J1005" s="251"/>
      <c r="K1005" s="251"/>
      <c r="L1005" s="256"/>
      <c r="M1005" s="257"/>
      <c r="N1005" s="258"/>
      <c r="O1005" s="258"/>
      <c r="P1005" s="258"/>
      <c r="Q1005" s="258"/>
      <c r="R1005" s="258"/>
      <c r="S1005" s="258"/>
      <c r="T1005" s="259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60" t="s">
        <v>157</v>
      </c>
      <c r="AU1005" s="260" t="s">
        <v>88</v>
      </c>
      <c r="AV1005" s="14" t="s">
        <v>88</v>
      </c>
      <c r="AW1005" s="14" t="s">
        <v>34</v>
      </c>
      <c r="AX1005" s="14" t="s">
        <v>78</v>
      </c>
      <c r="AY1005" s="260" t="s">
        <v>147</v>
      </c>
    </row>
    <row r="1006" s="15" customFormat="1">
      <c r="A1006" s="15"/>
      <c r="B1006" s="261"/>
      <c r="C1006" s="262"/>
      <c r="D1006" s="241" t="s">
        <v>157</v>
      </c>
      <c r="E1006" s="263" t="s">
        <v>1</v>
      </c>
      <c r="F1006" s="264" t="s">
        <v>160</v>
      </c>
      <c r="G1006" s="262"/>
      <c r="H1006" s="265">
        <v>2</v>
      </c>
      <c r="I1006" s="266"/>
      <c r="J1006" s="262"/>
      <c r="K1006" s="262"/>
      <c r="L1006" s="267"/>
      <c r="M1006" s="268"/>
      <c r="N1006" s="269"/>
      <c r="O1006" s="269"/>
      <c r="P1006" s="269"/>
      <c r="Q1006" s="269"/>
      <c r="R1006" s="269"/>
      <c r="S1006" s="269"/>
      <c r="T1006" s="270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T1006" s="271" t="s">
        <v>157</v>
      </c>
      <c r="AU1006" s="271" t="s">
        <v>88</v>
      </c>
      <c r="AV1006" s="15" t="s">
        <v>153</v>
      </c>
      <c r="AW1006" s="15" t="s">
        <v>34</v>
      </c>
      <c r="AX1006" s="15" t="s">
        <v>86</v>
      </c>
      <c r="AY1006" s="271" t="s">
        <v>147</v>
      </c>
    </row>
    <row r="1007" s="2" customFormat="1" ht="16.5" customHeight="1">
      <c r="A1007" s="39"/>
      <c r="B1007" s="40"/>
      <c r="C1007" s="220" t="s">
        <v>1336</v>
      </c>
      <c r="D1007" s="220" t="s">
        <v>149</v>
      </c>
      <c r="E1007" s="221" t="s">
        <v>1337</v>
      </c>
      <c r="F1007" s="222" t="s">
        <v>1338</v>
      </c>
      <c r="G1007" s="223" t="s">
        <v>259</v>
      </c>
      <c r="H1007" s="224">
        <v>3</v>
      </c>
      <c r="I1007" s="225"/>
      <c r="J1007" s="226">
        <f>ROUND(I1007*H1007,2)</f>
        <v>0</v>
      </c>
      <c r="K1007" s="227"/>
      <c r="L1007" s="45"/>
      <c r="M1007" s="228" t="s">
        <v>1</v>
      </c>
      <c r="N1007" s="229" t="s">
        <v>43</v>
      </c>
      <c r="O1007" s="92"/>
      <c r="P1007" s="230">
        <f>O1007*H1007</f>
        <v>0</v>
      </c>
      <c r="Q1007" s="230">
        <v>0</v>
      </c>
      <c r="R1007" s="230">
        <f>Q1007*H1007</f>
        <v>0</v>
      </c>
      <c r="S1007" s="230">
        <v>0</v>
      </c>
      <c r="T1007" s="231">
        <f>S1007*H1007</f>
        <v>0</v>
      </c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R1007" s="232" t="s">
        <v>251</v>
      </c>
      <c r="AT1007" s="232" t="s">
        <v>149</v>
      </c>
      <c r="AU1007" s="232" t="s">
        <v>88</v>
      </c>
      <c r="AY1007" s="18" t="s">
        <v>147</v>
      </c>
      <c r="BE1007" s="233">
        <f>IF(N1007="základní",J1007,0)</f>
        <v>0</v>
      </c>
      <c r="BF1007" s="233">
        <f>IF(N1007="snížená",J1007,0)</f>
        <v>0</v>
      </c>
      <c r="BG1007" s="233">
        <f>IF(N1007="zákl. přenesená",J1007,0)</f>
        <v>0</v>
      </c>
      <c r="BH1007" s="233">
        <f>IF(N1007="sníž. přenesená",J1007,0)</f>
        <v>0</v>
      </c>
      <c r="BI1007" s="233">
        <f>IF(N1007="nulová",J1007,0)</f>
        <v>0</v>
      </c>
      <c r="BJ1007" s="18" t="s">
        <v>86</v>
      </c>
      <c r="BK1007" s="233">
        <f>ROUND(I1007*H1007,2)</f>
        <v>0</v>
      </c>
      <c r="BL1007" s="18" t="s">
        <v>251</v>
      </c>
      <c r="BM1007" s="232" t="s">
        <v>1339</v>
      </c>
    </row>
    <row r="1008" s="2" customFormat="1">
      <c r="A1008" s="39"/>
      <c r="B1008" s="40"/>
      <c r="C1008" s="41"/>
      <c r="D1008" s="234" t="s">
        <v>155</v>
      </c>
      <c r="E1008" s="41"/>
      <c r="F1008" s="235" t="s">
        <v>1340</v>
      </c>
      <c r="G1008" s="41"/>
      <c r="H1008" s="41"/>
      <c r="I1008" s="236"/>
      <c r="J1008" s="41"/>
      <c r="K1008" s="41"/>
      <c r="L1008" s="45"/>
      <c r="M1008" s="237"/>
      <c r="N1008" s="238"/>
      <c r="O1008" s="92"/>
      <c r="P1008" s="92"/>
      <c r="Q1008" s="92"/>
      <c r="R1008" s="92"/>
      <c r="S1008" s="92"/>
      <c r="T1008" s="93"/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T1008" s="18" t="s">
        <v>155</v>
      </c>
      <c r="AU1008" s="18" t="s">
        <v>88</v>
      </c>
    </row>
    <row r="1009" s="14" customFormat="1">
      <c r="A1009" s="14"/>
      <c r="B1009" s="250"/>
      <c r="C1009" s="251"/>
      <c r="D1009" s="241" t="s">
        <v>157</v>
      </c>
      <c r="E1009" s="252" t="s">
        <v>1</v>
      </c>
      <c r="F1009" s="253" t="s">
        <v>1319</v>
      </c>
      <c r="G1009" s="251"/>
      <c r="H1009" s="254">
        <v>1</v>
      </c>
      <c r="I1009" s="255"/>
      <c r="J1009" s="251"/>
      <c r="K1009" s="251"/>
      <c r="L1009" s="256"/>
      <c r="M1009" s="257"/>
      <c r="N1009" s="258"/>
      <c r="O1009" s="258"/>
      <c r="P1009" s="258"/>
      <c r="Q1009" s="258"/>
      <c r="R1009" s="258"/>
      <c r="S1009" s="258"/>
      <c r="T1009" s="259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60" t="s">
        <v>157</v>
      </c>
      <c r="AU1009" s="260" t="s">
        <v>88</v>
      </c>
      <c r="AV1009" s="14" t="s">
        <v>88</v>
      </c>
      <c r="AW1009" s="14" t="s">
        <v>34</v>
      </c>
      <c r="AX1009" s="14" t="s">
        <v>78</v>
      </c>
      <c r="AY1009" s="260" t="s">
        <v>147</v>
      </c>
    </row>
    <row r="1010" s="14" customFormat="1">
      <c r="A1010" s="14"/>
      <c r="B1010" s="250"/>
      <c r="C1010" s="251"/>
      <c r="D1010" s="241" t="s">
        <v>157</v>
      </c>
      <c r="E1010" s="252" t="s">
        <v>1</v>
      </c>
      <c r="F1010" s="253" t="s">
        <v>1330</v>
      </c>
      <c r="G1010" s="251"/>
      <c r="H1010" s="254">
        <v>1</v>
      </c>
      <c r="I1010" s="255"/>
      <c r="J1010" s="251"/>
      <c r="K1010" s="251"/>
      <c r="L1010" s="256"/>
      <c r="M1010" s="257"/>
      <c r="N1010" s="258"/>
      <c r="O1010" s="258"/>
      <c r="P1010" s="258"/>
      <c r="Q1010" s="258"/>
      <c r="R1010" s="258"/>
      <c r="S1010" s="258"/>
      <c r="T1010" s="259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60" t="s">
        <v>157</v>
      </c>
      <c r="AU1010" s="260" t="s">
        <v>88</v>
      </c>
      <c r="AV1010" s="14" t="s">
        <v>88</v>
      </c>
      <c r="AW1010" s="14" t="s">
        <v>34</v>
      </c>
      <c r="AX1010" s="14" t="s">
        <v>78</v>
      </c>
      <c r="AY1010" s="260" t="s">
        <v>147</v>
      </c>
    </row>
    <row r="1011" s="14" customFormat="1">
      <c r="A1011" s="14"/>
      <c r="B1011" s="250"/>
      <c r="C1011" s="251"/>
      <c r="D1011" s="241" t="s">
        <v>157</v>
      </c>
      <c r="E1011" s="252" t="s">
        <v>1</v>
      </c>
      <c r="F1011" s="253" t="s">
        <v>1331</v>
      </c>
      <c r="G1011" s="251"/>
      <c r="H1011" s="254">
        <v>1</v>
      </c>
      <c r="I1011" s="255"/>
      <c r="J1011" s="251"/>
      <c r="K1011" s="251"/>
      <c r="L1011" s="256"/>
      <c r="M1011" s="257"/>
      <c r="N1011" s="258"/>
      <c r="O1011" s="258"/>
      <c r="P1011" s="258"/>
      <c r="Q1011" s="258"/>
      <c r="R1011" s="258"/>
      <c r="S1011" s="258"/>
      <c r="T1011" s="259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T1011" s="260" t="s">
        <v>157</v>
      </c>
      <c r="AU1011" s="260" t="s">
        <v>88</v>
      </c>
      <c r="AV1011" s="14" t="s">
        <v>88</v>
      </c>
      <c r="AW1011" s="14" t="s">
        <v>34</v>
      </c>
      <c r="AX1011" s="14" t="s">
        <v>78</v>
      </c>
      <c r="AY1011" s="260" t="s">
        <v>147</v>
      </c>
    </row>
    <row r="1012" s="15" customFormat="1">
      <c r="A1012" s="15"/>
      <c r="B1012" s="261"/>
      <c r="C1012" s="262"/>
      <c r="D1012" s="241" t="s">
        <v>157</v>
      </c>
      <c r="E1012" s="263" t="s">
        <v>1</v>
      </c>
      <c r="F1012" s="264" t="s">
        <v>160</v>
      </c>
      <c r="G1012" s="262"/>
      <c r="H1012" s="265">
        <v>3</v>
      </c>
      <c r="I1012" s="266"/>
      <c r="J1012" s="262"/>
      <c r="K1012" s="262"/>
      <c r="L1012" s="267"/>
      <c r="M1012" s="268"/>
      <c r="N1012" s="269"/>
      <c r="O1012" s="269"/>
      <c r="P1012" s="269"/>
      <c r="Q1012" s="269"/>
      <c r="R1012" s="269"/>
      <c r="S1012" s="269"/>
      <c r="T1012" s="270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T1012" s="271" t="s">
        <v>157</v>
      </c>
      <c r="AU1012" s="271" t="s">
        <v>88</v>
      </c>
      <c r="AV1012" s="15" t="s">
        <v>153</v>
      </c>
      <c r="AW1012" s="15" t="s">
        <v>34</v>
      </c>
      <c r="AX1012" s="15" t="s">
        <v>86</v>
      </c>
      <c r="AY1012" s="271" t="s">
        <v>147</v>
      </c>
    </row>
    <row r="1013" s="2" customFormat="1" ht="16.5" customHeight="1">
      <c r="A1013" s="39"/>
      <c r="B1013" s="40"/>
      <c r="C1013" s="272" t="s">
        <v>1341</v>
      </c>
      <c r="D1013" s="272" t="s">
        <v>392</v>
      </c>
      <c r="E1013" s="273" t="s">
        <v>1342</v>
      </c>
      <c r="F1013" s="274" t="s">
        <v>1343</v>
      </c>
      <c r="G1013" s="275" t="s">
        <v>259</v>
      </c>
      <c r="H1013" s="276">
        <v>3</v>
      </c>
      <c r="I1013" s="277"/>
      <c r="J1013" s="278">
        <f>ROUND(I1013*H1013,2)</f>
        <v>0</v>
      </c>
      <c r="K1013" s="279"/>
      <c r="L1013" s="280"/>
      <c r="M1013" s="281" t="s">
        <v>1</v>
      </c>
      <c r="N1013" s="282" t="s">
        <v>43</v>
      </c>
      <c r="O1013" s="92"/>
      <c r="P1013" s="230">
        <f>O1013*H1013</f>
        <v>0</v>
      </c>
      <c r="Q1013" s="230">
        <v>0.00014999999999999999</v>
      </c>
      <c r="R1013" s="230">
        <f>Q1013*H1013</f>
        <v>0.00044999999999999999</v>
      </c>
      <c r="S1013" s="230">
        <v>0</v>
      </c>
      <c r="T1013" s="231">
        <f>S1013*H1013</f>
        <v>0</v>
      </c>
      <c r="U1013" s="39"/>
      <c r="V1013" s="39"/>
      <c r="W1013" s="39"/>
      <c r="X1013" s="39"/>
      <c r="Y1013" s="39"/>
      <c r="Z1013" s="39"/>
      <c r="AA1013" s="39"/>
      <c r="AB1013" s="39"/>
      <c r="AC1013" s="39"/>
      <c r="AD1013" s="39"/>
      <c r="AE1013" s="39"/>
      <c r="AR1013" s="232" t="s">
        <v>361</v>
      </c>
      <c r="AT1013" s="232" t="s">
        <v>392</v>
      </c>
      <c r="AU1013" s="232" t="s">
        <v>88</v>
      </c>
      <c r="AY1013" s="18" t="s">
        <v>147</v>
      </c>
      <c r="BE1013" s="233">
        <f>IF(N1013="základní",J1013,0)</f>
        <v>0</v>
      </c>
      <c r="BF1013" s="233">
        <f>IF(N1013="snížená",J1013,0)</f>
        <v>0</v>
      </c>
      <c r="BG1013" s="233">
        <f>IF(N1013="zákl. přenesená",J1013,0)</f>
        <v>0</v>
      </c>
      <c r="BH1013" s="233">
        <f>IF(N1013="sníž. přenesená",J1013,0)</f>
        <v>0</v>
      </c>
      <c r="BI1013" s="233">
        <f>IF(N1013="nulová",J1013,0)</f>
        <v>0</v>
      </c>
      <c r="BJ1013" s="18" t="s">
        <v>86</v>
      </c>
      <c r="BK1013" s="233">
        <f>ROUND(I1013*H1013,2)</f>
        <v>0</v>
      </c>
      <c r="BL1013" s="18" t="s">
        <v>251</v>
      </c>
      <c r="BM1013" s="232" t="s">
        <v>1344</v>
      </c>
    </row>
    <row r="1014" s="14" customFormat="1">
      <c r="A1014" s="14"/>
      <c r="B1014" s="250"/>
      <c r="C1014" s="251"/>
      <c r="D1014" s="241" t="s">
        <v>157</v>
      </c>
      <c r="E1014" s="252" t="s">
        <v>1</v>
      </c>
      <c r="F1014" s="253" t="s">
        <v>167</v>
      </c>
      <c r="G1014" s="251"/>
      <c r="H1014" s="254">
        <v>3</v>
      </c>
      <c r="I1014" s="255"/>
      <c r="J1014" s="251"/>
      <c r="K1014" s="251"/>
      <c r="L1014" s="256"/>
      <c r="M1014" s="257"/>
      <c r="N1014" s="258"/>
      <c r="O1014" s="258"/>
      <c r="P1014" s="258"/>
      <c r="Q1014" s="258"/>
      <c r="R1014" s="258"/>
      <c r="S1014" s="258"/>
      <c r="T1014" s="259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60" t="s">
        <v>157</v>
      </c>
      <c r="AU1014" s="260" t="s">
        <v>88</v>
      </c>
      <c r="AV1014" s="14" t="s">
        <v>88</v>
      </c>
      <c r="AW1014" s="14" t="s">
        <v>34</v>
      </c>
      <c r="AX1014" s="14" t="s">
        <v>78</v>
      </c>
      <c r="AY1014" s="260" t="s">
        <v>147</v>
      </c>
    </row>
    <row r="1015" s="15" customFormat="1">
      <c r="A1015" s="15"/>
      <c r="B1015" s="261"/>
      <c r="C1015" s="262"/>
      <c r="D1015" s="241" t="s">
        <v>157</v>
      </c>
      <c r="E1015" s="263" t="s">
        <v>1</v>
      </c>
      <c r="F1015" s="264" t="s">
        <v>160</v>
      </c>
      <c r="G1015" s="262"/>
      <c r="H1015" s="265">
        <v>3</v>
      </c>
      <c r="I1015" s="266"/>
      <c r="J1015" s="262"/>
      <c r="K1015" s="262"/>
      <c r="L1015" s="267"/>
      <c r="M1015" s="268"/>
      <c r="N1015" s="269"/>
      <c r="O1015" s="269"/>
      <c r="P1015" s="269"/>
      <c r="Q1015" s="269"/>
      <c r="R1015" s="269"/>
      <c r="S1015" s="269"/>
      <c r="T1015" s="270"/>
      <c r="U1015" s="15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T1015" s="271" t="s">
        <v>157</v>
      </c>
      <c r="AU1015" s="271" t="s">
        <v>88</v>
      </c>
      <c r="AV1015" s="15" t="s">
        <v>153</v>
      </c>
      <c r="AW1015" s="15" t="s">
        <v>34</v>
      </c>
      <c r="AX1015" s="15" t="s">
        <v>86</v>
      </c>
      <c r="AY1015" s="271" t="s">
        <v>147</v>
      </c>
    </row>
    <row r="1016" s="2" customFormat="1" ht="21.75" customHeight="1">
      <c r="A1016" s="39"/>
      <c r="B1016" s="40"/>
      <c r="C1016" s="272" t="s">
        <v>1345</v>
      </c>
      <c r="D1016" s="272" t="s">
        <v>392</v>
      </c>
      <c r="E1016" s="273" t="s">
        <v>1346</v>
      </c>
      <c r="F1016" s="274" t="s">
        <v>1347</v>
      </c>
      <c r="G1016" s="275" t="s">
        <v>259</v>
      </c>
      <c r="H1016" s="276">
        <v>3</v>
      </c>
      <c r="I1016" s="277"/>
      <c r="J1016" s="278">
        <f>ROUND(I1016*H1016,2)</f>
        <v>0</v>
      </c>
      <c r="K1016" s="279"/>
      <c r="L1016" s="280"/>
      <c r="M1016" s="281" t="s">
        <v>1</v>
      </c>
      <c r="N1016" s="282" t="s">
        <v>43</v>
      </c>
      <c r="O1016" s="92"/>
      <c r="P1016" s="230">
        <f>O1016*H1016</f>
        <v>0</v>
      </c>
      <c r="Q1016" s="230">
        <v>0.00014999999999999999</v>
      </c>
      <c r="R1016" s="230">
        <f>Q1016*H1016</f>
        <v>0.00044999999999999999</v>
      </c>
      <c r="S1016" s="230">
        <v>0</v>
      </c>
      <c r="T1016" s="231">
        <f>S1016*H1016</f>
        <v>0</v>
      </c>
      <c r="U1016" s="39"/>
      <c r="V1016" s="39"/>
      <c r="W1016" s="39"/>
      <c r="X1016" s="39"/>
      <c r="Y1016" s="39"/>
      <c r="Z1016" s="39"/>
      <c r="AA1016" s="39"/>
      <c r="AB1016" s="39"/>
      <c r="AC1016" s="39"/>
      <c r="AD1016" s="39"/>
      <c r="AE1016" s="39"/>
      <c r="AR1016" s="232" t="s">
        <v>361</v>
      </c>
      <c r="AT1016" s="232" t="s">
        <v>392</v>
      </c>
      <c r="AU1016" s="232" t="s">
        <v>88</v>
      </c>
      <c r="AY1016" s="18" t="s">
        <v>147</v>
      </c>
      <c r="BE1016" s="233">
        <f>IF(N1016="základní",J1016,0)</f>
        <v>0</v>
      </c>
      <c r="BF1016" s="233">
        <f>IF(N1016="snížená",J1016,0)</f>
        <v>0</v>
      </c>
      <c r="BG1016" s="233">
        <f>IF(N1016="zákl. přenesená",J1016,0)</f>
        <v>0</v>
      </c>
      <c r="BH1016" s="233">
        <f>IF(N1016="sníž. přenesená",J1016,0)</f>
        <v>0</v>
      </c>
      <c r="BI1016" s="233">
        <f>IF(N1016="nulová",J1016,0)</f>
        <v>0</v>
      </c>
      <c r="BJ1016" s="18" t="s">
        <v>86</v>
      </c>
      <c r="BK1016" s="233">
        <f>ROUND(I1016*H1016,2)</f>
        <v>0</v>
      </c>
      <c r="BL1016" s="18" t="s">
        <v>251</v>
      </c>
      <c r="BM1016" s="232" t="s">
        <v>1348</v>
      </c>
    </row>
    <row r="1017" s="14" customFormat="1">
      <c r="A1017" s="14"/>
      <c r="B1017" s="250"/>
      <c r="C1017" s="251"/>
      <c r="D1017" s="241" t="s">
        <v>157</v>
      </c>
      <c r="E1017" s="252" t="s">
        <v>1</v>
      </c>
      <c r="F1017" s="253" t="s">
        <v>167</v>
      </c>
      <c r="G1017" s="251"/>
      <c r="H1017" s="254">
        <v>3</v>
      </c>
      <c r="I1017" s="255"/>
      <c r="J1017" s="251"/>
      <c r="K1017" s="251"/>
      <c r="L1017" s="256"/>
      <c r="M1017" s="257"/>
      <c r="N1017" s="258"/>
      <c r="O1017" s="258"/>
      <c r="P1017" s="258"/>
      <c r="Q1017" s="258"/>
      <c r="R1017" s="258"/>
      <c r="S1017" s="258"/>
      <c r="T1017" s="259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60" t="s">
        <v>157</v>
      </c>
      <c r="AU1017" s="260" t="s">
        <v>88</v>
      </c>
      <c r="AV1017" s="14" t="s">
        <v>88</v>
      </c>
      <c r="AW1017" s="14" t="s">
        <v>34</v>
      </c>
      <c r="AX1017" s="14" t="s">
        <v>78</v>
      </c>
      <c r="AY1017" s="260" t="s">
        <v>147</v>
      </c>
    </row>
    <row r="1018" s="15" customFormat="1">
      <c r="A1018" s="15"/>
      <c r="B1018" s="261"/>
      <c r="C1018" s="262"/>
      <c r="D1018" s="241" t="s">
        <v>157</v>
      </c>
      <c r="E1018" s="263" t="s">
        <v>1</v>
      </c>
      <c r="F1018" s="264" t="s">
        <v>160</v>
      </c>
      <c r="G1018" s="262"/>
      <c r="H1018" s="265">
        <v>3</v>
      </c>
      <c r="I1018" s="266"/>
      <c r="J1018" s="262"/>
      <c r="K1018" s="262"/>
      <c r="L1018" s="267"/>
      <c r="M1018" s="268"/>
      <c r="N1018" s="269"/>
      <c r="O1018" s="269"/>
      <c r="P1018" s="269"/>
      <c r="Q1018" s="269"/>
      <c r="R1018" s="269"/>
      <c r="S1018" s="269"/>
      <c r="T1018" s="270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T1018" s="271" t="s">
        <v>157</v>
      </c>
      <c r="AU1018" s="271" t="s">
        <v>88</v>
      </c>
      <c r="AV1018" s="15" t="s">
        <v>153</v>
      </c>
      <c r="AW1018" s="15" t="s">
        <v>34</v>
      </c>
      <c r="AX1018" s="15" t="s">
        <v>86</v>
      </c>
      <c r="AY1018" s="271" t="s">
        <v>147</v>
      </c>
    </row>
    <row r="1019" s="2" customFormat="1" ht="21.75" customHeight="1">
      <c r="A1019" s="39"/>
      <c r="B1019" s="40"/>
      <c r="C1019" s="220" t="s">
        <v>1349</v>
      </c>
      <c r="D1019" s="220" t="s">
        <v>149</v>
      </c>
      <c r="E1019" s="221" t="s">
        <v>1350</v>
      </c>
      <c r="F1019" s="222" t="s">
        <v>1351</v>
      </c>
      <c r="G1019" s="223" t="s">
        <v>259</v>
      </c>
      <c r="H1019" s="224">
        <v>3</v>
      </c>
      <c r="I1019" s="225"/>
      <c r="J1019" s="226">
        <f>ROUND(I1019*H1019,2)</f>
        <v>0</v>
      </c>
      <c r="K1019" s="227"/>
      <c r="L1019" s="45"/>
      <c r="M1019" s="228" t="s">
        <v>1</v>
      </c>
      <c r="N1019" s="229" t="s">
        <v>43</v>
      </c>
      <c r="O1019" s="92"/>
      <c r="P1019" s="230">
        <f>O1019*H1019</f>
        <v>0</v>
      </c>
      <c r="Q1019" s="230">
        <v>0</v>
      </c>
      <c r="R1019" s="230">
        <f>Q1019*H1019</f>
        <v>0</v>
      </c>
      <c r="S1019" s="230">
        <v>0</v>
      </c>
      <c r="T1019" s="231">
        <f>S1019*H1019</f>
        <v>0</v>
      </c>
      <c r="U1019" s="39"/>
      <c r="V1019" s="39"/>
      <c r="W1019" s="39"/>
      <c r="X1019" s="39"/>
      <c r="Y1019" s="39"/>
      <c r="Z1019" s="39"/>
      <c r="AA1019" s="39"/>
      <c r="AB1019" s="39"/>
      <c r="AC1019" s="39"/>
      <c r="AD1019" s="39"/>
      <c r="AE1019" s="39"/>
      <c r="AR1019" s="232" t="s">
        <v>251</v>
      </c>
      <c r="AT1019" s="232" t="s">
        <v>149</v>
      </c>
      <c r="AU1019" s="232" t="s">
        <v>88</v>
      </c>
      <c r="AY1019" s="18" t="s">
        <v>147</v>
      </c>
      <c r="BE1019" s="233">
        <f>IF(N1019="základní",J1019,0)</f>
        <v>0</v>
      </c>
      <c r="BF1019" s="233">
        <f>IF(N1019="snížená",J1019,0)</f>
        <v>0</v>
      </c>
      <c r="BG1019" s="233">
        <f>IF(N1019="zákl. přenesená",J1019,0)</f>
        <v>0</v>
      </c>
      <c r="BH1019" s="233">
        <f>IF(N1019="sníž. přenesená",J1019,0)</f>
        <v>0</v>
      </c>
      <c r="BI1019" s="233">
        <f>IF(N1019="nulová",J1019,0)</f>
        <v>0</v>
      </c>
      <c r="BJ1019" s="18" t="s">
        <v>86</v>
      </c>
      <c r="BK1019" s="233">
        <f>ROUND(I1019*H1019,2)</f>
        <v>0</v>
      </c>
      <c r="BL1019" s="18" t="s">
        <v>251</v>
      </c>
      <c r="BM1019" s="232" t="s">
        <v>1352</v>
      </c>
    </row>
    <row r="1020" s="2" customFormat="1">
      <c r="A1020" s="39"/>
      <c r="B1020" s="40"/>
      <c r="C1020" s="41"/>
      <c r="D1020" s="234" t="s">
        <v>155</v>
      </c>
      <c r="E1020" s="41"/>
      <c r="F1020" s="235" t="s">
        <v>1353</v>
      </c>
      <c r="G1020" s="41"/>
      <c r="H1020" s="41"/>
      <c r="I1020" s="236"/>
      <c r="J1020" s="41"/>
      <c r="K1020" s="41"/>
      <c r="L1020" s="45"/>
      <c r="M1020" s="237"/>
      <c r="N1020" s="238"/>
      <c r="O1020" s="92"/>
      <c r="P1020" s="92"/>
      <c r="Q1020" s="92"/>
      <c r="R1020" s="92"/>
      <c r="S1020" s="92"/>
      <c r="T1020" s="93"/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T1020" s="18" t="s">
        <v>155</v>
      </c>
      <c r="AU1020" s="18" t="s">
        <v>88</v>
      </c>
    </row>
    <row r="1021" s="14" customFormat="1">
      <c r="A1021" s="14"/>
      <c r="B1021" s="250"/>
      <c r="C1021" s="251"/>
      <c r="D1021" s="241" t="s">
        <v>157</v>
      </c>
      <c r="E1021" s="252" t="s">
        <v>1</v>
      </c>
      <c r="F1021" s="253" t="s">
        <v>1319</v>
      </c>
      <c r="G1021" s="251"/>
      <c r="H1021" s="254">
        <v>1</v>
      </c>
      <c r="I1021" s="255"/>
      <c r="J1021" s="251"/>
      <c r="K1021" s="251"/>
      <c r="L1021" s="256"/>
      <c r="M1021" s="257"/>
      <c r="N1021" s="258"/>
      <c r="O1021" s="258"/>
      <c r="P1021" s="258"/>
      <c r="Q1021" s="258"/>
      <c r="R1021" s="258"/>
      <c r="S1021" s="258"/>
      <c r="T1021" s="259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60" t="s">
        <v>157</v>
      </c>
      <c r="AU1021" s="260" t="s">
        <v>88</v>
      </c>
      <c r="AV1021" s="14" t="s">
        <v>88</v>
      </c>
      <c r="AW1021" s="14" t="s">
        <v>34</v>
      </c>
      <c r="AX1021" s="14" t="s">
        <v>78</v>
      </c>
      <c r="AY1021" s="260" t="s">
        <v>147</v>
      </c>
    </row>
    <row r="1022" s="14" customFormat="1">
      <c r="A1022" s="14"/>
      <c r="B1022" s="250"/>
      <c r="C1022" s="251"/>
      <c r="D1022" s="241" t="s">
        <v>157</v>
      </c>
      <c r="E1022" s="252" t="s">
        <v>1</v>
      </c>
      <c r="F1022" s="253" t="s">
        <v>1330</v>
      </c>
      <c r="G1022" s="251"/>
      <c r="H1022" s="254">
        <v>1</v>
      </c>
      <c r="I1022" s="255"/>
      <c r="J1022" s="251"/>
      <c r="K1022" s="251"/>
      <c r="L1022" s="256"/>
      <c r="M1022" s="257"/>
      <c r="N1022" s="258"/>
      <c r="O1022" s="258"/>
      <c r="P1022" s="258"/>
      <c r="Q1022" s="258"/>
      <c r="R1022" s="258"/>
      <c r="S1022" s="258"/>
      <c r="T1022" s="259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T1022" s="260" t="s">
        <v>157</v>
      </c>
      <c r="AU1022" s="260" t="s">
        <v>88</v>
      </c>
      <c r="AV1022" s="14" t="s">
        <v>88</v>
      </c>
      <c r="AW1022" s="14" t="s">
        <v>34</v>
      </c>
      <c r="AX1022" s="14" t="s">
        <v>78</v>
      </c>
      <c r="AY1022" s="260" t="s">
        <v>147</v>
      </c>
    </row>
    <row r="1023" s="14" customFormat="1">
      <c r="A1023" s="14"/>
      <c r="B1023" s="250"/>
      <c r="C1023" s="251"/>
      <c r="D1023" s="241" t="s">
        <v>157</v>
      </c>
      <c r="E1023" s="252" t="s">
        <v>1</v>
      </c>
      <c r="F1023" s="253" t="s">
        <v>1331</v>
      </c>
      <c r="G1023" s="251"/>
      <c r="H1023" s="254">
        <v>1</v>
      </c>
      <c r="I1023" s="255"/>
      <c r="J1023" s="251"/>
      <c r="K1023" s="251"/>
      <c r="L1023" s="256"/>
      <c r="M1023" s="257"/>
      <c r="N1023" s="258"/>
      <c r="O1023" s="258"/>
      <c r="P1023" s="258"/>
      <c r="Q1023" s="258"/>
      <c r="R1023" s="258"/>
      <c r="S1023" s="258"/>
      <c r="T1023" s="259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60" t="s">
        <v>157</v>
      </c>
      <c r="AU1023" s="260" t="s">
        <v>88</v>
      </c>
      <c r="AV1023" s="14" t="s">
        <v>88</v>
      </c>
      <c r="AW1023" s="14" t="s">
        <v>34</v>
      </c>
      <c r="AX1023" s="14" t="s">
        <v>78</v>
      </c>
      <c r="AY1023" s="260" t="s">
        <v>147</v>
      </c>
    </row>
    <row r="1024" s="15" customFormat="1">
      <c r="A1024" s="15"/>
      <c r="B1024" s="261"/>
      <c r="C1024" s="262"/>
      <c r="D1024" s="241" t="s">
        <v>157</v>
      </c>
      <c r="E1024" s="263" t="s">
        <v>1</v>
      </c>
      <c r="F1024" s="264" t="s">
        <v>160</v>
      </c>
      <c r="G1024" s="262"/>
      <c r="H1024" s="265">
        <v>3</v>
      </c>
      <c r="I1024" s="266"/>
      <c r="J1024" s="262"/>
      <c r="K1024" s="262"/>
      <c r="L1024" s="267"/>
      <c r="M1024" s="268"/>
      <c r="N1024" s="269"/>
      <c r="O1024" s="269"/>
      <c r="P1024" s="269"/>
      <c r="Q1024" s="269"/>
      <c r="R1024" s="269"/>
      <c r="S1024" s="269"/>
      <c r="T1024" s="270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T1024" s="271" t="s">
        <v>157</v>
      </c>
      <c r="AU1024" s="271" t="s">
        <v>88</v>
      </c>
      <c r="AV1024" s="15" t="s">
        <v>153</v>
      </c>
      <c r="AW1024" s="15" t="s">
        <v>34</v>
      </c>
      <c r="AX1024" s="15" t="s">
        <v>86</v>
      </c>
      <c r="AY1024" s="271" t="s">
        <v>147</v>
      </c>
    </row>
    <row r="1025" s="2" customFormat="1" ht="16.5" customHeight="1">
      <c r="A1025" s="39"/>
      <c r="B1025" s="40"/>
      <c r="C1025" s="272" t="s">
        <v>1354</v>
      </c>
      <c r="D1025" s="272" t="s">
        <v>392</v>
      </c>
      <c r="E1025" s="273" t="s">
        <v>1355</v>
      </c>
      <c r="F1025" s="274" t="s">
        <v>1356</v>
      </c>
      <c r="G1025" s="275" t="s">
        <v>259</v>
      </c>
      <c r="H1025" s="276">
        <v>3</v>
      </c>
      <c r="I1025" s="277"/>
      <c r="J1025" s="278">
        <f>ROUND(I1025*H1025,2)</f>
        <v>0</v>
      </c>
      <c r="K1025" s="279"/>
      <c r="L1025" s="280"/>
      <c r="M1025" s="281" t="s">
        <v>1</v>
      </c>
      <c r="N1025" s="282" t="s">
        <v>43</v>
      </c>
      <c r="O1025" s="92"/>
      <c r="P1025" s="230">
        <f>O1025*H1025</f>
        <v>0</v>
      </c>
      <c r="Q1025" s="230">
        <v>0.0022000000000000001</v>
      </c>
      <c r="R1025" s="230">
        <f>Q1025*H1025</f>
        <v>0.0066</v>
      </c>
      <c r="S1025" s="230">
        <v>0</v>
      </c>
      <c r="T1025" s="231">
        <f>S1025*H1025</f>
        <v>0</v>
      </c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R1025" s="232" t="s">
        <v>361</v>
      </c>
      <c r="AT1025" s="232" t="s">
        <v>392</v>
      </c>
      <c r="AU1025" s="232" t="s">
        <v>88</v>
      </c>
      <c r="AY1025" s="18" t="s">
        <v>147</v>
      </c>
      <c r="BE1025" s="233">
        <f>IF(N1025="základní",J1025,0)</f>
        <v>0</v>
      </c>
      <c r="BF1025" s="233">
        <f>IF(N1025="snížená",J1025,0)</f>
        <v>0</v>
      </c>
      <c r="BG1025" s="233">
        <f>IF(N1025="zákl. přenesená",J1025,0)</f>
        <v>0</v>
      </c>
      <c r="BH1025" s="233">
        <f>IF(N1025="sníž. přenesená",J1025,0)</f>
        <v>0</v>
      </c>
      <c r="BI1025" s="233">
        <f>IF(N1025="nulová",J1025,0)</f>
        <v>0</v>
      </c>
      <c r="BJ1025" s="18" t="s">
        <v>86</v>
      </c>
      <c r="BK1025" s="233">
        <f>ROUND(I1025*H1025,2)</f>
        <v>0</v>
      </c>
      <c r="BL1025" s="18" t="s">
        <v>251</v>
      </c>
      <c r="BM1025" s="232" t="s">
        <v>1357</v>
      </c>
    </row>
    <row r="1026" s="14" customFormat="1">
      <c r="A1026" s="14"/>
      <c r="B1026" s="250"/>
      <c r="C1026" s="251"/>
      <c r="D1026" s="241" t="s">
        <v>157</v>
      </c>
      <c r="E1026" s="252" t="s">
        <v>1</v>
      </c>
      <c r="F1026" s="253" t="s">
        <v>167</v>
      </c>
      <c r="G1026" s="251"/>
      <c r="H1026" s="254">
        <v>3</v>
      </c>
      <c r="I1026" s="255"/>
      <c r="J1026" s="251"/>
      <c r="K1026" s="251"/>
      <c r="L1026" s="256"/>
      <c r="M1026" s="257"/>
      <c r="N1026" s="258"/>
      <c r="O1026" s="258"/>
      <c r="P1026" s="258"/>
      <c r="Q1026" s="258"/>
      <c r="R1026" s="258"/>
      <c r="S1026" s="258"/>
      <c r="T1026" s="259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60" t="s">
        <v>157</v>
      </c>
      <c r="AU1026" s="260" t="s">
        <v>88</v>
      </c>
      <c r="AV1026" s="14" t="s">
        <v>88</v>
      </c>
      <c r="AW1026" s="14" t="s">
        <v>34</v>
      </c>
      <c r="AX1026" s="14" t="s">
        <v>78</v>
      </c>
      <c r="AY1026" s="260" t="s">
        <v>147</v>
      </c>
    </row>
    <row r="1027" s="15" customFormat="1">
      <c r="A1027" s="15"/>
      <c r="B1027" s="261"/>
      <c r="C1027" s="262"/>
      <c r="D1027" s="241" t="s">
        <v>157</v>
      </c>
      <c r="E1027" s="263" t="s">
        <v>1</v>
      </c>
      <c r="F1027" s="264" t="s">
        <v>160</v>
      </c>
      <c r="G1027" s="262"/>
      <c r="H1027" s="265">
        <v>3</v>
      </c>
      <c r="I1027" s="266"/>
      <c r="J1027" s="262"/>
      <c r="K1027" s="262"/>
      <c r="L1027" s="267"/>
      <c r="M1027" s="268"/>
      <c r="N1027" s="269"/>
      <c r="O1027" s="269"/>
      <c r="P1027" s="269"/>
      <c r="Q1027" s="269"/>
      <c r="R1027" s="269"/>
      <c r="S1027" s="269"/>
      <c r="T1027" s="270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T1027" s="271" t="s">
        <v>157</v>
      </c>
      <c r="AU1027" s="271" t="s">
        <v>88</v>
      </c>
      <c r="AV1027" s="15" t="s">
        <v>153</v>
      </c>
      <c r="AW1027" s="15" t="s">
        <v>34</v>
      </c>
      <c r="AX1027" s="15" t="s">
        <v>86</v>
      </c>
      <c r="AY1027" s="271" t="s">
        <v>147</v>
      </c>
    </row>
    <row r="1028" s="2" customFormat="1" ht="24.15" customHeight="1">
      <c r="A1028" s="39"/>
      <c r="B1028" s="40"/>
      <c r="C1028" s="220" t="s">
        <v>1358</v>
      </c>
      <c r="D1028" s="220" t="s">
        <v>149</v>
      </c>
      <c r="E1028" s="221" t="s">
        <v>1359</v>
      </c>
      <c r="F1028" s="222" t="s">
        <v>1360</v>
      </c>
      <c r="G1028" s="223" t="s">
        <v>259</v>
      </c>
      <c r="H1028" s="224">
        <v>2</v>
      </c>
      <c r="I1028" s="225"/>
      <c r="J1028" s="226">
        <f>ROUND(I1028*H1028,2)</f>
        <v>0</v>
      </c>
      <c r="K1028" s="227"/>
      <c r="L1028" s="45"/>
      <c r="M1028" s="228" t="s">
        <v>1</v>
      </c>
      <c r="N1028" s="229" t="s">
        <v>43</v>
      </c>
      <c r="O1028" s="92"/>
      <c r="P1028" s="230">
        <f>O1028*H1028</f>
        <v>0</v>
      </c>
      <c r="Q1028" s="230">
        <v>0</v>
      </c>
      <c r="R1028" s="230">
        <f>Q1028*H1028</f>
        <v>0</v>
      </c>
      <c r="S1028" s="230">
        <v>0.0018</v>
      </c>
      <c r="T1028" s="231">
        <f>S1028*H1028</f>
        <v>0.0035999999999999999</v>
      </c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R1028" s="232" t="s">
        <v>251</v>
      </c>
      <c r="AT1028" s="232" t="s">
        <v>149</v>
      </c>
      <c r="AU1028" s="232" t="s">
        <v>88</v>
      </c>
      <c r="AY1028" s="18" t="s">
        <v>147</v>
      </c>
      <c r="BE1028" s="233">
        <f>IF(N1028="základní",J1028,0)</f>
        <v>0</v>
      </c>
      <c r="BF1028" s="233">
        <f>IF(N1028="snížená",J1028,0)</f>
        <v>0</v>
      </c>
      <c r="BG1028" s="233">
        <f>IF(N1028="zákl. přenesená",J1028,0)</f>
        <v>0</v>
      </c>
      <c r="BH1028" s="233">
        <f>IF(N1028="sníž. přenesená",J1028,0)</f>
        <v>0</v>
      </c>
      <c r="BI1028" s="233">
        <f>IF(N1028="nulová",J1028,0)</f>
        <v>0</v>
      </c>
      <c r="BJ1028" s="18" t="s">
        <v>86</v>
      </c>
      <c r="BK1028" s="233">
        <f>ROUND(I1028*H1028,2)</f>
        <v>0</v>
      </c>
      <c r="BL1028" s="18" t="s">
        <v>251</v>
      </c>
      <c r="BM1028" s="232" t="s">
        <v>1361</v>
      </c>
    </row>
    <row r="1029" s="2" customFormat="1">
      <c r="A1029" s="39"/>
      <c r="B1029" s="40"/>
      <c r="C1029" s="41"/>
      <c r="D1029" s="234" t="s">
        <v>155</v>
      </c>
      <c r="E1029" s="41"/>
      <c r="F1029" s="235" t="s">
        <v>1362</v>
      </c>
      <c r="G1029" s="41"/>
      <c r="H1029" s="41"/>
      <c r="I1029" s="236"/>
      <c r="J1029" s="41"/>
      <c r="K1029" s="41"/>
      <c r="L1029" s="45"/>
      <c r="M1029" s="237"/>
      <c r="N1029" s="238"/>
      <c r="O1029" s="92"/>
      <c r="P1029" s="92"/>
      <c r="Q1029" s="92"/>
      <c r="R1029" s="92"/>
      <c r="S1029" s="92"/>
      <c r="T1029" s="93"/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/>
      <c r="AE1029" s="39"/>
      <c r="AT1029" s="18" t="s">
        <v>155</v>
      </c>
      <c r="AU1029" s="18" t="s">
        <v>88</v>
      </c>
    </row>
    <row r="1030" s="14" customFormat="1">
      <c r="A1030" s="14"/>
      <c r="B1030" s="250"/>
      <c r="C1030" s="251"/>
      <c r="D1030" s="241" t="s">
        <v>157</v>
      </c>
      <c r="E1030" s="252" t="s">
        <v>1</v>
      </c>
      <c r="F1030" s="253" t="s">
        <v>1363</v>
      </c>
      <c r="G1030" s="251"/>
      <c r="H1030" s="254">
        <v>2</v>
      </c>
      <c r="I1030" s="255"/>
      <c r="J1030" s="251"/>
      <c r="K1030" s="251"/>
      <c r="L1030" s="256"/>
      <c r="M1030" s="257"/>
      <c r="N1030" s="258"/>
      <c r="O1030" s="258"/>
      <c r="P1030" s="258"/>
      <c r="Q1030" s="258"/>
      <c r="R1030" s="258"/>
      <c r="S1030" s="258"/>
      <c r="T1030" s="259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60" t="s">
        <v>157</v>
      </c>
      <c r="AU1030" s="260" t="s">
        <v>88</v>
      </c>
      <c r="AV1030" s="14" t="s">
        <v>88</v>
      </c>
      <c r="AW1030" s="14" t="s">
        <v>34</v>
      </c>
      <c r="AX1030" s="14" t="s">
        <v>78</v>
      </c>
      <c r="AY1030" s="260" t="s">
        <v>147</v>
      </c>
    </row>
    <row r="1031" s="15" customFormat="1">
      <c r="A1031" s="15"/>
      <c r="B1031" s="261"/>
      <c r="C1031" s="262"/>
      <c r="D1031" s="241" t="s">
        <v>157</v>
      </c>
      <c r="E1031" s="263" t="s">
        <v>1</v>
      </c>
      <c r="F1031" s="264" t="s">
        <v>160</v>
      </c>
      <c r="G1031" s="262"/>
      <c r="H1031" s="265">
        <v>2</v>
      </c>
      <c r="I1031" s="266"/>
      <c r="J1031" s="262"/>
      <c r="K1031" s="262"/>
      <c r="L1031" s="267"/>
      <c r="M1031" s="268"/>
      <c r="N1031" s="269"/>
      <c r="O1031" s="269"/>
      <c r="P1031" s="269"/>
      <c r="Q1031" s="269"/>
      <c r="R1031" s="269"/>
      <c r="S1031" s="269"/>
      <c r="T1031" s="270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T1031" s="271" t="s">
        <v>157</v>
      </c>
      <c r="AU1031" s="271" t="s">
        <v>88</v>
      </c>
      <c r="AV1031" s="15" t="s">
        <v>153</v>
      </c>
      <c r="AW1031" s="15" t="s">
        <v>34</v>
      </c>
      <c r="AX1031" s="15" t="s">
        <v>86</v>
      </c>
      <c r="AY1031" s="271" t="s">
        <v>147</v>
      </c>
    </row>
    <row r="1032" s="2" customFormat="1" ht="24.15" customHeight="1">
      <c r="A1032" s="39"/>
      <c r="B1032" s="40"/>
      <c r="C1032" s="220" t="s">
        <v>1364</v>
      </c>
      <c r="D1032" s="220" t="s">
        <v>149</v>
      </c>
      <c r="E1032" s="221" t="s">
        <v>1365</v>
      </c>
      <c r="F1032" s="222" t="s">
        <v>1366</v>
      </c>
      <c r="G1032" s="223" t="s">
        <v>163</v>
      </c>
      <c r="H1032" s="224">
        <v>7.5</v>
      </c>
      <c r="I1032" s="225"/>
      <c r="J1032" s="226">
        <f>ROUND(I1032*H1032,2)</f>
        <v>0</v>
      </c>
      <c r="K1032" s="227"/>
      <c r="L1032" s="45"/>
      <c r="M1032" s="228" t="s">
        <v>1</v>
      </c>
      <c r="N1032" s="229" t="s">
        <v>43</v>
      </c>
      <c r="O1032" s="92"/>
      <c r="P1032" s="230">
        <f>O1032*H1032</f>
        <v>0</v>
      </c>
      <c r="Q1032" s="230">
        <v>0</v>
      </c>
      <c r="R1032" s="230">
        <f>Q1032*H1032</f>
        <v>0</v>
      </c>
      <c r="S1032" s="230">
        <v>0.002</v>
      </c>
      <c r="T1032" s="231">
        <f>S1032*H1032</f>
        <v>0.014999999999999999</v>
      </c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R1032" s="232" t="s">
        <v>251</v>
      </c>
      <c r="AT1032" s="232" t="s">
        <v>149</v>
      </c>
      <c r="AU1032" s="232" t="s">
        <v>88</v>
      </c>
      <c r="AY1032" s="18" t="s">
        <v>147</v>
      </c>
      <c r="BE1032" s="233">
        <f>IF(N1032="základní",J1032,0)</f>
        <v>0</v>
      </c>
      <c r="BF1032" s="233">
        <f>IF(N1032="snížená",J1032,0)</f>
        <v>0</v>
      </c>
      <c r="BG1032" s="233">
        <f>IF(N1032="zákl. přenesená",J1032,0)</f>
        <v>0</v>
      </c>
      <c r="BH1032" s="233">
        <f>IF(N1032="sníž. přenesená",J1032,0)</f>
        <v>0</v>
      </c>
      <c r="BI1032" s="233">
        <f>IF(N1032="nulová",J1032,0)</f>
        <v>0</v>
      </c>
      <c r="BJ1032" s="18" t="s">
        <v>86</v>
      </c>
      <c r="BK1032" s="233">
        <f>ROUND(I1032*H1032,2)</f>
        <v>0</v>
      </c>
      <c r="BL1032" s="18" t="s">
        <v>251</v>
      </c>
      <c r="BM1032" s="232" t="s">
        <v>1367</v>
      </c>
    </row>
    <row r="1033" s="2" customFormat="1">
      <c r="A1033" s="39"/>
      <c r="B1033" s="40"/>
      <c r="C1033" s="41"/>
      <c r="D1033" s="234" t="s">
        <v>155</v>
      </c>
      <c r="E1033" s="41"/>
      <c r="F1033" s="235" t="s">
        <v>1368</v>
      </c>
      <c r="G1033" s="41"/>
      <c r="H1033" s="41"/>
      <c r="I1033" s="236"/>
      <c r="J1033" s="41"/>
      <c r="K1033" s="41"/>
      <c r="L1033" s="45"/>
      <c r="M1033" s="237"/>
      <c r="N1033" s="238"/>
      <c r="O1033" s="92"/>
      <c r="P1033" s="92"/>
      <c r="Q1033" s="92"/>
      <c r="R1033" s="92"/>
      <c r="S1033" s="92"/>
      <c r="T1033" s="93"/>
      <c r="U1033" s="39"/>
      <c r="V1033" s="39"/>
      <c r="W1033" s="39"/>
      <c r="X1033" s="39"/>
      <c r="Y1033" s="39"/>
      <c r="Z1033" s="39"/>
      <c r="AA1033" s="39"/>
      <c r="AB1033" s="39"/>
      <c r="AC1033" s="39"/>
      <c r="AD1033" s="39"/>
      <c r="AE1033" s="39"/>
      <c r="AT1033" s="18" t="s">
        <v>155</v>
      </c>
      <c r="AU1033" s="18" t="s">
        <v>88</v>
      </c>
    </row>
    <row r="1034" s="14" customFormat="1">
      <c r="A1034" s="14"/>
      <c r="B1034" s="250"/>
      <c r="C1034" s="251"/>
      <c r="D1034" s="241" t="s">
        <v>157</v>
      </c>
      <c r="E1034" s="252" t="s">
        <v>1</v>
      </c>
      <c r="F1034" s="253" t="s">
        <v>1285</v>
      </c>
      <c r="G1034" s="251"/>
      <c r="H1034" s="254">
        <v>1.5</v>
      </c>
      <c r="I1034" s="255"/>
      <c r="J1034" s="251"/>
      <c r="K1034" s="251"/>
      <c r="L1034" s="256"/>
      <c r="M1034" s="257"/>
      <c r="N1034" s="258"/>
      <c r="O1034" s="258"/>
      <c r="P1034" s="258"/>
      <c r="Q1034" s="258"/>
      <c r="R1034" s="258"/>
      <c r="S1034" s="258"/>
      <c r="T1034" s="259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60" t="s">
        <v>157</v>
      </c>
      <c r="AU1034" s="260" t="s">
        <v>88</v>
      </c>
      <c r="AV1034" s="14" t="s">
        <v>88</v>
      </c>
      <c r="AW1034" s="14" t="s">
        <v>34</v>
      </c>
      <c r="AX1034" s="14" t="s">
        <v>78</v>
      </c>
      <c r="AY1034" s="260" t="s">
        <v>147</v>
      </c>
    </row>
    <row r="1035" s="14" customFormat="1">
      <c r="A1035" s="14"/>
      <c r="B1035" s="250"/>
      <c r="C1035" s="251"/>
      <c r="D1035" s="241" t="s">
        <v>157</v>
      </c>
      <c r="E1035" s="252" t="s">
        <v>1</v>
      </c>
      <c r="F1035" s="253" t="s">
        <v>1286</v>
      </c>
      <c r="G1035" s="251"/>
      <c r="H1035" s="254">
        <v>6</v>
      </c>
      <c r="I1035" s="255"/>
      <c r="J1035" s="251"/>
      <c r="K1035" s="251"/>
      <c r="L1035" s="256"/>
      <c r="M1035" s="257"/>
      <c r="N1035" s="258"/>
      <c r="O1035" s="258"/>
      <c r="P1035" s="258"/>
      <c r="Q1035" s="258"/>
      <c r="R1035" s="258"/>
      <c r="S1035" s="258"/>
      <c r="T1035" s="259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60" t="s">
        <v>157</v>
      </c>
      <c r="AU1035" s="260" t="s">
        <v>88</v>
      </c>
      <c r="AV1035" s="14" t="s">
        <v>88</v>
      </c>
      <c r="AW1035" s="14" t="s">
        <v>34</v>
      </c>
      <c r="AX1035" s="14" t="s">
        <v>78</v>
      </c>
      <c r="AY1035" s="260" t="s">
        <v>147</v>
      </c>
    </row>
    <row r="1036" s="15" customFormat="1">
      <c r="A1036" s="15"/>
      <c r="B1036" s="261"/>
      <c r="C1036" s="262"/>
      <c r="D1036" s="241" t="s">
        <v>157</v>
      </c>
      <c r="E1036" s="263" t="s">
        <v>1</v>
      </c>
      <c r="F1036" s="264" t="s">
        <v>160</v>
      </c>
      <c r="G1036" s="262"/>
      <c r="H1036" s="265">
        <v>7.5</v>
      </c>
      <c r="I1036" s="266"/>
      <c r="J1036" s="262"/>
      <c r="K1036" s="262"/>
      <c r="L1036" s="267"/>
      <c r="M1036" s="268"/>
      <c r="N1036" s="269"/>
      <c r="O1036" s="269"/>
      <c r="P1036" s="269"/>
      <c r="Q1036" s="269"/>
      <c r="R1036" s="269"/>
      <c r="S1036" s="269"/>
      <c r="T1036" s="270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T1036" s="271" t="s">
        <v>157</v>
      </c>
      <c r="AU1036" s="271" t="s">
        <v>88</v>
      </c>
      <c r="AV1036" s="15" t="s">
        <v>153</v>
      </c>
      <c r="AW1036" s="15" t="s">
        <v>34</v>
      </c>
      <c r="AX1036" s="15" t="s">
        <v>86</v>
      </c>
      <c r="AY1036" s="271" t="s">
        <v>147</v>
      </c>
    </row>
    <row r="1037" s="2" customFormat="1" ht="24.15" customHeight="1">
      <c r="A1037" s="39"/>
      <c r="B1037" s="40"/>
      <c r="C1037" s="220" t="s">
        <v>1369</v>
      </c>
      <c r="D1037" s="220" t="s">
        <v>149</v>
      </c>
      <c r="E1037" s="221" t="s">
        <v>1370</v>
      </c>
      <c r="F1037" s="222" t="s">
        <v>1371</v>
      </c>
      <c r="G1037" s="223" t="s">
        <v>259</v>
      </c>
      <c r="H1037" s="224">
        <v>2</v>
      </c>
      <c r="I1037" s="225"/>
      <c r="J1037" s="226">
        <f>ROUND(I1037*H1037,2)</f>
        <v>0</v>
      </c>
      <c r="K1037" s="227"/>
      <c r="L1037" s="45"/>
      <c r="M1037" s="228" t="s">
        <v>1</v>
      </c>
      <c r="N1037" s="229" t="s">
        <v>43</v>
      </c>
      <c r="O1037" s="92"/>
      <c r="P1037" s="230">
        <f>O1037*H1037</f>
        <v>0</v>
      </c>
      <c r="Q1037" s="230">
        <v>0</v>
      </c>
      <c r="R1037" s="230">
        <f>Q1037*H1037</f>
        <v>0</v>
      </c>
      <c r="S1037" s="230">
        <v>0.024</v>
      </c>
      <c r="T1037" s="231">
        <f>S1037*H1037</f>
        <v>0.048000000000000001</v>
      </c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R1037" s="232" t="s">
        <v>251</v>
      </c>
      <c r="AT1037" s="232" t="s">
        <v>149</v>
      </c>
      <c r="AU1037" s="232" t="s">
        <v>88</v>
      </c>
      <c r="AY1037" s="18" t="s">
        <v>147</v>
      </c>
      <c r="BE1037" s="233">
        <f>IF(N1037="základní",J1037,0)</f>
        <v>0</v>
      </c>
      <c r="BF1037" s="233">
        <f>IF(N1037="snížená",J1037,0)</f>
        <v>0</v>
      </c>
      <c r="BG1037" s="233">
        <f>IF(N1037="zákl. přenesená",J1037,0)</f>
        <v>0</v>
      </c>
      <c r="BH1037" s="233">
        <f>IF(N1037="sníž. přenesená",J1037,0)</f>
        <v>0</v>
      </c>
      <c r="BI1037" s="233">
        <f>IF(N1037="nulová",J1037,0)</f>
        <v>0</v>
      </c>
      <c r="BJ1037" s="18" t="s">
        <v>86</v>
      </c>
      <c r="BK1037" s="233">
        <f>ROUND(I1037*H1037,2)</f>
        <v>0</v>
      </c>
      <c r="BL1037" s="18" t="s">
        <v>251</v>
      </c>
      <c r="BM1037" s="232" t="s">
        <v>1372</v>
      </c>
    </row>
    <row r="1038" s="2" customFormat="1">
      <c r="A1038" s="39"/>
      <c r="B1038" s="40"/>
      <c r="C1038" s="41"/>
      <c r="D1038" s="234" t="s">
        <v>155</v>
      </c>
      <c r="E1038" s="41"/>
      <c r="F1038" s="235" t="s">
        <v>1373</v>
      </c>
      <c r="G1038" s="41"/>
      <c r="H1038" s="41"/>
      <c r="I1038" s="236"/>
      <c r="J1038" s="41"/>
      <c r="K1038" s="41"/>
      <c r="L1038" s="45"/>
      <c r="M1038" s="237"/>
      <c r="N1038" s="238"/>
      <c r="O1038" s="92"/>
      <c r="P1038" s="92"/>
      <c r="Q1038" s="92"/>
      <c r="R1038" s="92"/>
      <c r="S1038" s="92"/>
      <c r="T1038" s="93"/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T1038" s="18" t="s">
        <v>155</v>
      </c>
      <c r="AU1038" s="18" t="s">
        <v>88</v>
      </c>
    </row>
    <row r="1039" s="14" customFormat="1">
      <c r="A1039" s="14"/>
      <c r="B1039" s="250"/>
      <c r="C1039" s="251"/>
      <c r="D1039" s="241" t="s">
        <v>157</v>
      </c>
      <c r="E1039" s="252" t="s">
        <v>1</v>
      </c>
      <c r="F1039" s="253" t="s">
        <v>1363</v>
      </c>
      <c r="G1039" s="251"/>
      <c r="H1039" s="254">
        <v>2</v>
      </c>
      <c r="I1039" s="255"/>
      <c r="J1039" s="251"/>
      <c r="K1039" s="251"/>
      <c r="L1039" s="256"/>
      <c r="M1039" s="257"/>
      <c r="N1039" s="258"/>
      <c r="O1039" s="258"/>
      <c r="P1039" s="258"/>
      <c r="Q1039" s="258"/>
      <c r="R1039" s="258"/>
      <c r="S1039" s="258"/>
      <c r="T1039" s="259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T1039" s="260" t="s">
        <v>157</v>
      </c>
      <c r="AU1039" s="260" t="s">
        <v>88</v>
      </c>
      <c r="AV1039" s="14" t="s">
        <v>88</v>
      </c>
      <c r="AW1039" s="14" t="s">
        <v>34</v>
      </c>
      <c r="AX1039" s="14" t="s">
        <v>78</v>
      </c>
      <c r="AY1039" s="260" t="s">
        <v>147</v>
      </c>
    </row>
    <row r="1040" s="15" customFormat="1">
      <c r="A1040" s="15"/>
      <c r="B1040" s="261"/>
      <c r="C1040" s="262"/>
      <c r="D1040" s="241" t="s">
        <v>157</v>
      </c>
      <c r="E1040" s="263" t="s">
        <v>1</v>
      </c>
      <c r="F1040" s="264" t="s">
        <v>160</v>
      </c>
      <c r="G1040" s="262"/>
      <c r="H1040" s="265">
        <v>2</v>
      </c>
      <c r="I1040" s="266"/>
      <c r="J1040" s="262"/>
      <c r="K1040" s="262"/>
      <c r="L1040" s="267"/>
      <c r="M1040" s="268"/>
      <c r="N1040" s="269"/>
      <c r="O1040" s="269"/>
      <c r="P1040" s="269"/>
      <c r="Q1040" s="269"/>
      <c r="R1040" s="269"/>
      <c r="S1040" s="269"/>
      <c r="T1040" s="270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T1040" s="271" t="s">
        <v>157</v>
      </c>
      <c r="AU1040" s="271" t="s">
        <v>88</v>
      </c>
      <c r="AV1040" s="15" t="s">
        <v>153</v>
      </c>
      <c r="AW1040" s="15" t="s">
        <v>34</v>
      </c>
      <c r="AX1040" s="15" t="s">
        <v>86</v>
      </c>
      <c r="AY1040" s="271" t="s">
        <v>147</v>
      </c>
    </row>
    <row r="1041" s="2" customFormat="1" ht="24.15" customHeight="1">
      <c r="A1041" s="39"/>
      <c r="B1041" s="40"/>
      <c r="C1041" s="220" t="s">
        <v>1374</v>
      </c>
      <c r="D1041" s="220" t="s">
        <v>149</v>
      </c>
      <c r="E1041" s="221" t="s">
        <v>1375</v>
      </c>
      <c r="F1041" s="222" t="s">
        <v>1376</v>
      </c>
      <c r="G1041" s="223" t="s">
        <v>259</v>
      </c>
      <c r="H1041" s="224">
        <v>1</v>
      </c>
      <c r="I1041" s="225"/>
      <c r="J1041" s="226">
        <f>ROUND(I1041*H1041,2)</f>
        <v>0</v>
      </c>
      <c r="K1041" s="227"/>
      <c r="L1041" s="45"/>
      <c r="M1041" s="228" t="s">
        <v>1</v>
      </c>
      <c r="N1041" s="229" t="s">
        <v>43</v>
      </c>
      <c r="O1041" s="92"/>
      <c r="P1041" s="230">
        <f>O1041*H1041</f>
        <v>0</v>
      </c>
      <c r="Q1041" s="230">
        <v>0</v>
      </c>
      <c r="R1041" s="230">
        <f>Q1041*H1041</f>
        <v>0</v>
      </c>
      <c r="S1041" s="230">
        <v>0</v>
      </c>
      <c r="T1041" s="231">
        <f>S1041*H1041</f>
        <v>0</v>
      </c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R1041" s="232" t="s">
        <v>251</v>
      </c>
      <c r="AT1041" s="232" t="s">
        <v>149</v>
      </c>
      <c r="AU1041" s="232" t="s">
        <v>88</v>
      </c>
      <c r="AY1041" s="18" t="s">
        <v>147</v>
      </c>
      <c r="BE1041" s="233">
        <f>IF(N1041="základní",J1041,0)</f>
        <v>0</v>
      </c>
      <c r="BF1041" s="233">
        <f>IF(N1041="snížená",J1041,0)</f>
        <v>0</v>
      </c>
      <c r="BG1041" s="233">
        <f>IF(N1041="zákl. přenesená",J1041,0)</f>
        <v>0</v>
      </c>
      <c r="BH1041" s="233">
        <f>IF(N1041="sníž. přenesená",J1041,0)</f>
        <v>0</v>
      </c>
      <c r="BI1041" s="233">
        <f>IF(N1041="nulová",J1041,0)</f>
        <v>0</v>
      </c>
      <c r="BJ1041" s="18" t="s">
        <v>86</v>
      </c>
      <c r="BK1041" s="233">
        <f>ROUND(I1041*H1041,2)</f>
        <v>0</v>
      </c>
      <c r="BL1041" s="18" t="s">
        <v>251</v>
      </c>
      <c r="BM1041" s="232" t="s">
        <v>1377</v>
      </c>
    </row>
    <row r="1042" s="2" customFormat="1">
      <c r="A1042" s="39"/>
      <c r="B1042" s="40"/>
      <c r="C1042" s="41"/>
      <c r="D1042" s="234" t="s">
        <v>155</v>
      </c>
      <c r="E1042" s="41"/>
      <c r="F1042" s="235" t="s">
        <v>1378</v>
      </c>
      <c r="G1042" s="41"/>
      <c r="H1042" s="41"/>
      <c r="I1042" s="236"/>
      <c r="J1042" s="41"/>
      <c r="K1042" s="41"/>
      <c r="L1042" s="45"/>
      <c r="M1042" s="237"/>
      <c r="N1042" s="238"/>
      <c r="O1042" s="92"/>
      <c r="P1042" s="92"/>
      <c r="Q1042" s="92"/>
      <c r="R1042" s="92"/>
      <c r="S1042" s="92"/>
      <c r="T1042" s="93"/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/>
      <c r="AE1042" s="39"/>
      <c r="AT1042" s="18" t="s">
        <v>155</v>
      </c>
      <c r="AU1042" s="18" t="s">
        <v>88</v>
      </c>
    </row>
    <row r="1043" s="13" customFormat="1">
      <c r="A1043" s="13"/>
      <c r="B1043" s="239"/>
      <c r="C1043" s="240"/>
      <c r="D1043" s="241" t="s">
        <v>157</v>
      </c>
      <c r="E1043" s="242" t="s">
        <v>1</v>
      </c>
      <c r="F1043" s="243" t="s">
        <v>432</v>
      </c>
      <c r="G1043" s="240"/>
      <c r="H1043" s="242" t="s">
        <v>1</v>
      </c>
      <c r="I1043" s="244"/>
      <c r="J1043" s="240"/>
      <c r="K1043" s="240"/>
      <c r="L1043" s="245"/>
      <c r="M1043" s="246"/>
      <c r="N1043" s="247"/>
      <c r="O1043" s="247"/>
      <c r="P1043" s="247"/>
      <c r="Q1043" s="247"/>
      <c r="R1043" s="247"/>
      <c r="S1043" s="247"/>
      <c r="T1043" s="248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49" t="s">
        <v>157</v>
      </c>
      <c r="AU1043" s="249" t="s">
        <v>88</v>
      </c>
      <c r="AV1043" s="13" t="s">
        <v>86</v>
      </c>
      <c r="AW1043" s="13" t="s">
        <v>34</v>
      </c>
      <c r="AX1043" s="13" t="s">
        <v>78</v>
      </c>
      <c r="AY1043" s="249" t="s">
        <v>147</v>
      </c>
    </row>
    <row r="1044" s="14" customFormat="1">
      <c r="A1044" s="14"/>
      <c r="B1044" s="250"/>
      <c r="C1044" s="251"/>
      <c r="D1044" s="241" t="s">
        <v>157</v>
      </c>
      <c r="E1044" s="252" t="s">
        <v>1</v>
      </c>
      <c r="F1044" s="253" t="s">
        <v>1379</v>
      </c>
      <c r="G1044" s="251"/>
      <c r="H1044" s="254">
        <v>1</v>
      </c>
      <c r="I1044" s="255"/>
      <c r="J1044" s="251"/>
      <c r="K1044" s="251"/>
      <c r="L1044" s="256"/>
      <c r="M1044" s="257"/>
      <c r="N1044" s="258"/>
      <c r="O1044" s="258"/>
      <c r="P1044" s="258"/>
      <c r="Q1044" s="258"/>
      <c r="R1044" s="258"/>
      <c r="S1044" s="258"/>
      <c r="T1044" s="259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60" t="s">
        <v>157</v>
      </c>
      <c r="AU1044" s="260" t="s">
        <v>88</v>
      </c>
      <c r="AV1044" s="14" t="s">
        <v>88</v>
      </c>
      <c r="AW1044" s="14" t="s">
        <v>34</v>
      </c>
      <c r="AX1044" s="14" t="s">
        <v>78</v>
      </c>
      <c r="AY1044" s="260" t="s">
        <v>147</v>
      </c>
    </row>
    <row r="1045" s="15" customFormat="1">
      <c r="A1045" s="15"/>
      <c r="B1045" s="261"/>
      <c r="C1045" s="262"/>
      <c r="D1045" s="241" t="s">
        <v>157</v>
      </c>
      <c r="E1045" s="263" t="s">
        <v>1</v>
      </c>
      <c r="F1045" s="264" t="s">
        <v>160</v>
      </c>
      <c r="G1045" s="262"/>
      <c r="H1045" s="265">
        <v>1</v>
      </c>
      <c r="I1045" s="266"/>
      <c r="J1045" s="262"/>
      <c r="K1045" s="262"/>
      <c r="L1045" s="267"/>
      <c r="M1045" s="268"/>
      <c r="N1045" s="269"/>
      <c r="O1045" s="269"/>
      <c r="P1045" s="269"/>
      <c r="Q1045" s="269"/>
      <c r="R1045" s="269"/>
      <c r="S1045" s="269"/>
      <c r="T1045" s="270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T1045" s="271" t="s">
        <v>157</v>
      </c>
      <c r="AU1045" s="271" t="s">
        <v>88</v>
      </c>
      <c r="AV1045" s="15" t="s">
        <v>153</v>
      </c>
      <c r="AW1045" s="15" t="s">
        <v>34</v>
      </c>
      <c r="AX1045" s="15" t="s">
        <v>86</v>
      </c>
      <c r="AY1045" s="271" t="s">
        <v>147</v>
      </c>
    </row>
    <row r="1046" s="2" customFormat="1" ht="24.15" customHeight="1">
      <c r="A1046" s="39"/>
      <c r="B1046" s="40"/>
      <c r="C1046" s="272" t="s">
        <v>1380</v>
      </c>
      <c r="D1046" s="272" t="s">
        <v>392</v>
      </c>
      <c r="E1046" s="273" t="s">
        <v>1381</v>
      </c>
      <c r="F1046" s="274" t="s">
        <v>1382</v>
      </c>
      <c r="G1046" s="275" t="s">
        <v>259</v>
      </c>
      <c r="H1046" s="276">
        <v>1</v>
      </c>
      <c r="I1046" s="277"/>
      <c r="J1046" s="278">
        <f>ROUND(I1046*H1046,2)</f>
        <v>0</v>
      </c>
      <c r="K1046" s="279"/>
      <c r="L1046" s="280"/>
      <c r="M1046" s="281" t="s">
        <v>1</v>
      </c>
      <c r="N1046" s="282" t="s">
        <v>43</v>
      </c>
      <c r="O1046" s="92"/>
      <c r="P1046" s="230">
        <f>O1046*H1046</f>
        <v>0</v>
      </c>
      <c r="Q1046" s="230">
        <v>0.00139</v>
      </c>
      <c r="R1046" s="230">
        <f>Q1046*H1046</f>
        <v>0.00139</v>
      </c>
      <c r="S1046" s="230">
        <v>0</v>
      </c>
      <c r="T1046" s="231">
        <f>S1046*H1046</f>
        <v>0</v>
      </c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R1046" s="232" t="s">
        <v>361</v>
      </c>
      <c r="AT1046" s="232" t="s">
        <v>392</v>
      </c>
      <c r="AU1046" s="232" t="s">
        <v>88</v>
      </c>
      <c r="AY1046" s="18" t="s">
        <v>147</v>
      </c>
      <c r="BE1046" s="233">
        <f>IF(N1046="základní",J1046,0)</f>
        <v>0</v>
      </c>
      <c r="BF1046" s="233">
        <f>IF(N1046="snížená",J1046,0)</f>
        <v>0</v>
      </c>
      <c r="BG1046" s="233">
        <f>IF(N1046="zákl. přenesená",J1046,0)</f>
        <v>0</v>
      </c>
      <c r="BH1046" s="233">
        <f>IF(N1046="sníž. přenesená",J1046,0)</f>
        <v>0</v>
      </c>
      <c r="BI1046" s="233">
        <f>IF(N1046="nulová",J1046,0)</f>
        <v>0</v>
      </c>
      <c r="BJ1046" s="18" t="s">
        <v>86</v>
      </c>
      <c r="BK1046" s="233">
        <f>ROUND(I1046*H1046,2)</f>
        <v>0</v>
      </c>
      <c r="BL1046" s="18" t="s">
        <v>251</v>
      </c>
      <c r="BM1046" s="232" t="s">
        <v>1383</v>
      </c>
    </row>
    <row r="1047" s="14" customFormat="1">
      <c r="A1047" s="14"/>
      <c r="B1047" s="250"/>
      <c r="C1047" s="251"/>
      <c r="D1047" s="241" t="s">
        <v>157</v>
      </c>
      <c r="E1047" s="252" t="s">
        <v>1</v>
      </c>
      <c r="F1047" s="253" t="s">
        <v>86</v>
      </c>
      <c r="G1047" s="251"/>
      <c r="H1047" s="254">
        <v>1</v>
      </c>
      <c r="I1047" s="255"/>
      <c r="J1047" s="251"/>
      <c r="K1047" s="251"/>
      <c r="L1047" s="256"/>
      <c r="M1047" s="257"/>
      <c r="N1047" s="258"/>
      <c r="O1047" s="258"/>
      <c r="P1047" s="258"/>
      <c r="Q1047" s="258"/>
      <c r="R1047" s="258"/>
      <c r="S1047" s="258"/>
      <c r="T1047" s="259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60" t="s">
        <v>157</v>
      </c>
      <c r="AU1047" s="260" t="s">
        <v>88</v>
      </c>
      <c r="AV1047" s="14" t="s">
        <v>88</v>
      </c>
      <c r="AW1047" s="14" t="s">
        <v>34</v>
      </c>
      <c r="AX1047" s="14" t="s">
        <v>78</v>
      </c>
      <c r="AY1047" s="260" t="s">
        <v>147</v>
      </c>
    </row>
    <row r="1048" s="15" customFormat="1">
      <c r="A1048" s="15"/>
      <c r="B1048" s="261"/>
      <c r="C1048" s="262"/>
      <c r="D1048" s="241" t="s">
        <v>157</v>
      </c>
      <c r="E1048" s="263" t="s">
        <v>1</v>
      </c>
      <c r="F1048" s="264" t="s">
        <v>160</v>
      </c>
      <c r="G1048" s="262"/>
      <c r="H1048" s="265">
        <v>1</v>
      </c>
      <c r="I1048" s="266"/>
      <c r="J1048" s="262"/>
      <c r="K1048" s="262"/>
      <c r="L1048" s="267"/>
      <c r="M1048" s="268"/>
      <c r="N1048" s="269"/>
      <c r="O1048" s="269"/>
      <c r="P1048" s="269"/>
      <c r="Q1048" s="269"/>
      <c r="R1048" s="269"/>
      <c r="S1048" s="269"/>
      <c r="T1048" s="270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T1048" s="271" t="s">
        <v>157</v>
      </c>
      <c r="AU1048" s="271" t="s">
        <v>88</v>
      </c>
      <c r="AV1048" s="15" t="s">
        <v>153</v>
      </c>
      <c r="AW1048" s="15" t="s">
        <v>34</v>
      </c>
      <c r="AX1048" s="15" t="s">
        <v>86</v>
      </c>
      <c r="AY1048" s="271" t="s">
        <v>147</v>
      </c>
    </row>
    <row r="1049" s="2" customFormat="1" ht="24.15" customHeight="1">
      <c r="A1049" s="39"/>
      <c r="B1049" s="40"/>
      <c r="C1049" s="220" t="s">
        <v>1384</v>
      </c>
      <c r="D1049" s="220" t="s">
        <v>149</v>
      </c>
      <c r="E1049" s="221" t="s">
        <v>1385</v>
      </c>
      <c r="F1049" s="222" t="s">
        <v>1386</v>
      </c>
      <c r="G1049" s="223" t="s">
        <v>259</v>
      </c>
      <c r="H1049" s="224">
        <v>2</v>
      </c>
      <c r="I1049" s="225"/>
      <c r="J1049" s="226">
        <f>ROUND(I1049*H1049,2)</f>
        <v>0</v>
      </c>
      <c r="K1049" s="227"/>
      <c r="L1049" s="45"/>
      <c r="M1049" s="228" t="s">
        <v>1</v>
      </c>
      <c r="N1049" s="229" t="s">
        <v>43</v>
      </c>
      <c r="O1049" s="92"/>
      <c r="P1049" s="230">
        <f>O1049*H1049</f>
        <v>0</v>
      </c>
      <c r="Q1049" s="230">
        <v>0</v>
      </c>
      <c r="R1049" s="230">
        <f>Q1049*H1049</f>
        <v>0</v>
      </c>
      <c r="S1049" s="230">
        <v>0</v>
      </c>
      <c r="T1049" s="231">
        <f>S1049*H1049</f>
        <v>0</v>
      </c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R1049" s="232" t="s">
        <v>251</v>
      </c>
      <c r="AT1049" s="232" t="s">
        <v>149</v>
      </c>
      <c r="AU1049" s="232" t="s">
        <v>88</v>
      </c>
      <c r="AY1049" s="18" t="s">
        <v>147</v>
      </c>
      <c r="BE1049" s="233">
        <f>IF(N1049="základní",J1049,0)</f>
        <v>0</v>
      </c>
      <c r="BF1049" s="233">
        <f>IF(N1049="snížená",J1049,0)</f>
        <v>0</v>
      </c>
      <c r="BG1049" s="233">
        <f>IF(N1049="zákl. přenesená",J1049,0)</f>
        <v>0</v>
      </c>
      <c r="BH1049" s="233">
        <f>IF(N1049="sníž. přenesená",J1049,0)</f>
        <v>0</v>
      </c>
      <c r="BI1049" s="233">
        <f>IF(N1049="nulová",J1049,0)</f>
        <v>0</v>
      </c>
      <c r="BJ1049" s="18" t="s">
        <v>86</v>
      </c>
      <c r="BK1049" s="233">
        <f>ROUND(I1049*H1049,2)</f>
        <v>0</v>
      </c>
      <c r="BL1049" s="18" t="s">
        <v>251</v>
      </c>
      <c r="BM1049" s="232" t="s">
        <v>1387</v>
      </c>
    </row>
    <row r="1050" s="2" customFormat="1">
      <c r="A1050" s="39"/>
      <c r="B1050" s="40"/>
      <c r="C1050" s="41"/>
      <c r="D1050" s="234" t="s">
        <v>155</v>
      </c>
      <c r="E1050" s="41"/>
      <c r="F1050" s="235" t="s">
        <v>1388</v>
      </c>
      <c r="G1050" s="41"/>
      <c r="H1050" s="41"/>
      <c r="I1050" s="236"/>
      <c r="J1050" s="41"/>
      <c r="K1050" s="41"/>
      <c r="L1050" s="45"/>
      <c r="M1050" s="237"/>
      <c r="N1050" s="238"/>
      <c r="O1050" s="92"/>
      <c r="P1050" s="92"/>
      <c r="Q1050" s="92"/>
      <c r="R1050" s="92"/>
      <c r="S1050" s="92"/>
      <c r="T1050" s="93"/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T1050" s="18" t="s">
        <v>155</v>
      </c>
      <c r="AU1050" s="18" t="s">
        <v>88</v>
      </c>
    </row>
    <row r="1051" s="14" customFormat="1">
      <c r="A1051" s="14"/>
      <c r="B1051" s="250"/>
      <c r="C1051" s="251"/>
      <c r="D1051" s="241" t="s">
        <v>157</v>
      </c>
      <c r="E1051" s="252" t="s">
        <v>1</v>
      </c>
      <c r="F1051" s="253" t="s">
        <v>1330</v>
      </c>
      <c r="G1051" s="251"/>
      <c r="H1051" s="254">
        <v>1</v>
      </c>
      <c r="I1051" s="255"/>
      <c r="J1051" s="251"/>
      <c r="K1051" s="251"/>
      <c r="L1051" s="256"/>
      <c r="M1051" s="257"/>
      <c r="N1051" s="258"/>
      <c r="O1051" s="258"/>
      <c r="P1051" s="258"/>
      <c r="Q1051" s="258"/>
      <c r="R1051" s="258"/>
      <c r="S1051" s="258"/>
      <c r="T1051" s="259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60" t="s">
        <v>157</v>
      </c>
      <c r="AU1051" s="260" t="s">
        <v>88</v>
      </c>
      <c r="AV1051" s="14" t="s">
        <v>88</v>
      </c>
      <c r="AW1051" s="14" t="s">
        <v>34</v>
      </c>
      <c r="AX1051" s="14" t="s">
        <v>78</v>
      </c>
      <c r="AY1051" s="260" t="s">
        <v>147</v>
      </c>
    </row>
    <row r="1052" s="14" customFormat="1">
      <c r="A1052" s="14"/>
      <c r="B1052" s="250"/>
      <c r="C1052" s="251"/>
      <c r="D1052" s="241" t="s">
        <v>157</v>
      </c>
      <c r="E1052" s="252" t="s">
        <v>1</v>
      </c>
      <c r="F1052" s="253" t="s">
        <v>1331</v>
      </c>
      <c r="G1052" s="251"/>
      <c r="H1052" s="254">
        <v>1</v>
      </c>
      <c r="I1052" s="255"/>
      <c r="J1052" s="251"/>
      <c r="K1052" s="251"/>
      <c r="L1052" s="256"/>
      <c r="M1052" s="257"/>
      <c r="N1052" s="258"/>
      <c r="O1052" s="258"/>
      <c r="P1052" s="258"/>
      <c r="Q1052" s="258"/>
      <c r="R1052" s="258"/>
      <c r="S1052" s="258"/>
      <c r="T1052" s="259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60" t="s">
        <v>157</v>
      </c>
      <c r="AU1052" s="260" t="s">
        <v>88</v>
      </c>
      <c r="AV1052" s="14" t="s">
        <v>88</v>
      </c>
      <c r="AW1052" s="14" t="s">
        <v>34</v>
      </c>
      <c r="AX1052" s="14" t="s">
        <v>78</v>
      </c>
      <c r="AY1052" s="260" t="s">
        <v>147</v>
      </c>
    </row>
    <row r="1053" s="15" customFormat="1">
      <c r="A1053" s="15"/>
      <c r="B1053" s="261"/>
      <c r="C1053" s="262"/>
      <c r="D1053" s="241" t="s">
        <v>157</v>
      </c>
      <c r="E1053" s="263" t="s">
        <v>1</v>
      </c>
      <c r="F1053" s="264" t="s">
        <v>160</v>
      </c>
      <c r="G1053" s="262"/>
      <c r="H1053" s="265">
        <v>2</v>
      </c>
      <c r="I1053" s="266"/>
      <c r="J1053" s="262"/>
      <c r="K1053" s="262"/>
      <c r="L1053" s="267"/>
      <c r="M1053" s="268"/>
      <c r="N1053" s="269"/>
      <c r="O1053" s="269"/>
      <c r="P1053" s="269"/>
      <c r="Q1053" s="269"/>
      <c r="R1053" s="269"/>
      <c r="S1053" s="269"/>
      <c r="T1053" s="270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T1053" s="271" t="s">
        <v>157</v>
      </c>
      <c r="AU1053" s="271" t="s">
        <v>88</v>
      </c>
      <c r="AV1053" s="15" t="s">
        <v>153</v>
      </c>
      <c r="AW1053" s="15" t="s">
        <v>34</v>
      </c>
      <c r="AX1053" s="15" t="s">
        <v>86</v>
      </c>
      <c r="AY1053" s="271" t="s">
        <v>147</v>
      </c>
    </row>
    <row r="1054" s="2" customFormat="1" ht="24.15" customHeight="1">
      <c r="A1054" s="39"/>
      <c r="B1054" s="40"/>
      <c r="C1054" s="272" t="s">
        <v>1389</v>
      </c>
      <c r="D1054" s="272" t="s">
        <v>392</v>
      </c>
      <c r="E1054" s="273" t="s">
        <v>1390</v>
      </c>
      <c r="F1054" s="274" t="s">
        <v>1391</v>
      </c>
      <c r="G1054" s="275" t="s">
        <v>259</v>
      </c>
      <c r="H1054" s="276">
        <v>2</v>
      </c>
      <c r="I1054" s="277"/>
      <c r="J1054" s="278">
        <f>ROUND(I1054*H1054,2)</f>
        <v>0</v>
      </c>
      <c r="K1054" s="279"/>
      <c r="L1054" s="280"/>
      <c r="M1054" s="281" t="s">
        <v>1</v>
      </c>
      <c r="N1054" s="282" t="s">
        <v>43</v>
      </c>
      <c r="O1054" s="92"/>
      <c r="P1054" s="230">
        <f>O1054*H1054</f>
        <v>0</v>
      </c>
      <c r="Q1054" s="230">
        <v>0.0018500000000000001</v>
      </c>
      <c r="R1054" s="230">
        <f>Q1054*H1054</f>
        <v>0.0037000000000000002</v>
      </c>
      <c r="S1054" s="230">
        <v>0</v>
      </c>
      <c r="T1054" s="231">
        <f>S1054*H1054</f>
        <v>0</v>
      </c>
      <c r="U1054" s="39"/>
      <c r="V1054" s="39"/>
      <c r="W1054" s="39"/>
      <c r="X1054" s="39"/>
      <c r="Y1054" s="39"/>
      <c r="Z1054" s="39"/>
      <c r="AA1054" s="39"/>
      <c r="AB1054" s="39"/>
      <c r="AC1054" s="39"/>
      <c r="AD1054" s="39"/>
      <c r="AE1054" s="39"/>
      <c r="AR1054" s="232" t="s">
        <v>361</v>
      </c>
      <c r="AT1054" s="232" t="s">
        <v>392</v>
      </c>
      <c r="AU1054" s="232" t="s">
        <v>88</v>
      </c>
      <c r="AY1054" s="18" t="s">
        <v>147</v>
      </c>
      <c r="BE1054" s="233">
        <f>IF(N1054="základní",J1054,0)</f>
        <v>0</v>
      </c>
      <c r="BF1054" s="233">
        <f>IF(N1054="snížená",J1054,0)</f>
        <v>0</v>
      </c>
      <c r="BG1054" s="233">
        <f>IF(N1054="zákl. přenesená",J1054,0)</f>
        <v>0</v>
      </c>
      <c r="BH1054" s="233">
        <f>IF(N1054="sníž. přenesená",J1054,0)</f>
        <v>0</v>
      </c>
      <c r="BI1054" s="233">
        <f>IF(N1054="nulová",J1054,0)</f>
        <v>0</v>
      </c>
      <c r="BJ1054" s="18" t="s">
        <v>86</v>
      </c>
      <c r="BK1054" s="233">
        <f>ROUND(I1054*H1054,2)</f>
        <v>0</v>
      </c>
      <c r="BL1054" s="18" t="s">
        <v>251</v>
      </c>
      <c r="BM1054" s="232" t="s">
        <v>1392</v>
      </c>
    </row>
    <row r="1055" s="14" customFormat="1">
      <c r="A1055" s="14"/>
      <c r="B1055" s="250"/>
      <c r="C1055" s="251"/>
      <c r="D1055" s="241" t="s">
        <v>157</v>
      </c>
      <c r="E1055" s="252" t="s">
        <v>1</v>
      </c>
      <c r="F1055" s="253" t="s">
        <v>1330</v>
      </c>
      <c r="G1055" s="251"/>
      <c r="H1055" s="254">
        <v>1</v>
      </c>
      <c r="I1055" s="255"/>
      <c r="J1055" s="251"/>
      <c r="K1055" s="251"/>
      <c r="L1055" s="256"/>
      <c r="M1055" s="257"/>
      <c r="N1055" s="258"/>
      <c r="O1055" s="258"/>
      <c r="P1055" s="258"/>
      <c r="Q1055" s="258"/>
      <c r="R1055" s="258"/>
      <c r="S1055" s="258"/>
      <c r="T1055" s="259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60" t="s">
        <v>157</v>
      </c>
      <c r="AU1055" s="260" t="s">
        <v>88</v>
      </c>
      <c r="AV1055" s="14" t="s">
        <v>88</v>
      </c>
      <c r="AW1055" s="14" t="s">
        <v>34</v>
      </c>
      <c r="AX1055" s="14" t="s">
        <v>78</v>
      </c>
      <c r="AY1055" s="260" t="s">
        <v>147</v>
      </c>
    </row>
    <row r="1056" s="14" customFormat="1">
      <c r="A1056" s="14"/>
      <c r="B1056" s="250"/>
      <c r="C1056" s="251"/>
      <c r="D1056" s="241" t="s">
        <v>157</v>
      </c>
      <c r="E1056" s="252" t="s">
        <v>1</v>
      </c>
      <c r="F1056" s="253" t="s">
        <v>1331</v>
      </c>
      <c r="G1056" s="251"/>
      <c r="H1056" s="254">
        <v>1</v>
      </c>
      <c r="I1056" s="255"/>
      <c r="J1056" s="251"/>
      <c r="K1056" s="251"/>
      <c r="L1056" s="256"/>
      <c r="M1056" s="257"/>
      <c r="N1056" s="258"/>
      <c r="O1056" s="258"/>
      <c r="P1056" s="258"/>
      <c r="Q1056" s="258"/>
      <c r="R1056" s="258"/>
      <c r="S1056" s="258"/>
      <c r="T1056" s="259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60" t="s">
        <v>157</v>
      </c>
      <c r="AU1056" s="260" t="s">
        <v>88</v>
      </c>
      <c r="AV1056" s="14" t="s">
        <v>88</v>
      </c>
      <c r="AW1056" s="14" t="s">
        <v>34</v>
      </c>
      <c r="AX1056" s="14" t="s">
        <v>78</v>
      </c>
      <c r="AY1056" s="260" t="s">
        <v>147</v>
      </c>
    </row>
    <row r="1057" s="15" customFormat="1">
      <c r="A1057" s="15"/>
      <c r="B1057" s="261"/>
      <c r="C1057" s="262"/>
      <c r="D1057" s="241" t="s">
        <v>157</v>
      </c>
      <c r="E1057" s="263" t="s">
        <v>1</v>
      </c>
      <c r="F1057" s="264" t="s">
        <v>160</v>
      </c>
      <c r="G1057" s="262"/>
      <c r="H1057" s="265">
        <v>2</v>
      </c>
      <c r="I1057" s="266"/>
      <c r="J1057" s="262"/>
      <c r="K1057" s="262"/>
      <c r="L1057" s="267"/>
      <c r="M1057" s="268"/>
      <c r="N1057" s="269"/>
      <c r="O1057" s="269"/>
      <c r="P1057" s="269"/>
      <c r="Q1057" s="269"/>
      <c r="R1057" s="269"/>
      <c r="S1057" s="269"/>
      <c r="T1057" s="270"/>
      <c r="U1057" s="15"/>
      <c r="V1057" s="15"/>
      <c r="W1057" s="15"/>
      <c r="X1057" s="15"/>
      <c r="Y1057" s="15"/>
      <c r="Z1057" s="15"/>
      <c r="AA1057" s="15"/>
      <c r="AB1057" s="15"/>
      <c r="AC1057" s="15"/>
      <c r="AD1057" s="15"/>
      <c r="AE1057" s="15"/>
      <c r="AT1057" s="271" t="s">
        <v>157</v>
      </c>
      <c r="AU1057" s="271" t="s">
        <v>88</v>
      </c>
      <c r="AV1057" s="15" t="s">
        <v>153</v>
      </c>
      <c r="AW1057" s="15" t="s">
        <v>34</v>
      </c>
      <c r="AX1057" s="15" t="s">
        <v>86</v>
      </c>
      <c r="AY1057" s="271" t="s">
        <v>147</v>
      </c>
    </row>
    <row r="1058" s="2" customFormat="1" ht="24.15" customHeight="1">
      <c r="A1058" s="39"/>
      <c r="B1058" s="40"/>
      <c r="C1058" s="220" t="s">
        <v>1393</v>
      </c>
      <c r="D1058" s="220" t="s">
        <v>149</v>
      </c>
      <c r="E1058" s="221" t="s">
        <v>1394</v>
      </c>
      <c r="F1058" s="222" t="s">
        <v>1395</v>
      </c>
      <c r="G1058" s="223" t="s">
        <v>855</v>
      </c>
      <c r="H1058" s="283"/>
      <c r="I1058" s="225"/>
      <c r="J1058" s="226">
        <f>ROUND(I1058*H1058,2)</f>
        <v>0</v>
      </c>
      <c r="K1058" s="227"/>
      <c r="L1058" s="45"/>
      <c r="M1058" s="228" t="s">
        <v>1</v>
      </c>
      <c r="N1058" s="229" t="s">
        <v>43</v>
      </c>
      <c r="O1058" s="92"/>
      <c r="P1058" s="230">
        <f>O1058*H1058</f>
        <v>0</v>
      </c>
      <c r="Q1058" s="230">
        <v>0</v>
      </c>
      <c r="R1058" s="230">
        <f>Q1058*H1058</f>
        <v>0</v>
      </c>
      <c r="S1058" s="230">
        <v>0</v>
      </c>
      <c r="T1058" s="231">
        <f>S1058*H1058</f>
        <v>0</v>
      </c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R1058" s="232" t="s">
        <v>251</v>
      </c>
      <c r="AT1058" s="232" t="s">
        <v>149</v>
      </c>
      <c r="AU1058" s="232" t="s">
        <v>88</v>
      </c>
      <c r="AY1058" s="18" t="s">
        <v>147</v>
      </c>
      <c r="BE1058" s="233">
        <f>IF(N1058="základní",J1058,0)</f>
        <v>0</v>
      </c>
      <c r="BF1058" s="233">
        <f>IF(N1058="snížená",J1058,0)</f>
        <v>0</v>
      </c>
      <c r="BG1058" s="233">
        <f>IF(N1058="zákl. přenesená",J1058,0)</f>
        <v>0</v>
      </c>
      <c r="BH1058" s="233">
        <f>IF(N1058="sníž. přenesená",J1058,0)</f>
        <v>0</v>
      </c>
      <c r="BI1058" s="233">
        <f>IF(N1058="nulová",J1058,0)</f>
        <v>0</v>
      </c>
      <c r="BJ1058" s="18" t="s">
        <v>86</v>
      </c>
      <c r="BK1058" s="233">
        <f>ROUND(I1058*H1058,2)</f>
        <v>0</v>
      </c>
      <c r="BL1058" s="18" t="s">
        <v>251</v>
      </c>
      <c r="BM1058" s="232" t="s">
        <v>1396</v>
      </c>
    </row>
    <row r="1059" s="2" customFormat="1">
      <c r="A1059" s="39"/>
      <c r="B1059" s="40"/>
      <c r="C1059" s="41"/>
      <c r="D1059" s="234" t="s">
        <v>155</v>
      </c>
      <c r="E1059" s="41"/>
      <c r="F1059" s="235" t="s">
        <v>1397</v>
      </c>
      <c r="G1059" s="41"/>
      <c r="H1059" s="41"/>
      <c r="I1059" s="236"/>
      <c r="J1059" s="41"/>
      <c r="K1059" s="41"/>
      <c r="L1059" s="45"/>
      <c r="M1059" s="237"/>
      <c r="N1059" s="238"/>
      <c r="O1059" s="92"/>
      <c r="P1059" s="92"/>
      <c r="Q1059" s="92"/>
      <c r="R1059" s="92"/>
      <c r="S1059" s="92"/>
      <c r="T1059" s="93"/>
      <c r="U1059" s="39"/>
      <c r="V1059" s="39"/>
      <c r="W1059" s="39"/>
      <c r="X1059" s="39"/>
      <c r="Y1059" s="39"/>
      <c r="Z1059" s="39"/>
      <c r="AA1059" s="39"/>
      <c r="AB1059" s="39"/>
      <c r="AC1059" s="39"/>
      <c r="AD1059" s="39"/>
      <c r="AE1059" s="39"/>
      <c r="AT1059" s="18" t="s">
        <v>155</v>
      </c>
      <c r="AU1059" s="18" t="s">
        <v>88</v>
      </c>
    </row>
    <row r="1060" s="2" customFormat="1" ht="33" customHeight="1">
      <c r="A1060" s="39"/>
      <c r="B1060" s="40"/>
      <c r="C1060" s="220" t="s">
        <v>1398</v>
      </c>
      <c r="D1060" s="220" t="s">
        <v>149</v>
      </c>
      <c r="E1060" s="221" t="s">
        <v>1399</v>
      </c>
      <c r="F1060" s="222" t="s">
        <v>1400</v>
      </c>
      <c r="G1060" s="223" t="s">
        <v>855</v>
      </c>
      <c r="H1060" s="283"/>
      <c r="I1060" s="225"/>
      <c r="J1060" s="226">
        <f>ROUND(I1060*H1060,2)</f>
        <v>0</v>
      </c>
      <c r="K1060" s="227"/>
      <c r="L1060" s="45"/>
      <c r="M1060" s="228" t="s">
        <v>1</v>
      </c>
      <c r="N1060" s="229" t="s">
        <v>43</v>
      </c>
      <c r="O1060" s="92"/>
      <c r="P1060" s="230">
        <f>O1060*H1060</f>
        <v>0</v>
      </c>
      <c r="Q1060" s="230">
        <v>0</v>
      </c>
      <c r="R1060" s="230">
        <f>Q1060*H1060</f>
        <v>0</v>
      </c>
      <c r="S1060" s="230">
        <v>0</v>
      </c>
      <c r="T1060" s="231">
        <f>S1060*H1060</f>
        <v>0</v>
      </c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R1060" s="232" t="s">
        <v>251</v>
      </c>
      <c r="AT1060" s="232" t="s">
        <v>149</v>
      </c>
      <c r="AU1060" s="232" t="s">
        <v>88</v>
      </c>
      <c r="AY1060" s="18" t="s">
        <v>147</v>
      </c>
      <c r="BE1060" s="233">
        <f>IF(N1060="základní",J1060,0)</f>
        <v>0</v>
      </c>
      <c r="BF1060" s="233">
        <f>IF(N1060="snížená",J1060,0)</f>
        <v>0</v>
      </c>
      <c r="BG1060" s="233">
        <f>IF(N1060="zákl. přenesená",J1060,0)</f>
        <v>0</v>
      </c>
      <c r="BH1060" s="233">
        <f>IF(N1060="sníž. přenesená",J1060,0)</f>
        <v>0</v>
      </c>
      <c r="BI1060" s="233">
        <f>IF(N1060="nulová",J1060,0)</f>
        <v>0</v>
      </c>
      <c r="BJ1060" s="18" t="s">
        <v>86</v>
      </c>
      <c r="BK1060" s="233">
        <f>ROUND(I1060*H1060,2)</f>
        <v>0</v>
      </c>
      <c r="BL1060" s="18" t="s">
        <v>251</v>
      </c>
      <c r="BM1060" s="232" t="s">
        <v>1401</v>
      </c>
    </row>
    <row r="1061" s="2" customFormat="1">
      <c r="A1061" s="39"/>
      <c r="B1061" s="40"/>
      <c r="C1061" s="41"/>
      <c r="D1061" s="234" t="s">
        <v>155</v>
      </c>
      <c r="E1061" s="41"/>
      <c r="F1061" s="235" t="s">
        <v>1402</v>
      </c>
      <c r="G1061" s="41"/>
      <c r="H1061" s="41"/>
      <c r="I1061" s="236"/>
      <c r="J1061" s="41"/>
      <c r="K1061" s="41"/>
      <c r="L1061" s="45"/>
      <c r="M1061" s="237"/>
      <c r="N1061" s="238"/>
      <c r="O1061" s="92"/>
      <c r="P1061" s="92"/>
      <c r="Q1061" s="92"/>
      <c r="R1061" s="92"/>
      <c r="S1061" s="92"/>
      <c r="T1061" s="93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T1061" s="18" t="s">
        <v>155</v>
      </c>
      <c r="AU1061" s="18" t="s">
        <v>88</v>
      </c>
    </row>
    <row r="1062" s="12" customFormat="1" ht="22.8" customHeight="1">
      <c r="A1062" s="12"/>
      <c r="B1062" s="204"/>
      <c r="C1062" s="205"/>
      <c r="D1062" s="206" t="s">
        <v>77</v>
      </c>
      <c r="E1062" s="218" t="s">
        <v>1403</v>
      </c>
      <c r="F1062" s="218" t="s">
        <v>1404</v>
      </c>
      <c r="G1062" s="205"/>
      <c r="H1062" s="205"/>
      <c r="I1062" s="208"/>
      <c r="J1062" s="219">
        <f>BK1062</f>
        <v>0</v>
      </c>
      <c r="K1062" s="205"/>
      <c r="L1062" s="210"/>
      <c r="M1062" s="211"/>
      <c r="N1062" s="212"/>
      <c r="O1062" s="212"/>
      <c r="P1062" s="213">
        <f>SUM(P1063:P1100)</f>
        <v>0</v>
      </c>
      <c r="Q1062" s="212"/>
      <c r="R1062" s="213">
        <f>SUM(R1063:R1100)</f>
        <v>0.60578361000000003</v>
      </c>
      <c r="S1062" s="212"/>
      <c r="T1062" s="214">
        <f>SUM(T1063:T1100)</f>
        <v>0.47060800000000003</v>
      </c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R1062" s="215" t="s">
        <v>88</v>
      </c>
      <c r="AT1062" s="216" t="s">
        <v>77</v>
      </c>
      <c r="AU1062" s="216" t="s">
        <v>86</v>
      </c>
      <c r="AY1062" s="215" t="s">
        <v>147</v>
      </c>
      <c r="BK1062" s="217">
        <f>SUM(BK1063:BK1100)</f>
        <v>0</v>
      </c>
    </row>
    <row r="1063" s="2" customFormat="1" ht="33" customHeight="1">
      <c r="A1063" s="39"/>
      <c r="B1063" s="40"/>
      <c r="C1063" s="220" t="s">
        <v>1405</v>
      </c>
      <c r="D1063" s="220" t="s">
        <v>149</v>
      </c>
      <c r="E1063" s="221" t="s">
        <v>1406</v>
      </c>
      <c r="F1063" s="222" t="s">
        <v>1407</v>
      </c>
      <c r="G1063" s="223" t="s">
        <v>163</v>
      </c>
      <c r="H1063" s="224">
        <v>29.413</v>
      </c>
      <c r="I1063" s="225"/>
      <c r="J1063" s="226">
        <f>ROUND(I1063*H1063,2)</f>
        <v>0</v>
      </c>
      <c r="K1063" s="227"/>
      <c r="L1063" s="45"/>
      <c r="M1063" s="228" t="s">
        <v>1</v>
      </c>
      <c r="N1063" s="229" t="s">
        <v>43</v>
      </c>
      <c r="O1063" s="92"/>
      <c r="P1063" s="230">
        <f>O1063*H1063</f>
        <v>0</v>
      </c>
      <c r="Q1063" s="230">
        <v>0</v>
      </c>
      <c r="R1063" s="230">
        <f>Q1063*H1063</f>
        <v>0</v>
      </c>
      <c r="S1063" s="230">
        <v>0.016</v>
      </c>
      <c r="T1063" s="231">
        <f>S1063*H1063</f>
        <v>0.47060800000000003</v>
      </c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R1063" s="232" t="s">
        <v>251</v>
      </c>
      <c r="AT1063" s="232" t="s">
        <v>149</v>
      </c>
      <c r="AU1063" s="232" t="s">
        <v>88</v>
      </c>
      <c r="AY1063" s="18" t="s">
        <v>147</v>
      </c>
      <c r="BE1063" s="233">
        <f>IF(N1063="základní",J1063,0)</f>
        <v>0</v>
      </c>
      <c r="BF1063" s="233">
        <f>IF(N1063="snížená",J1063,0)</f>
        <v>0</v>
      </c>
      <c r="BG1063" s="233">
        <f>IF(N1063="zákl. přenesená",J1063,0)</f>
        <v>0</v>
      </c>
      <c r="BH1063" s="233">
        <f>IF(N1063="sníž. přenesená",J1063,0)</f>
        <v>0</v>
      </c>
      <c r="BI1063" s="233">
        <f>IF(N1063="nulová",J1063,0)</f>
        <v>0</v>
      </c>
      <c r="BJ1063" s="18" t="s">
        <v>86</v>
      </c>
      <c r="BK1063" s="233">
        <f>ROUND(I1063*H1063,2)</f>
        <v>0</v>
      </c>
      <c r="BL1063" s="18" t="s">
        <v>251</v>
      </c>
      <c r="BM1063" s="232" t="s">
        <v>1408</v>
      </c>
    </row>
    <row r="1064" s="2" customFormat="1">
      <c r="A1064" s="39"/>
      <c r="B1064" s="40"/>
      <c r="C1064" s="41"/>
      <c r="D1064" s="234" t="s">
        <v>155</v>
      </c>
      <c r="E1064" s="41"/>
      <c r="F1064" s="235" t="s">
        <v>1409</v>
      </c>
      <c r="G1064" s="41"/>
      <c r="H1064" s="41"/>
      <c r="I1064" s="236"/>
      <c r="J1064" s="41"/>
      <c r="K1064" s="41"/>
      <c r="L1064" s="45"/>
      <c r="M1064" s="237"/>
      <c r="N1064" s="238"/>
      <c r="O1064" s="92"/>
      <c r="P1064" s="92"/>
      <c r="Q1064" s="92"/>
      <c r="R1064" s="92"/>
      <c r="S1064" s="92"/>
      <c r="T1064" s="93"/>
      <c r="U1064" s="39"/>
      <c r="V1064" s="39"/>
      <c r="W1064" s="39"/>
      <c r="X1064" s="39"/>
      <c r="Y1064" s="39"/>
      <c r="Z1064" s="39"/>
      <c r="AA1064" s="39"/>
      <c r="AB1064" s="39"/>
      <c r="AC1064" s="39"/>
      <c r="AD1064" s="39"/>
      <c r="AE1064" s="39"/>
      <c r="AT1064" s="18" t="s">
        <v>155</v>
      </c>
      <c r="AU1064" s="18" t="s">
        <v>88</v>
      </c>
    </row>
    <row r="1065" s="14" customFormat="1">
      <c r="A1065" s="14"/>
      <c r="B1065" s="250"/>
      <c r="C1065" s="251"/>
      <c r="D1065" s="241" t="s">
        <v>157</v>
      </c>
      <c r="E1065" s="252" t="s">
        <v>1</v>
      </c>
      <c r="F1065" s="253" t="s">
        <v>1410</v>
      </c>
      <c r="G1065" s="251"/>
      <c r="H1065" s="254">
        <v>22.800000000000001</v>
      </c>
      <c r="I1065" s="255"/>
      <c r="J1065" s="251"/>
      <c r="K1065" s="251"/>
      <c r="L1065" s="256"/>
      <c r="M1065" s="257"/>
      <c r="N1065" s="258"/>
      <c r="O1065" s="258"/>
      <c r="P1065" s="258"/>
      <c r="Q1065" s="258"/>
      <c r="R1065" s="258"/>
      <c r="S1065" s="258"/>
      <c r="T1065" s="259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60" t="s">
        <v>157</v>
      </c>
      <c r="AU1065" s="260" t="s">
        <v>88</v>
      </c>
      <c r="AV1065" s="14" t="s">
        <v>88</v>
      </c>
      <c r="AW1065" s="14" t="s">
        <v>34</v>
      </c>
      <c r="AX1065" s="14" t="s">
        <v>78</v>
      </c>
      <c r="AY1065" s="260" t="s">
        <v>147</v>
      </c>
    </row>
    <row r="1066" s="14" customFormat="1">
      <c r="A1066" s="14"/>
      <c r="B1066" s="250"/>
      <c r="C1066" s="251"/>
      <c r="D1066" s="241" t="s">
        <v>157</v>
      </c>
      <c r="E1066" s="252" t="s">
        <v>1</v>
      </c>
      <c r="F1066" s="253" t="s">
        <v>1411</v>
      </c>
      <c r="G1066" s="251"/>
      <c r="H1066" s="254">
        <v>0.375</v>
      </c>
      <c r="I1066" s="255"/>
      <c r="J1066" s="251"/>
      <c r="K1066" s="251"/>
      <c r="L1066" s="256"/>
      <c r="M1066" s="257"/>
      <c r="N1066" s="258"/>
      <c r="O1066" s="258"/>
      <c r="P1066" s="258"/>
      <c r="Q1066" s="258"/>
      <c r="R1066" s="258"/>
      <c r="S1066" s="258"/>
      <c r="T1066" s="259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60" t="s">
        <v>157</v>
      </c>
      <c r="AU1066" s="260" t="s">
        <v>88</v>
      </c>
      <c r="AV1066" s="14" t="s">
        <v>88</v>
      </c>
      <c r="AW1066" s="14" t="s">
        <v>34</v>
      </c>
      <c r="AX1066" s="14" t="s">
        <v>78</v>
      </c>
      <c r="AY1066" s="260" t="s">
        <v>147</v>
      </c>
    </row>
    <row r="1067" s="14" customFormat="1">
      <c r="A1067" s="14"/>
      <c r="B1067" s="250"/>
      <c r="C1067" s="251"/>
      <c r="D1067" s="241" t="s">
        <v>157</v>
      </c>
      <c r="E1067" s="252" t="s">
        <v>1</v>
      </c>
      <c r="F1067" s="253" t="s">
        <v>1412</v>
      </c>
      <c r="G1067" s="251"/>
      <c r="H1067" s="254">
        <v>4.5129999999999999</v>
      </c>
      <c r="I1067" s="255"/>
      <c r="J1067" s="251"/>
      <c r="K1067" s="251"/>
      <c r="L1067" s="256"/>
      <c r="M1067" s="257"/>
      <c r="N1067" s="258"/>
      <c r="O1067" s="258"/>
      <c r="P1067" s="258"/>
      <c r="Q1067" s="258"/>
      <c r="R1067" s="258"/>
      <c r="S1067" s="258"/>
      <c r="T1067" s="259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60" t="s">
        <v>157</v>
      </c>
      <c r="AU1067" s="260" t="s">
        <v>88</v>
      </c>
      <c r="AV1067" s="14" t="s">
        <v>88</v>
      </c>
      <c r="AW1067" s="14" t="s">
        <v>34</v>
      </c>
      <c r="AX1067" s="14" t="s">
        <v>78</v>
      </c>
      <c r="AY1067" s="260" t="s">
        <v>147</v>
      </c>
    </row>
    <row r="1068" s="14" customFormat="1">
      <c r="A1068" s="14"/>
      <c r="B1068" s="250"/>
      <c r="C1068" s="251"/>
      <c r="D1068" s="241" t="s">
        <v>157</v>
      </c>
      <c r="E1068" s="252" t="s">
        <v>1</v>
      </c>
      <c r="F1068" s="253" t="s">
        <v>1413</v>
      </c>
      <c r="G1068" s="251"/>
      <c r="H1068" s="254">
        <v>1.7250000000000001</v>
      </c>
      <c r="I1068" s="255"/>
      <c r="J1068" s="251"/>
      <c r="K1068" s="251"/>
      <c r="L1068" s="256"/>
      <c r="M1068" s="257"/>
      <c r="N1068" s="258"/>
      <c r="O1068" s="258"/>
      <c r="P1068" s="258"/>
      <c r="Q1068" s="258"/>
      <c r="R1068" s="258"/>
      <c r="S1068" s="258"/>
      <c r="T1068" s="259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60" t="s">
        <v>157</v>
      </c>
      <c r="AU1068" s="260" t="s">
        <v>88</v>
      </c>
      <c r="AV1068" s="14" t="s">
        <v>88</v>
      </c>
      <c r="AW1068" s="14" t="s">
        <v>34</v>
      </c>
      <c r="AX1068" s="14" t="s">
        <v>78</v>
      </c>
      <c r="AY1068" s="260" t="s">
        <v>147</v>
      </c>
    </row>
    <row r="1069" s="15" customFormat="1">
      <c r="A1069" s="15"/>
      <c r="B1069" s="261"/>
      <c r="C1069" s="262"/>
      <c r="D1069" s="241" t="s">
        <v>157</v>
      </c>
      <c r="E1069" s="263" t="s">
        <v>1</v>
      </c>
      <c r="F1069" s="264" t="s">
        <v>160</v>
      </c>
      <c r="G1069" s="262"/>
      <c r="H1069" s="265">
        <v>29.413000000000004</v>
      </c>
      <c r="I1069" s="266"/>
      <c r="J1069" s="262"/>
      <c r="K1069" s="262"/>
      <c r="L1069" s="267"/>
      <c r="M1069" s="268"/>
      <c r="N1069" s="269"/>
      <c r="O1069" s="269"/>
      <c r="P1069" s="269"/>
      <c r="Q1069" s="269"/>
      <c r="R1069" s="269"/>
      <c r="S1069" s="269"/>
      <c r="T1069" s="270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T1069" s="271" t="s">
        <v>157</v>
      </c>
      <c r="AU1069" s="271" t="s">
        <v>88</v>
      </c>
      <c r="AV1069" s="15" t="s">
        <v>153</v>
      </c>
      <c r="AW1069" s="15" t="s">
        <v>34</v>
      </c>
      <c r="AX1069" s="15" t="s">
        <v>86</v>
      </c>
      <c r="AY1069" s="271" t="s">
        <v>147</v>
      </c>
    </row>
    <row r="1070" s="2" customFormat="1" ht="37.8" customHeight="1">
      <c r="A1070" s="39"/>
      <c r="B1070" s="40"/>
      <c r="C1070" s="220" t="s">
        <v>1414</v>
      </c>
      <c r="D1070" s="220" t="s">
        <v>149</v>
      </c>
      <c r="E1070" s="221" t="s">
        <v>1415</v>
      </c>
      <c r="F1070" s="222" t="s">
        <v>1416</v>
      </c>
      <c r="G1070" s="223" t="s">
        <v>163</v>
      </c>
      <c r="H1070" s="224">
        <v>29.413</v>
      </c>
      <c r="I1070" s="225"/>
      <c r="J1070" s="226">
        <f>ROUND(I1070*H1070,2)</f>
        <v>0</v>
      </c>
      <c r="K1070" s="227"/>
      <c r="L1070" s="45"/>
      <c r="M1070" s="228" t="s">
        <v>1</v>
      </c>
      <c r="N1070" s="229" t="s">
        <v>43</v>
      </c>
      <c r="O1070" s="92"/>
      <c r="P1070" s="230">
        <f>O1070*H1070</f>
        <v>0</v>
      </c>
      <c r="Q1070" s="230">
        <v>0</v>
      </c>
      <c r="R1070" s="230">
        <f>Q1070*H1070</f>
        <v>0</v>
      </c>
      <c r="S1070" s="230">
        <v>0</v>
      </c>
      <c r="T1070" s="231">
        <f>S1070*H1070</f>
        <v>0</v>
      </c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R1070" s="232" t="s">
        <v>251</v>
      </c>
      <c r="AT1070" s="232" t="s">
        <v>149</v>
      </c>
      <c r="AU1070" s="232" t="s">
        <v>88</v>
      </c>
      <c r="AY1070" s="18" t="s">
        <v>147</v>
      </c>
      <c r="BE1070" s="233">
        <f>IF(N1070="základní",J1070,0)</f>
        <v>0</v>
      </c>
      <c r="BF1070" s="233">
        <f>IF(N1070="snížená",J1070,0)</f>
        <v>0</v>
      </c>
      <c r="BG1070" s="233">
        <f>IF(N1070="zákl. přenesená",J1070,0)</f>
        <v>0</v>
      </c>
      <c r="BH1070" s="233">
        <f>IF(N1070="sníž. přenesená",J1070,0)</f>
        <v>0</v>
      </c>
      <c r="BI1070" s="233">
        <f>IF(N1070="nulová",J1070,0)</f>
        <v>0</v>
      </c>
      <c r="BJ1070" s="18" t="s">
        <v>86</v>
      </c>
      <c r="BK1070" s="233">
        <f>ROUND(I1070*H1070,2)</f>
        <v>0</v>
      </c>
      <c r="BL1070" s="18" t="s">
        <v>251</v>
      </c>
      <c r="BM1070" s="232" t="s">
        <v>1417</v>
      </c>
    </row>
    <row r="1071" s="13" customFormat="1">
      <c r="A1071" s="13"/>
      <c r="B1071" s="239"/>
      <c r="C1071" s="240"/>
      <c r="D1071" s="241" t="s">
        <v>157</v>
      </c>
      <c r="E1071" s="242" t="s">
        <v>1</v>
      </c>
      <c r="F1071" s="243" t="s">
        <v>1418</v>
      </c>
      <c r="G1071" s="240"/>
      <c r="H1071" s="242" t="s">
        <v>1</v>
      </c>
      <c r="I1071" s="244"/>
      <c r="J1071" s="240"/>
      <c r="K1071" s="240"/>
      <c r="L1071" s="245"/>
      <c r="M1071" s="246"/>
      <c r="N1071" s="247"/>
      <c r="O1071" s="247"/>
      <c r="P1071" s="247"/>
      <c r="Q1071" s="247"/>
      <c r="R1071" s="247"/>
      <c r="S1071" s="247"/>
      <c r="T1071" s="248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49" t="s">
        <v>157</v>
      </c>
      <c r="AU1071" s="249" t="s">
        <v>88</v>
      </c>
      <c r="AV1071" s="13" t="s">
        <v>86</v>
      </c>
      <c r="AW1071" s="13" t="s">
        <v>34</v>
      </c>
      <c r="AX1071" s="13" t="s">
        <v>78</v>
      </c>
      <c r="AY1071" s="249" t="s">
        <v>147</v>
      </c>
    </row>
    <row r="1072" s="14" customFormat="1">
      <c r="A1072" s="14"/>
      <c r="B1072" s="250"/>
      <c r="C1072" s="251"/>
      <c r="D1072" s="241" t="s">
        <v>157</v>
      </c>
      <c r="E1072" s="252" t="s">
        <v>1</v>
      </c>
      <c r="F1072" s="253" t="s">
        <v>1410</v>
      </c>
      <c r="G1072" s="251"/>
      <c r="H1072" s="254">
        <v>22.800000000000001</v>
      </c>
      <c r="I1072" s="255"/>
      <c r="J1072" s="251"/>
      <c r="K1072" s="251"/>
      <c r="L1072" s="256"/>
      <c r="M1072" s="257"/>
      <c r="N1072" s="258"/>
      <c r="O1072" s="258"/>
      <c r="P1072" s="258"/>
      <c r="Q1072" s="258"/>
      <c r="R1072" s="258"/>
      <c r="S1072" s="258"/>
      <c r="T1072" s="259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60" t="s">
        <v>157</v>
      </c>
      <c r="AU1072" s="260" t="s">
        <v>88</v>
      </c>
      <c r="AV1072" s="14" t="s">
        <v>88</v>
      </c>
      <c r="AW1072" s="14" t="s">
        <v>34</v>
      </c>
      <c r="AX1072" s="14" t="s">
        <v>78</v>
      </c>
      <c r="AY1072" s="260" t="s">
        <v>147</v>
      </c>
    </row>
    <row r="1073" s="14" customFormat="1">
      <c r="A1073" s="14"/>
      <c r="B1073" s="250"/>
      <c r="C1073" s="251"/>
      <c r="D1073" s="241" t="s">
        <v>157</v>
      </c>
      <c r="E1073" s="252" t="s">
        <v>1</v>
      </c>
      <c r="F1073" s="253" t="s">
        <v>1411</v>
      </c>
      <c r="G1073" s="251"/>
      <c r="H1073" s="254">
        <v>0.375</v>
      </c>
      <c r="I1073" s="255"/>
      <c r="J1073" s="251"/>
      <c r="K1073" s="251"/>
      <c r="L1073" s="256"/>
      <c r="M1073" s="257"/>
      <c r="N1073" s="258"/>
      <c r="O1073" s="258"/>
      <c r="P1073" s="258"/>
      <c r="Q1073" s="258"/>
      <c r="R1073" s="258"/>
      <c r="S1073" s="258"/>
      <c r="T1073" s="259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60" t="s">
        <v>157</v>
      </c>
      <c r="AU1073" s="260" t="s">
        <v>88</v>
      </c>
      <c r="AV1073" s="14" t="s">
        <v>88</v>
      </c>
      <c r="AW1073" s="14" t="s">
        <v>34</v>
      </c>
      <c r="AX1073" s="14" t="s">
        <v>78</v>
      </c>
      <c r="AY1073" s="260" t="s">
        <v>147</v>
      </c>
    </row>
    <row r="1074" s="14" customFormat="1">
      <c r="A1074" s="14"/>
      <c r="B1074" s="250"/>
      <c r="C1074" s="251"/>
      <c r="D1074" s="241" t="s">
        <v>157</v>
      </c>
      <c r="E1074" s="252" t="s">
        <v>1</v>
      </c>
      <c r="F1074" s="253" t="s">
        <v>1412</v>
      </c>
      <c r="G1074" s="251"/>
      <c r="H1074" s="254">
        <v>4.5129999999999999</v>
      </c>
      <c r="I1074" s="255"/>
      <c r="J1074" s="251"/>
      <c r="K1074" s="251"/>
      <c r="L1074" s="256"/>
      <c r="M1074" s="257"/>
      <c r="N1074" s="258"/>
      <c r="O1074" s="258"/>
      <c r="P1074" s="258"/>
      <c r="Q1074" s="258"/>
      <c r="R1074" s="258"/>
      <c r="S1074" s="258"/>
      <c r="T1074" s="259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260" t="s">
        <v>157</v>
      </c>
      <c r="AU1074" s="260" t="s">
        <v>88</v>
      </c>
      <c r="AV1074" s="14" t="s">
        <v>88</v>
      </c>
      <c r="AW1074" s="14" t="s">
        <v>34</v>
      </c>
      <c r="AX1074" s="14" t="s">
        <v>78</v>
      </c>
      <c r="AY1074" s="260" t="s">
        <v>147</v>
      </c>
    </row>
    <row r="1075" s="14" customFormat="1">
      <c r="A1075" s="14"/>
      <c r="B1075" s="250"/>
      <c r="C1075" s="251"/>
      <c r="D1075" s="241" t="s">
        <v>157</v>
      </c>
      <c r="E1075" s="252" t="s">
        <v>1</v>
      </c>
      <c r="F1075" s="253" t="s">
        <v>1413</v>
      </c>
      <c r="G1075" s="251"/>
      <c r="H1075" s="254">
        <v>1.7250000000000001</v>
      </c>
      <c r="I1075" s="255"/>
      <c r="J1075" s="251"/>
      <c r="K1075" s="251"/>
      <c r="L1075" s="256"/>
      <c r="M1075" s="257"/>
      <c r="N1075" s="258"/>
      <c r="O1075" s="258"/>
      <c r="P1075" s="258"/>
      <c r="Q1075" s="258"/>
      <c r="R1075" s="258"/>
      <c r="S1075" s="258"/>
      <c r="T1075" s="259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260" t="s">
        <v>157</v>
      </c>
      <c r="AU1075" s="260" t="s">
        <v>88</v>
      </c>
      <c r="AV1075" s="14" t="s">
        <v>88</v>
      </c>
      <c r="AW1075" s="14" t="s">
        <v>34</v>
      </c>
      <c r="AX1075" s="14" t="s">
        <v>78</v>
      </c>
      <c r="AY1075" s="260" t="s">
        <v>147</v>
      </c>
    </row>
    <row r="1076" s="15" customFormat="1">
      <c r="A1076" s="15"/>
      <c r="B1076" s="261"/>
      <c r="C1076" s="262"/>
      <c r="D1076" s="241" t="s">
        <v>157</v>
      </c>
      <c r="E1076" s="263" t="s">
        <v>1</v>
      </c>
      <c r="F1076" s="264" t="s">
        <v>160</v>
      </c>
      <c r="G1076" s="262"/>
      <c r="H1076" s="265">
        <v>29.413000000000004</v>
      </c>
      <c r="I1076" s="266"/>
      <c r="J1076" s="262"/>
      <c r="K1076" s="262"/>
      <c r="L1076" s="267"/>
      <c r="M1076" s="268"/>
      <c r="N1076" s="269"/>
      <c r="O1076" s="269"/>
      <c r="P1076" s="269"/>
      <c r="Q1076" s="269"/>
      <c r="R1076" s="269"/>
      <c r="S1076" s="269"/>
      <c r="T1076" s="270"/>
      <c r="U1076" s="15"/>
      <c r="V1076" s="15"/>
      <c r="W1076" s="15"/>
      <c r="X1076" s="15"/>
      <c r="Y1076" s="15"/>
      <c r="Z1076" s="15"/>
      <c r="AA1076" s="15"/>
      <c r="AB1076" s="15"/>
      <c r="AC1076" s="15"/>
      <c r="AD1076" s="15"/>
      <c r="AE1076" s="15"/>
      <c r="AT1076" s="271" t="s">
        <v>157</v>
      </c>
      <c r="AU1076" s="271" t="s">
        <v>88</v>
      </c>
      <c r="AV1076" s="15" t="s">
        <v>153</v>
      </c>
      <c r="AW1076" s="15" t="s">
        <v>34</v>
      </c>
      <c r="AX1076" s="15" t="s">
        <v>86</v>
      </c>
      <c r="AY1076" s="271" t="s">
        <v>147</v>
      </c>
    </row>
    <row r="1077" s="2" customFormat="1" ht="24.15" customHeight="1">
      <c r="A1077" s="39"/>
      <c r="B1077" s="40"/>
      <c r="C1077" s="220" t="s">
        <v>1419</v>
      </c>
      <c r="D1077" s="220" t="s">
        <v>149</v>
      </c>
      <c r="E1077" s="221" t="s">
        <v>1420</v>
      </c>
      <c r="F1077" s="222" t="s">
        <v>1421</v>
      </c>
      <c r="G1077" s="223" t="s">
        <v>259</v>
      </c>
      <c r="H1077" s="224">
        <v>5</v>
      </c>
      <c r="I1077" s="225"/>
      <c r="J1077" s="226">
        <f>ROUND(I1077*H1077,2)</f>
        <v>0</v>
      </c>
      <c r="K1077" s="227"/>
      <c r="L1077" s="45"/>
      <c r="M1077" s="228" t="s">
        <v>1</v>
      </c>
      <c r="N1077" s="229" t="s">
        <v>43</v>
      </c>
      <c r="O1077" s="92"/>
      <c r="P1077" s="230">
        <f>O1077*H1077</f>
        <v>0</v>
      </c>
      <c r="Q1077" s="230">
        <v>0</v>
      </c>
      <c r="R1077" s="230">
        <f>Q1077*H1077</f>
        <v>0</v>
      </c>
      <c r="S1077" s="230">
        <v>0</v>
      </c>
      <c r="T1077" s="231">
        <f>S1077*H1077</f>
        <v>0</v>
      </c>
      <c r="U1077" s="39"/>
      <c r="V1077" s="39"/>
      <c r="W1077" s="39"/>
      <c r="X1077" s="39"/>
      <c r="Y1077" s="39"/>
      <c r="Z1077" s="39"/>
      <c r="AA1077" s="39"/>
      <c r="AB1077" s="39"/>
      <c r="AC1077" s="39"/>
      <c r="AD1077" s="39"/>
      <c r="AE1077" s="39"/>
      <c r="AR1077" s="232" t="s">
        <v>251</v>
      </c>
      <c r="AT1077" s="232" t="s">
        <v>149</v>
      </c>
      <c r="AU1077" s="232" t="s">
        <v>88</v>
      </c>
      <c r="AY1077" s="18" t="s">
        <v>147</v>
      </c>
      <c r="BE1077" s="233">
        <f>IF(N1077="základní",J1077,0)</f>
        <v>0</v>
      </c>
      <c r="BF1077" s="233">
        <f>IF(N1077="snížená",J1077,0)</f>
        <v>0</v>
      </c>
      <c r="BG1077" s="233">
        <f>IF(N1077="zákl. přenesená",J1077,0)</f>
        <v>0</v>
      </c>
      <c r="BH1077" s="233">
        <f>IF(N1077="sníž. přenesená",J1077,0)</f>
        <v>0</v>
      </c>
      <c r="BI1077" s="233">
        <f>IF(N1077="nulová",J1077,0)</f>
        <v>0</v>
      </c>
      <c r="BJ1077" s="18" t="s">
        <v>86</v>
      </c>
      <c r="BK1077" s="233">
        <f>ROUND(I1077*H1077,2)</f>
        <v>0</v>
      </c>
      <c r="BL1077" s="18" t="s">
        <v>251</v>
      </c>
      <c r="BM1077" s="232" t="s">
        <v>1422</v>
      </c>
    </row>
    <row r="1078" s="2" customFormat="1">
      <c r="A1078" s="39"/>
      <c r="B1078" s="40"/>
      <c r="C1078" s="41"/>
      <c r="D1078" s="234" t="s">
        <v>155</v>
      </c>
      <c r="E1078" s="41"/>
      <c r="F1078" s="235" t="s">
        <v>1423</v>
      </c>
      <c r="G1078" s="41"/>
      <c r="H1078" s="41"/>
      <c r="I1078" s="236"/>
      <c r="J1078" s="41"/>
      <c r="K1078" s="41"/>
      <c r="L1078" s="45"/>
      <c r="M1078" s="237"/>
      <c r="N1078" s="238"/>
      <c r="O1078" s="92"/>
      <c r="P1078" s="92"/>
      <c r="Q1078" s="92"/>
      <c r="R1078" s="92"/>
      <c r="S1078" s="92"/>
      <c r="T1078" s="93"/>
      <c r="U1078" s="39"/>
      <c r="V1078" s="39"/>
      <c r="W1078" s="39"/>
      <c r="X1078" s="39"/>
      <c r="Y1078" s="39"/>
      <c r="Z1078" s="39"/>
      <c r="AA1078" s="39"/>
      <c r="AB1078" s="39"/>
      <c r="AC1078" s="39"/>
      <c r="AD1078" s="39"/>
      <c r="AE1078" s="39"/>
      <c r="AT1078" s="18" t="s">
        <v>155</v>
      </c>
      <c r="AU1078" s="18" t="s">
        <v>88</v>
      </c>
    </row>
    <row r="1079" s="13" customFormat="1">
      <c r="A1079" s="13"/>
      <c r="B1079" s="239"/>
      <c r="C1079" s="240"/>
      <c r="D1079" s="241" t="s">
        <v>157</v>
      </c>
      <c r="E1079" s="242" t="s">
        <v>1</v>
      </c>
      <c r="F1079" s="243" t="s">
        <v>432</v>
      </c>
      <c r="G1079" s="240"/>
      <c r="H1079" s="242" t="s">
        <v>1</v>
      </c>
      <c r="I1079" s="244"/>
      <c r="J1079" s="240"/>
      <c r="K1079" s="240"/>
      <c r="L1079" s="245"/>
      <c r="M1079" s="246"/>
      <c r="N1079" s="247"/>
      <c r="O1079" s="247"/>
      <c r="P1079" s="247"/>
      <c r="Q1079" s="247"/>
      <c r="R1079" s="247"/>
      <c r="S1079" s="247"/>
      <c r="T1079" s="248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49" t="s">
        <v>157</v>
      </c>
      <c r="AU1079" s="249" t="s">
        <v>88</v>
      </c>
      <c r="AV1079" s="13" t="s">
        <v>86</v>
      </c>
      <c r="AW1079" s="13" t="s">
        <v>34</v>
      </c>
      <c r="AX1079" s="13" t="s">
        <v>78</v>
      </c>
      <c r="AY1079" s="249" t="s">
        <v>147</v>
      </c>
    </row>
    <row r="1080" s="14" customFormat="1">
      <c r="A1080" s="14"/>
      <c r="B1080" s="250"/>
      <c r="C1080" s="251"/>
      <c r="D1080" s="241" t="s">
        <v>157</v>
      </c>
      <c r="E1080" s="252" t="s">
        <v>1</v>
      </c>
      <c r="F1080" s="253" t="s">
        <v>1424</v>
      </c>
      <c r="G1080" s="251"/>
      <c r="H1080" s="254">
        <v>1</v>
      </c>
      <c r="I1080" s="255"/>
      <c r="J1080" s="251"/>
      <c r="K1080" s="251"/>
      <c r="L1080" s="256"/>
      <c r="M1080" s="257"/>
      <c r="N1080" s="258"/>
      <c r="O1080" s="258"/>
      <c r="P1080" s="258"/>
      <c r="Q1080" s="258"/>
      <c r="R1080" s="258"/>
      <c r="S1080" s="258"/>
      <c r="T1080" s="259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60" t="s">
        <v>157</v>
      </c>
      <c r="AU1080" s="260" t="s">
        <v>88</v>
      </c>
      <c r="AV1080" s="14" t="s">
        <v>88</v>
      </c>
      <c r="AW1080" s="14" t="s">
        <v>34</v>
      </c>
      <c r="AX1080" s="14" t="s">
        <v>78</v>
      </c>
      <c r="AY1080" s="260" t="s">
        <v>147</v>
      </c>
    </row>
    <row r="1081" s="13" customFormat="1">
      <c r="A1081" s="13"/>
      <c r="B1081" s="239"/>
      <c r="C1081" s="240"/>
      <c r="D1081" s="241" t="s">
        <v>157</v>
      </c>
      <c r="E1081" s="242" t="s">
        <v>1</v>
      </c>
      <c r="F1081" s="243" t="s">
        <v>434</v>
      </c>
      <c r="G1081" s="240"/>
      <c r="H1081" s="242" t="s">
        <v>1</v>
      </c>
      <c r="I1081" s="244"/>
      <c r="J1081" s="240"/>
      <c r="K1081" s="240"/>
      <c r="L1081" s="245"/>
      <c r="M1081" s="246"/>
      <c r="N1081" s="247"/>
      <c r="O1081" s="247"/>
      <c r="P1081" s="247"/>
      <c r="Q1081" s="247"/>
      <c r="R1081" s="247"/>
      <c r="S1081" s="247"/>
      <c r="T1081" s="248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49" t="s">
        <v>157</v>
      </c>
      <c r="AU1081" s="249" t="s">
        <v>88</v>
      </c>
      <c r="AV1081" s="13" t="s">
        <v>86</v>
      </c>
      <c r="AW1081" s="13" t="s">
        <v>34</v>
      </c>
      <c r="AX1081" s="13" t="s">
        <v>78</v>
      </c>
      <c r="AY1081" s="249" t="s">
        <v>147</v>
      </c>
    </row>
    <row r="1082" s="14" customFormat="1">
      <c r="A1082" s="14"/>
      <c r="B1082" s="250"/>
      <c r="C1082" s="251"/>
      <c r="D1082" s="241" t="s">
        <v>157</v>
      </c>
      <c r="E1082" s="252" t="s">
        <v>1</v>
      </c>
      <c r="F1082" s="253" t="s">
        <v>1425</v>
      </c>
      <c r="G1082" s="251"/>
      <c r="H1082" s="254">
        <v>1</v>
      </c>
      <c r="I1082" s="255"/>
      <c r="J1082" s="251"/>
      <c r="K1082" s="251"/>
      <c r="L1082" s="256"/>
      <c r="M1082" s="257"/>
      <c r="N1082" s="258"/>
      <c r="O1082" s="258"/>
      <c r="P1082" s="258"/>
      <c r="Q1082" s="258"/>
      <c r="R1082" s="258"/>
      <c r="S1082" s="258"/>
      <c r="T1082" s="259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60" t="s">
        <v>157</v>
      </c>
      <c r="AU1082" s="260" t="s">
        <v>88</v>
      </c>
      <c r="AV1082" s="14" t="s">
        <v>88</v>
      </c>
      <c r="AW1082" s="14" t="s">
        <v>34</v>
      </c>
      <c r="AX1082" s="14" t="s">
        <v>78</v>
      </c>
      <c r="AY1082" s="260" t="s">
        <v>147</v>
      </c>
    </row>
    <row r="1083" s="13" customFormat="1">
      <c r="A1083" s="13"/>
      <c r="B1083" s="239"/>
      <c r="C1083" s="240"/>
      <c r="D1083" s="241" t="s">
        <v>157</v>
      </c>
      <c r="E1083" s="242" t="s">
        <v>1</v>
      </c>
      <c r="F1083" s="243" t="s">
        <v>437</v>
      </c>
      <c r="G1083" s="240"/>
      <c r="H1083" s="242" t="s">
        <v>1</v>
      </c>
      <c r="I1083" s="244"/>
      <c r="J1083" s="240"/>
      <c r="K1083" s="240"/>
      <c r="L1083" s="245"/>
      <c r="M1083" s="246"/>
      <c r="N1083" s="247"/>
      <c r="O1083" s="247"/>
      <c r="P1083" s="247"/>
      <c r="Q1083" s="247"/>
      <c r="R1083" s="247"/>
      <c r="S1083" s="247"/>
      <c r="T1083" s="248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9" t="s">
        <v>157</v>
      </c>
      <c r="AU1083" s="249" t="s">
        <v>88</v>
      </c>
      <c r="AV1083" s="13" t="s">
        <v>86</v>
      </c>
      <c r="AW1083" s="13" t="s">
        <v>34</v>
      </c>
      <c r="AX1083" s="13" t="s">
        <v>78</v>
      </c>
      <c r="AY1083" s="249" t="s">
        <v>147</v>
      </c>
    </row>
    <row r="1084" s="14" customFormat="1">
      <c r="A1084" s="14"/>
      <c r="B1084" s="250"/>
      <c r="C1084" s="251"/>
      <c r="D1084" s="241" t="s">
        <v>157</v>
      </c>
      <c r="E1084" s="252" t="s">
        <v>1</v>
      </c>
      <c r="F1084" s="253" t="s">
        <v>1425</v>
      </c>
      <c r="G1084" s="251"/>
      <c r="H1084" s="254">
        <v>1</v>
      </c>
      <c r="I1084" s="255"/>
      <c r="J1084" s="251"/>
      <c r="K1084" s="251"/>
      <c r="L1084" s="256"/>
      <c r="M1084" s="257"/>
      <c r="N1084" s="258"/>
      <c r="O1084" s="258"/>
      <c r="P1084" s="258"/>
      <c r="Q1084" s="258"/>
      <c r="R1084" s="258"/>
      <c r="S1084" s="258"/>
      <c r="T1084" s="259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60" t="s">
        <v>157</v>
      </c>
      <c r="AU1084" s="260" t="s">
        <v>88</v>
      </c>
      <c r="AV1084" s="14" t="s">
        <v>88</v>
      </c>
      <c r="AW1084" s="14" t="s">
        <v>34</v>
      </c>
      <c r="AX1084" s="14" t="s">
        <v>78</v>
      </c>
      <c r="AY1084" s="260" t="s">
        <v>147</v>
      </c>
    </row>
    <row r="1085" s="13" customFormat="1">
      <c r="A1085" s="13"/>
      <c r="B1085" s="239"/>
      <c r="C1085" s="240"/>
      <c r="D1085" s="241" t="s">
        <v>157</v>
      </c>
      <c r="E1085" s="242" t="s">
        <v>1</v>
      </c>
      <c r="F1085" s="243" t="s">
        <v>438</v>
      </c>
      <c r="G1085" s="240"/>
      <c r="H1085" s="242" t="s">
        <v>1</v>
      </c>
      <c r="I1085" s="244"/>
      <c r="J1085" s="240"/>
      <c r="K1085" s="240"/>
      <c r="L1085" s="245"/>
      <c r="M1085" s="246"/>
      <c r="N1085" s="247"/>
      <c r="O1085" s="247"/>
      <c r="P1085" s="247"/>
      <c r="Q1085" s="247"/>
      <c r="R1085" s="247"/>
      <c r="S1085" s="247"/>
      <c r="T1085" s="248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49" t="s">
        <v>157</v>
      </c>
      <c r="AU1085" s="249" t="s">
        <v>88</v>
      </c>
      <c r="AV1085" s="13" t="s">
        <v>86</v>
      </c>
      <c r="AW1085" s="13" t="s">
        <v>34</v>
      </c>
      <c r="AX1085" s="13" t="s">
        <v>78</v>
      </c>
      <c r="AY1085" s="249" t="s">
        <v>147</v>
      </c>
    </row>
    <row r="1086" s="14" customFormat="1">
      <c r="A1086" s="14"/>
      <c r="B1086" s="250"/>
      <c r="C1086" s="251"/>
      <c r="D1086" s="241" t="s">
        <v>157</v>
      </c>
      <c r="E1086" s="252" t="s">
        <v>1</v>
      </c>
      <c r="F1086" s="253" t="s">
        <v>1425</v>
      </c>
      <c r="G1086" s="251"/>
      <c r="H1086" s="254">
        <v>1</v>
      </c>
      <c r="I1086" s="255"/>
      <c r="J1086" s="251"/>
      <c r="K1086" s="251"/>
      <c r="L1086" s="256"/>
      <c r="M1086" s="257"/>
      <c r="N1086" s="258"/>
      <c r="O1086" s="258"/>
      <c r="P1086" s="258"/>
      <c r="Q1086" s="258"/>
      <c r="R1086" s="258"/>
      <c r="S1086" s="258"/>
      <c r="T1086" s="259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60" t="s">
        <v>157</v>
      </c>
      <c r="AU1086" s="260" t="s">
        <v>88</v>
      </c>
      <c r="AV1086" s="14" t="s">
        <v>88</v>
      </c>
      <c r="AW1086" s="14" t="s">
        <v>34</v>
      </c>
      <c r="AX1086" s="14" t="s">
        <v>78</v>
      </c>
      <c r="AY1086" s="260" t="s">
        <v>147</v>
      </c>
    </row>
    <row r="1087" s="13" customFormat="1">
      <c r="A1087" s="13"/>
      <c r="B1087" s="239"/>
      <c r="C1087" s="240"/>
      <c r="D1087" s="241" t="s">
        <v>157</v>
      </c>
      <c r="E1087" s="242" t="s">
        <v>1</v>
      </c>
      <c r="F1087" s="243" t="s">
        <v>439</v>
      </c>
      <c r="G1087" s="240"/>
      <c r="H1087" s="242" t="s">
        <v>1</v>
      </c>
      <c r="I1087" s="244"/>
      <c r="J1087" s="240"/>
      <c r="K1087" s="240"/>
      <c r="L1087" s="245"/>
      <c r="M1087" s="246"/>
      <c r="N1087" s="247"/>
      <c r="O1087" s="247"/>
      <c r="P1087" s="247"/>
      <c r="Q1087" s="247"/>
      <c r="R1087" s="247"/>
      <c r="S1087" s="247"/>
      <c r="T1087" s="248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49" t="s">
        <v>157</v>
      </c>
      <c r="AU1087" s="249" t="s">
        <v>88</v>
      </c>
      <c r="AV1087" s="13" t="s">
        <v>86</v>
      </c>
      <c r="AW1087" s="13" t="s">
        <v>34</v>
      </c>
      <c r="AX1087" s="13" t="s">
        <v>78</v>
      </c>
      <c r="AY1087" s="249" t="s">
        <v>147</v>
      </c>
    </row>
    <row r="1088" s="14" customFormat="1">
      <c r="A1088" s="14"/>
      <c r="B1088" s="250"/>
      <c r="C1088" s="251"/>
      <c r="D1088" s="241" t="s">
        <v>157</v>
      </c>
      <c r="E1088" s="252" t="s">
        <v>1</v>
      </c>
      <c r="F1088" s="253" t="s">
        <v>1425</v>
      </c>
      <c r="G1088" s="251"/>
      <c r="H1088" s="254">
        <v>1</v>
      </c>
      <c r="I1088" s="255"/>
      <c r="J1088" s="251"/>
      <c r="K1088" s="251"/>
      <c r="L1088" s="256"/>
      <c r="M1088" s="257"/>
      <c r="N1088" s="258"/>
      <c r="O1088" s="258"/>
      <c r="P1088" s="258"/>
      <c r="Q1088" s="258"/>
      <c r="R1088" s="258"/>
      <c r="S1088" s="258"/>
      <c r="T1088" s="259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60" t="s">
        <v>157</v>
      </c>
      <c r="AU1088" s="260" t="s">
        <v>88</v>
      </c>
      <c r="AV1088" s="14" t="s">
        <v>88</v>
      </c>
      <c r="AW1088" s="14" t="s">
        <v>34</v>
      </c>
      <c r="AX1088" s="14" t="s">
        <v>78</v>
      </c>
      <c r="AY1088" s="260" t="s">
        <v>147</v>
      </c>
    </row>
    <row r="1089" s="15" customFormat="1">
      <c r="A1089" s="15"/>
      <c r="B1089" s="261"/>
      <c r="C1089" s="262"/>
      <c r="D1089" s="241" t="s">
        <v>157</v>
      </c>
      <c r="E1089" s="263" t="s">
        <v>1</v>
      </c>
      <c r="F1089" s="264" t="s">
        <v>160</v>
      </c>
      <c r="G1089" s="262"/>
      <c r="H1089" s="265">
        <v>5</v>
      </c>
      <c r="I1089" s="266"/>
      <c r="J1089" s="262"/>
      <c r="K1089" s="262"/>
      <c r="L1089" s="267"/>
      <c r="M1089" s="268"/>
      <c r="N1089" s="269"/>
      <c r="O1089" s="269"/>
      <c r="P1089" s="269"/>
      <c r="Q1089" s="269"/>
      <c r="R1089" s="269"/>
      <c r="S1089" s="269"/>
      <c r="T1089" s="270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T1089" s="271" t="s">
        <v>157</v>
      </c>
      <c r="AU1089" s="271" t="s">
        <v>88</v>
      </c>
      <c r="AV1089" s="15" t="s">
        <v>153</v>
      </c>
      <c r="AW1089" s="15" t="s">
        <v>34</v>
      </c>
      <c r="AX1089" s="15" t="s">
        <v>86</v>
      </c>
      <c r="AY1089" s="271" t="s">
        <v>147</v>
      </c>
    </row>
    <row r="1090" s="2" customFormat="1" ht="24.15" customHeight="1">
      <c r="A1090" s="39"/>
      <c r="B1090" s="40"/>
      <c r="C1090" s="272" t="s">
        <v>1426</v>
      </c>
      <c r="D1090" s="272" t="s">
        <v>392</v>
      </c>
      <c r="E1090" s="273" t="s">
        <v>1427</v>
      </c>
      <c r="F1090" s="274" t="s">
        <v>1428</v>
      </c>
      <c r="G1090" s="275" t="s">
        <v>152</v>
      </c>
      <c r="H1090" s="276">
        <v>15.84</v>
      </c>
      <c r="I1090" s="277"/>
      <c r="J1090" s="278">
        <f>ROUND(I1090*H1090,2)</f>
        <v>0</v>
      </c>
      <c r="K1090" s="279"/>
      <c r="L1090" s="280"/>
      <c r="M1090" s="281" t="s">
        <v>1</v>
      </c>
      <c r="N1090" s="282" t="s">
        <v>43</v>
      </c>
      <c r="O1090" s="92"/>
      <c r="P1090" s="230">
        <f>O1090*H1090</f>
        <v>0</v>
      </c>
      <c r="Q1090" s="230">
        <v>0.02997</v>
      </c>
      <c r="R1090" s="230">
        <f>Q1090*H1090</f>
        <v>0.4747248</v>
      </c>
      <c r="S1090" s="230">
        <v>0</v>
      </c>
      <c r="T1090" s="231">
        <f>S1090*H1090</f>
        <v>0</v>
      </c>
      <c r="U1090" s="39"/>
      <c r="V1090" s="39"/>
      <c r="W1090" s="39"/>
      <c r="X1090" s="39"/>
      <c r="Y1090" s="39"/>
      <c r="Z1090" s="39"/>
      <c r="AA1090" s="39"/>
      <c r="AB1090" s="39"/>
      <c r="AC1090" s="39"/>
      <c r="AD1090" s="39"/>
      <c r="AE1090" s="39"/>
      <c r="AR1090" s="232" t="s">
        <v>361</v>
      </c>
      <c r="AT1090" s="232" t="s">
        <v>392</v>
      </c>
      <c r="AU1090" s="232" t="s">
        <v>88</v>
      </c>
      <c r="AY1090" s="18" t="s">
        <v>147</v>
      </c>
      <c r="BE1090" s="233">
        <f>IF(N1090="základní",J1090,0)</f>
        <v>0</v>
      </c>
      <c r="BF1090" s="233">
        <f>IF(N1090="snížená",J1090,0)</f>
        <v>0</v>
      </c>
      <c r="BG1090" s="233">
        <f>IF(N1090="zákl. přenesená",J1090,0)</f>
        <v>0</v>
      </c>
      <c r="BH1090" s="233">
        <f>IF(N1090="sníž. přenesená",J1090,0)</f>
        <v>0</v>
      </c>
      <c r="BI1090" s="233">
        <f>IF(N1090="nulová",J1090,0)</f>
        <v>0</v>
      </c>
      <c r="BJ1090" s="18" t="s">
        <v>86</v>
      </c>
      <c r="BK1090" s="233">
        <f>ROUND(I1090*H1090,2)</f>
        <v>0</v>
      </c>
      <c r="BL1090" s="18" t="s">
        <v>251</v>
      </c>
      <c r="BM1090" s="232" t="s">
        <v>1429</v>
      </c>
    </row>
    <row r="1091" s="14" customFormat="1">
      <c r="A1091" s="14"/>
      <c r="B1091" s="250"/>
      <c r="C1091" s="251"/>
      <c r="D1091" s="241" t="s">
        <v>157</v>
      </c>
      <c r="E1091" s="252" t="s">
        <v>1</v>
      </c>
      <c r="F1091" s="253" t="s">
        <v>1430</v>
      </c>
      <c r="G1091" s="251"/>
      <c r="H1091" s="254">
        <v>15.84</v>
      </c>
      <c r="I1091" s="255"/>
      <c r="J1091" s="251"/>
      <c r="K1091" s="251"/>
      <c r="L1091" s="256"/>
      <c r="M1091" s="257"/>
      <c r="N1091" s="258"/>
      <c r="O1091" s="258"/>
      <c r="P1091" s="258"/>
      <c r="Q1091" s="258"/>
      <c r="R1091" s="258"/>
      <c r="S1091" s="258"/>
      <c r="T1091" s="259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60" t="s">
        <v>157</v>
      </c>
      <c r="AU1091" s="260" t="s">
        <v>88</v>
      </c>
      <c r="AV1091" s="14" t="s">
        <v>88</v>
      </c>
      <c r="AW1091" s="14" t="s">
        <v>34</v>
      </c>
      <c r="AX1091" s="14" t="s">
        <v>78</v>
      </c>
      <c r="AY1091" s="260" t="s">
        <v>147</v>
      </c>
    </row>
    <row r="1092" s="15" customFormat="1">
      <c r="A1092" s="15"/>
      <c r="B1092" s="261"/>
      <c r="C1092" s="262"/>
      <c r="D1092" s="241" t="s">
        <v>157</v>
      </c>
      <c r="E1092" s="263" t="s">
        <v>1</v>
      </c>
      <c r="F1092" s="264" t="s">
        <v>160</v>
      </c>
      <c r="G1092" s="262"/>
      <c r="H1092" s="265">
        <v>15.84</v>
      </c>
      <c r="I1092" s="266"/>
      <c r="J1092" s="262"/>
      <c r="K1092" s="262"/>
      <c r="L1092" s="267"/>
      <c r="M1092" s="268"/>
      <c r="N1092" s="269"/>
      <c r="O1092" s="269"/>
      <c r="P1092" s="269"/>
      <c r="Q1092" s="269"/>
      <c r="R1092" s="269"/>
      <c r="S1092" s="269"/>
      <c r="T1092" s="270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T1092" s="271" t="s">
        <v>157</v>
      </c>
      <c r="AU1092" s="271" t="s">
        <v>88</v>
      </c>
      <c r="AV1092" s="15" t="s">
        <v>153</v>
      </c>
      <c r="AW1092" s="15" t="s">
        <v>34</v>
      </c>
      <c r="AX1092" s="15" t="s">
        <v>86</v>
      </c>
      <c r="AY1092" s="271" t="s">
        <v>147</v>
      </c>
    </row>
    <row r="1093" s="2" customFormat="1" ht="24.15" customHeight="1">
      <c r="A1093" s="39"/>
      <c r="B1093" s="40"/>
      <c r="C1093" s="272" t="s">
        <v>1431</v>
      </c>
      <c r="D1093" s="272" t="s">
        <v>392</v>
      </c>
      <c r="E1093" s="273" t="s">
        <v>1432</v>
      </c>
      <c r="F1093" s="274" t="s">
        <v>1433</v>
      </c>
      <c r="G1093" s="275" t="s">
        <v>152</v>
      </c>
      <c r="H1093" s="276">
        <v>4.3730000000000002</v>
      </c>
      <c r="I1093" s="277"/>
      <c r="J1093" s="278">
        <f>ROUND(I1093*H1093,2)</f>
        <v>0</v>
      </c>
      <c r="K1093" s="279"/>
      <c r="L1093" s="280"/>
      <c r="M1093" s="281" t="s">
        <v>1</v>
      </c>
      <c r="N1093" s="282" t="s">
        <v>43</v>
      </c>
      <c r="O1093" s="92"/>
      <c r="P1093" s="230">
        <f>O1093*H1093</f>
        <v>0</v>
      </c>
      <c r="Q1093" s="230">
        <v>0.02997</v>
      </c>
      <c r="R1093" s="230">
        <f>Q1093*H1093</f>
        <v>0.13105881</v>
      </c>
      <c r="S1093" s="230">
        <v>0</v>
      </c>
      <c r="T1093" s="231">
        <f>S1093*H1093</f>
        <v>0</v>
      </c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/>
      <c r="AE1093" s="39"/>
      <c r="AR1093" s="232" t="s">
        <v>361</v>
      </c>
      <c r="AT1093" s="232" t="s">
        <v>392</v>
      </c>
      <c r="AU1093" s="232" t="s">
        <v>88</v>
      </c>
      <c r="AY1093" s="18" t="s">
        <v>147</v>
      </c>
      <c r="BE1093" s="233">
        <f>IF(N1093="základní",J1093,0)</f>
        <v>0</v>
      </c>
      <c r="BF1093" s="233">
        <f>IF(N1093="snížená",J1093,0)</f>
        <v>0</v>
      </c>
      <c r="BG1093" s="233">
        <f>IF(N1093="zákl. přenesená",J1093,0)</f>
        <v>0</v>
      </c>
      <c r="BH1093" s="233">
        <f>IF(N1093="sníž. přenesená",J1093,0)</f>
        <v>0</v>
      </c>
      <c r="BI1093" s="233">
        <f>IF(N1093="nulová",J1093,0)</f>
        <v>0</v>
      </c>
      <c r="BJ1093" s="18" t="s">
        <v>86</v>
      </c>
      <c r="BK1093" s="233">
        <f>ROUND(I1093*H1093,2)</f>
        <v>0</v>
      </c>
      <c r="BL1093" s="18" t="s">
        <v>251</v>
      </c>
      <c r="BM1093" s="232" t="s">
        <v>1434</v>
      </c>
    </row>
    <row r="1094" s="13" customFormat="1">
      <c r="A1094" s="13"/>
      <c r="B1094" s="239"/>
      <c r="C1094" s="240"/>
      <c r="D1094" s="241" t="s">
        <v>157</v>
      </c>
      <c r="E1094" s="242" t="s">
        <v>1</v>
      </c>
      <c r="F1094" s="243" t="s">
        <v>432</v>
      </c>
      <c r="G1094" s="240"/>
      <c r="H1094" s="242" t="s">
        <v>1</v>
      </c>
      <c r="I1094" s="244"/>
      <c r="J1094" s="240"/>
      <c r="K1094" s="240"/>
      <c r="L1094" s="245"/>
      <c r="M1094" s="246"/>
      <c r="N1094" s="247"/>
      <c r="O1094" s="247"/>
      <c r="P1094" s="247"/>
      <c r="Q1094" s="247"/>
      <c r="R1094" s="247"/>
      <c r="S1094" s="247"/>
      <c r="T1094" s="248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9" t="s">
        <v>157</v>
      </c>
      <c r="AU1094" s="249" t="s">
        <v>88</v>
      </c>
      <c r="AV1094" s="13" t="s">
        <v>86</v>
      </c>
      <c r="AW1094" s="13" t="s">
        <v>34</v>
      </c>
      <c r="AX1094" s="13" t="s">
        <v>78</v>
      </c>
      <c r="AY1094" s="249" t="s">
        <v>147</v>
      </c>
    </row>
    <row r="1095" s="14" customFormat="1">
      <c r="A1095" s="14"/>
      <c r="B1095" s="250"/>
      <c r="C1095" s="251"/>
      <c r="D1095" s="241" t="s">
        <v>157</v>
      </c>
      <c r="E1095" s="252" t="s">
        <v>1</v>
      </c>
      <c r="F1095" s="253" t="s">
        <v>1435</v>
      </c>
      <c r="G1095" s="251"/>
      <c r="H1095" s="254">
        <v>4.3730000000000002</v>
      </c>
      <c r="I1095" s="255"/>
      <c r="J1095" s="251"/>
      <c r="K1095" s="251"/>
      <c r="L1095" s="256"/>
      <c r="M1095" s="257"/>
      <c r="N1095" s="258"/>
      <c r="O1095" s="258"/>
      <c r="P1095" s="258"/>
      <c r="Q1095" s="258"/>
      <c r="R1095" s="258"/>
      <c r="S1095" s="258"/>
      <c r="T1095" s="259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60" t="s">
        <v>157</v>
      </c>
      <c r="AU1095" s="260" t="s">
        <v>88</v>
      </c>
      <c r="AV1095" s="14" t="s">
        <v>88</v>
      </c>
      <c r="AW1095" s="14" t="s">
        <v>34</v>
      </c>
      <c r="AX1095" s="14" t="s">
        <v>78</v>
      </c>
      <c r="AY1095" s="260" t="s">
        <v>147</v>
      </c>
    </row>
    <row r="1096" s="15" customFormat="1">
      <c r="A1096" s="15"/>
      <c r="B1096" s="261"/>
      <c r="C1096" s="262"/>
      <c r="D1096" s="241" t="s">
        <v>157</v>
      </c>
      <c r="E1096" s="263" t="s">
        <v>1</v>
      </c>
      <c r="F1096" s="264" t="s">
        <v>160</v>
      </c>
      <c r="G1096" s="262"/>
      <c r="H1096" s="265">
        <v>4.3730000000000002</v>
      </c>
      <c r="I1096" s="266"/>
      <c r="J1096" s="262"/>
      <c r="K1096" s="262"/>
      <c r="L1096" s="267"/>
      <c r="M1096" s="268"/>
      <c r="N1096" s="269"/>
      <c r="O1096" s="269"/>
      <c r="P1096" s="269"/>
      <c r="Q1096" s="269"/>
      <c r="R1096" s="269"/>
      <c r="S1096" s="269"/>
      <c r="T1096" s="270"/>
      <c r="U1096" s="15"/>
      <c r="V1096" s="15"/>
      <c r="W1096" s="15"/>
      <c r="X1096" s="15"/>
      <c r="Y1096" s="15"/>
      <c r="Z1096" s="15"/>
      <c r="AA1096" s="15"/>
      <c r="AB1096" s="15"/>
      <c r="AC1096" s="15"/>
      <c r="AD1096" s="15"/>
      <c r="AE1096" s="15"/>
      <c r="AT1096" s="271" t="s">
        <v>157</v>
      </c>
      <c r="AU1096" s="271" t="s">
        <v>88</v>
      </c>
      <c r="AV1096" s="15" t="s">
        <v>153</v>
      </c>
      <c r="AW1096" s="15" t="s">
        <v>34</v>
      </c>
      <c r="AX1096" s="15" t="s">
        <v>86</v>
      </c>
      <c r="AY1096" s="271" t="s">
        <v>147</v>
      </c>
    </row>
    <row r="1097" s="2" customFormat="1" ht="33" customHeight="1">
      <c r="A1097" s="39"/>
      <c r="B1097" s="40"/>
      <c r="C1097" s="220" t="s">
        <v>1436</v>
      </c>
      <c r="D1097" s="220" t="s">
        <v>149</v>
      </c>
      <c r="E1097" s="221" t="s">
        <v>1437</v>
      </c>
      <c r="F1097" s="222" t="s">
        <v>1438</v>
      </c>
      <c r="G1097" s="223" t="s">
        <v>855</v>
      </c>
      <c r="H1097" s="283"/>
      <c r="I1097" s="225"/>
      <c r="J1097" s="226">
        <f>ROUND(I1097*H1097,2)</f>
        <v>0</v>
      </c>
      <c r="K1097" s="227"/>
      <c r="L1097" s="45"/>
      <c r="M1097" s="228" t="s">
        <v>1</v>
      </c>
      <c r="N1097" s="229" t="s">
        <v>43</v>
      </c>
      <c r="O1097" s="92"/>
      <c r="P1097" s="230">
        <f>O1097*H1097</f>
        <v>0</v>
      </c>
      <c r="Q1097" s="230">
        <v>0</v>
      </c>
      <c r="R1097" s="230">
        <f>Q1097*H1097</f>
        <v>0</v>
      </c>
      <c r="S1097" s="230">
        <v>0</v>
      </c>
      <c r="T1097" s="231">
        <f>S1097*H1097</f>
        <v>0</v>
      </c>
      <c r="U1097" s="39"/>
      <c r="V1097" s="39"/>
      <c r="W1097" s="39"/>
      <c r="X1097" s="39"/>
      <c r="Y1097" s="39"/>
      <c r="Z1097" s="39"/>
      <c r="AA1097" s="39"/>
      <c r="AB1097" s="39"/>
      <c r="AC1097" s="39"/>
      <c r="AD1097" s="39"/>
      <c r="AE1097" s="39"/>
      <c r="AR1097" s="232" t="s">
        <v>251</v>
      </c>
      <c r="AT1097" s="232" t="s">
        <v>149</v>
      </c>
      <c r="AU1097" s="232" t="s">
        <v>88</v>
      </c>
      <c r="AY1097" s="18" t="s">
        <v>147</v>
      </c>
      <c r="BE1097" s="233">
        <f>IF(N1097="základní",J1097,0)</f>
        <v>0</v>
      </c>
      <c r="BF1097" s="233">
        <f>IF(N1097="snížená",J1097,0)</f>
        <v>0</v>
      </c>
      <c r="BG1097" s="233">
        <f>IF(N1097="zákl. přenesená",J1097,0)</f>
        <v>0</v>
      </c>
      <c r="BH1097" s="233">
        <f>IF(N1097="sníž. přenesená",J1097,0)</f>
        <v>0</v>
      </c>
      <c r="BI1097" s="233">
        <f>IF(N1097="nulová",J1097,0)</f>
        <v>0</v>
      </c>
      <c r="BJ1097" s="18" t="s">
        <v>86</v>
      </c>
      <c r="BK1097" s="233">
        <f>ROUND(I1097*H1097,2)</f>
        <v>0</v>
      </c>
      <c r="BL1097" s="18" t="s">
        <v>251</v>
      </c>
      <c r="BM1097" s="232" t="s">
        <v>1439</v>
      </c>
    </row>
    <row r="1098" s="2" customFormat="1">
      <c r="A1098" s="39"/>
      <c r="B1098" s="40"/>
      <c r="C1098" s="41"/>
      <c r="D1098" s="234" t="s">
        <v>155</v>
      </c>
      <c r="E1098" s="41"/>
      <c r="F1098" s="235" t="s">
        <v>1440</v>
      </c>
      <c r="G1098" s="41"/>
      <c r="H1098" s="41"/>
      <c r="I1098" s="236"/>
      <c r="J1098" s="41"/>
      <c r="K1098" s="41"/>
      <c r="L1098" s="45"/>
      <c r="M1098" s="237"/>
      <c r="N1098" s="238"/>
      <c r="O1098" s="92"/>
      <c r="P1098" s="92"/>
      <c r="Q1098" s="92"/>
      <c r="R1098" s="92"/>
      <c r="S1098" s="92"/>
      <c r="T1098" s="93"/>
      <c r="U1098" s="39"/>
      <c r="V1098" s="39"/>
      <c r="W1098" s="39"/>
      <c r="X1098" s="39"/>
      <c r="Y1098" s="39"/>
      <c r="Z1098" s="39"/>
      <c r="AA1098" s="39"/>
      <c r="AB1098" s="39"/>
      <c r="AC1098" s="39"/>
      <c r="AD1098" s="39"/>
      <c r="AE1098" s="39"/>
      <c r="AT1098" s="18" t="s">
        <v>155</v>
      </c>
      <c r="AU1098" s="18" t="s">
        <v>88</v>
      </c>
    </row>
    <row r="1099" s="2" customFormat="1" ht="33" customHeight="1">
      <c r="A1099" s="39"/>
      <c r="B1099" s="40"/>
      <c r="C1099" s="220" t="s">
        <v>1441</v>
      </c>
      <c r="D1099" s="220" t="s">
        <v>149</v>
      </c>
      <c r="E1099" s="221" t="s">
        <v>1442</v>
      </c>
      <c r="F1099" s="222" t="s">
        <v>1443</v>
      </c>
      <c r="G1099" s="223" t="s">
        <v>855</v>
      </c>
      <c r="H1099" s="283"/>
      <c r="I1099" s="225"/>
      <c r="J1099" s="226">
        <f>ROUND(I1099*H1099,2)</f>
        <v>0</v>
      </c>
      <c r="K1099" s="227"/>
      <c r="L1099" s="45"/>
      <c r="M1099" s="228" t="s">
        <v>1</v>
      </c>
      <c r="N1099" s="229" t="s">
        <v>43</v>
      </c>
      <c r="O1099" s="92"/>
      <c r="P1099" s="230">
        <f>O1099*H1099</f>
        <v>0</v>
      </c>
      <c r="Q1099" s="230">
        <v>0</v>
      </c>
      <c r="R1099" s="230">
        <f>Q1099*H1099</f>
        <v>0</v>
      </c>
      <c r="S1099" s="230">
        <v>0</v>
      </c>
      <c r="T1099" s="231">
        <f>S1099*H1099</f>
        <v>0</v>
      </c>
      <c r="U1099" s="39"/>
      <c r="V1099" s="39"/>
      <c r="W1099" s="39"/>
      <c r="X1099" s="39"/>
      <c r="Y1099" s="39"/>
      <c r="Z1099" s="39"/>
      <c r="AA1099" s="39"/>
      <c r="AB1099" s="39"/>
      <c r="AC1099" s="39"/>
      <c r="AD1099" s="39"/>
      <c r="AE1099" s="39"/>
      <c r="AR1099" s="232" t="s">
        <v>251</v>
      </c>
      <c r="AT1099" s="232" t="s">
        <v>149</v>
      </c>
      <c r="AU1099" s="232" t="s">
        <v>88</v>
      </c>
      <c r="AY1099" s="18" t="s">
        <v>147</v>
      </c>
      <c r="BE1099" s="233">
        <f>IF(N1099="základní",J1099,0)</f>
        <v>0</v>
      </c>
      <c r="BF1099" s="233">
        <f>IF(N1099="snížená",J1099,0)</f>
        <v>0</v>
      </c>
      <c r="BG1099" s="233">
        <f>IF(N1099="zákl. přenesená",J1099,0)</f>
        <v>0</v>
      </c>
      <c r="BH1099" s="233">
        <f>IF(N1099="sníž. přenesená",J1099,0)</f>
        <v>0</v>
      </c>
      <c r="BI1099" s="233">
        <f>IF(N1099="nulová",J1099,0)</f>
        <v>0</v>
      </c>
      <c r="BJ1099" s="18" t="s">
        <v>86</v>
      </c>
      <c r="BK1099" s="233">
        <f>ROUND(I1099*H1099,2)</f>
        <v>0</v>
      </c>
      <c r="BL1099" s="18" t="s">
        <v>251</v>
      </c>
      <c r="BM1099" s="232" t="s">
        <v>1444</v>
      </c>
    </row>
    <row r="1100" s="2" customFormat="1">
      <c r="A1100" s="39"/>
      <c r="B1100" s="40"/>
      <c r="C1100" s="41"/>
      <c r="D1100" s="234" t="s">
        <v>155</v>
      </c>
      <c r="E1100" s="41"/>
      <c r="F1100" s="235" t="s">
        <v>1445</v>
      </c>
      <c r="G1100" s="41"/>
      <c r="H1100" s="41"/>
      <c r="I1100" s="236"/>
      <c r="J1100" s="41"/>
      <c r="K1100" s="41"/>
      <c r="L1100" s="45"/>
      <c r="M1100" s="237"/>
      <c r="N1100" s="238"/>
      <c r="O1100" s="92"/>
      <c r="P1100" s="92"/>
      <c r="Q1100" s="92"/>
      <c r="R1100" s="92"/>
      <c r="S1100" s="92"/>
      <c r="T1100" s="93"/>
      <c r="U1100" s="39"/>
      <c r="V1100" s="39"/>
      <c r="W1100" s="39"/>
      <c r="X1100" s="39"/>
      <c r="Y1100" s="39"/>
      <c r="Z1100" s="39"/>
      <c r="AA1100" s="39"/>
      <c r="AB1100" s="39"/>
      <c r="AC1100" s="39"/>
      <c r="AD1100" s="39"/>
      <c r="AE1100" s="39"/>
      <c r="AT1100" s="18" t="s">
        <v>155</v>
      </c>
      <c r="AU1100" s="18" t="s">
        <v>88</v>
      </c>
    </row>
    <row r="1101" s="12" customFormat="1" ht="22.8" customHeight="1">
      <c r="A1101" s="12"/>
      <c r="B1101" s="204"/>
      <c r="C1101" s="205"/>
      <c r="D1101" s="206" t="s">
        <v>77</v>
      </c>
      <c r="E1101" s="218" t="s">
        <v>1446</v>
      </c>
      <c r="F1101" s="218" t="s">
        <v>1447</v>
      </c>
      <c r="G1101" s="205"/>
      <c r="H1101" s="205"/>
      <c r="I1101" s="208"/>
      <c r="J1101" s="219">
        <f>BK1101</f>
        <v>0</v>
      </c>
      <c r="K1101" s="205"/>
      <c r="L1101" s="210"/>
      <c r="M1101" s="211"/>
      <c r="N1101" s="212"/>
      <c r="O1101" s="212"/>
      <c r="P1101" s="213">
        <f>SUM(P1102:P1290)</f>
        <v>0</v>
      </c>
      <c r="Q1101" s="212"/>
      <c r="R1101" s="213">
        <f>SUM(R1102:R1290)</f>
        <v>2.35637688</v>
      </c>
      <c r="S1101" s="212"/>
      <c r="T1101" s="214">
        <f>SUM(T1102:T1290)</f>
        <v>0.59992800000000002</v>
      </c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R1101" s="215" t="s">
        <v>88</v>
      </c>
      <c r="AT1101" s="216" t="s">
        <v>77</v>
      </c>
      <c r="AU1101" s="216" t="s">
        <v>86</v>
      </c>
      <c r="AY1101" s="215" t="s">
        <v>147</v>
      </c>
      <c r="BK1101" s="217">
        <f>SUM(BK1102:BK1290)</f>
        <v>0</v>
      </c>
    </row>
    <row r="1102" s="2" customFormat="1" ht="24.15" customHeight="1">
      <c r="A1102" s="39"/>
      <c r="B1102" s="40"/>
      <c r="C1102" s="220" t="s">
        <v>1448</v>
      </c>
      <c r="D1102" s="220" t="s">
        <v>149</v>
      </c>
      <c r="E1102" s="221" t="s">
        <v>1449</v>
      </c>
      <c r="F1102" s="222" t="s">
        <v>1450</v>
      </c>
      <c r="G1102" s="223" t="s">
        <v>152</v>
      </c>
      <c r="H1102" s="224">
        <v>208.53899999999999</v>
      </c>
      <c r="I1102" s="225"/>
      <c r="J1102" s="226">
        <f>ROUND(I1102*H1102,2)</f>
        <v>0</v>
      </c>
      <c r="K1102" s="227"/>
      <c r="L1102" s="45"/>
      <c r="M1102" s="228" t="s">
        <v>1</v>
      </c>
      <c r="N1102" s="229" t="s">
        <v>43</v>
      </c>
      <c r="O1102" s="92"/>
      <c r="P1102" s="230">
        <f>O1102*H1102</f>
        <v>0</v>
      </c>
      <c r="Q1102" s="230">
        <v>0</v>
      </c>
      <c r="R1102" s="230">
        <f>Q1102*H1102</f>
        <v>0</v>
      </c>
      <c r="S1102" s="230">
        <v>0</v>
      </c>
      <c r="T1102" s="231">
        <f>S1102*H1102</f>
        <v>0</v>
      </c>
      <c r="U1102" s="39"/>
      <c r="V1102" s="39"/>
      <c r="W1102" s="39"/>
      <c r="X1102" s="39"/>
      <c r="Y1102" s="39"/>
      <c r="Z1102" s="39"/>
      <c r="AA1102" s="39"/>
      <c r="AB1102" s="39"/>
      <c r="AC1102" s="39"/>
      <c r="AD1102" s="39"/>
      <c r="AE1102" s="39"/>
      <c r="AR1102" s="232" t="s">
        <v>251</v>
      </c>
      <c r="AT1102" s="232" t="s">
        <v>149</v>
      </c>
      <c r="AU1102" s="232" t="s">
        <v>88</v>
      </c>
      <c r="AY1102" s="18" t="s">
        <v>147</v>
      </c>
      <c r="BE1102" s="233">
        <f>IF(N1102="základní",J1102,0)</f>
        <v>0</v>
      </c>
      <c r="BF1102" s="233">
        <f>IF(N1102="snížená",J1102,0)</f>
        <v>0</v>
      </c>
      <c r="BG1102" s="233">
        <f>IF(N1102="zákl. přenesená",J1102,0)</f>
        <v>0</v>
      </c>
      <c r="BH1102" s="233">
        <f>IF(N1102="sníž. přenesená",J1102,0)</f>
        <v>0</v>
      </c>
      <c r="BI1102" s="233">
        <f>IF(N1102="nulová",J1102,0)</f>
        <v>0</v>
      </c>
      <c r="BJ1102" s="18" t="s">
        <v>86</v>
      </c>
      <c r="BK1102" s="233">
        <f>ROUND(I1102*H1102,2)</f>
        <v>0</v>
      </c>
      <c r="BL1102" s="18" t="s">
        <v>251</v>
      </c>
      <c r="BM1102" s="232" t="s">
        <v>1451</v>
      </c>
    </row>
    <row r="1103" s="2" customFormat="1">
      <c r="A1103" s="39"/>
      <c r="B1103" s="40"/>
      <c r="C1103" s="41"/>
      <c r="D1103" s="234" t="s">
        <v>155</v>
      </c>
      <c r="E1103" s="41"/>
      <c r="F1103" s="235" t="s">
        <v>1452</v>
      </c>
      <c r="G1103" s="41"/>
      <c r="H1103" s="41"/>
      <c r="I1103" s="236"/>
      <c r="J1103" s="41"/>
      <c r="K1103" s="41"/>
      <c r="L1103" s="45"/>
      <c r="M1103" s="237"/>
      <c r="N1103" s="238"/>
      <c r="O1103" s="92"/>
      <c r="P1103" s="92"/>
      <c r="Q1103" s="92"/>
      <c r="R1103" s="92"/>
      <c r="S1103" s="92"/>
      <c r="T1103" s="93"/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/>
      <c r="AE1103" s="39"/>
      <c r="AT1103" s="18" t="s">
        <v>155</v>
      </c>
      <c r="AU1103" s="18" t="s">
        <v>88</v>
      </c>
    </row>
    <row r="1104" s="13" customFormat="1">
      <c r="A1104" s="13"/>
      <c r="B1104" s="239"/>
      <c r="C1104" s="240"/>
      <c r="D1104" s="241" t="s">
        <v>157</v>
      </c>
      <c r="E1104" s="242" t="s">
        <v>1</v>
      </c>
      <c r="F1104" s="243" t="s">
        <v>497</v>
      </c>
      <c r="G1104" s="240"/>
      <c r="H1104" s="242" t="s">
        <v>1</v>
      </c>
      <c r="I1104" s="244"/>
      <c r="J1104" s="240"/>
      <c r="K1104" s="240"/>
      <c r="L1104" s="245"/>
      <c r="M1104" s="246"/>
      <c r="N1104" s="247"/>
      <c r="O1104" s="247"/>
      <c r="P1104" s="247"/>
      <c r="Q1104" s="247"/>
      <c r="R1104" s="247"/>
      <c r="S1104" s="247"/>
      <c r="T1104" s="248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49" t="s">
        <v>157</v>
      </c>
      <c r="AU1104" s="249" t="s">
        <v>88</v>
      </c>
      <c r="AV1104" s="13" t="s">
        <v>86</v>
      </c>
      <c r="AW1104" s="13" t="s">
        <v>34</v>
      </c>
      <c r="AX1104" s="13" t="s">
        <v>78</v>
      </c>
      <c r="AY1104" s="249" t="s">
        <v>147</v>
      </c>
    </row>
    <row r="1105" s="13" customFormat="1">
      <c r="A1105" s="13"/>
      <c r="B1105" s="239"/>
      <c r="C1105" s="240"/>
      <c r="D1105" s="241" t="s">
        <v>157</v>
      </c>
      <c r="E1105" s="242" t="s">
        <v>1</v>
      </c>
      <c r="F1105" s="243" t="s">
        <v>1453</v>
      </c>
      <c r="G1105" s="240"/>
      <c r="H1105" s="242" t="s">
        <v>1</v>
      </c>
      <c r="I1105" s="244"/>
      <c r="J1105" s="240"/>
      <c r="K1105" s="240"/>
      <c r="L1105" s="245"/>
      <c r="M1105" s="246"/>
      <c r="N1105" s="247"/>
      <c r="O1105" s="247"/>
      <c r="P1105" s="247"/>
      <c r="Q1105" s="247"/>
      <c r="R1105" s="247"/>
      <c r="S1105" s="247"/>
      <c r="T1105" s="248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9" t="s">
        <v>157</v>
      </c>
      <c r="AU1105" s="249" t="s">
        <v>88</v>
      </c>
      <c r="AV1105" s="13" t="s">
        <v>86</v>
      </c>
      <c r="AW1105" s="13" t="s">
        <v>34</v>
      </c>
      <c r="AX1105" s="13" t="s">
        <v>78</v>
      </c>
      <c r="AY1105" s="249" t="s">
        <v>147</v>
      </c>
    </row>
    <row r="1106" s="14" customFormat="1">
      <c r="A1106" s="14"/>
      <c r="B1106" s="250"/>
      <c r="C1106" s="251"/>
      <c r="D1106" s="241" t="s">
        <v>157</v>
      </c>
      <c r="E1106" s="252" t="s">
        <v>1</v>
      </c>
      <c r="F1106" s="253" t="s">
        <v>1454</v>
      </c>
      <c r="G1106" s="251"/>
      <c r="H1106" s="254">
        <v>1.77</v>
      </c>
      <c r="I1106" s="255"/>
      <c r="J1106" s="251"/>
      <c r="K1106" s="251"/>
      <c r="L1106" s="256"/>
      <c r="M1106" s="257"/>
      <c r="N1106" s="258"/>
      <c r="O1106" s="258"/>
      <c r="P1106" s="258"/>
      <c r="Q1106" s="258"/>
      <c r="R1106" s="258"/>
      <c r="S1106" s="258"/>
      <c r="T1106" s="259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60" t="s">
        <v>157</v>
      </c>
      <c r="AU1106" s="260" t="s">
        <v>88</v>
      </c>
      <c r="AV1106" s="14" t="s">
        <v>88</v>
      </c>
      <c r="AW1106" s="14" t="s">
        <v>34</v>
      </c>
      <c r="AX1106" s="14" t="s">
        <v>78</v>
      </c>
      <c r="AY1106" s="260" t="s">
        <v>147</v>
      </c>
    </row>
    <row r="1107" s="14" customFormat="1">
      <c r="A1107" s="14"/>
      <c r="B1107" s="250"/>
      <c r="C1107" s="251"/>
      <c r="D1107" s="241" t="s">
        <v>157</v>
      </c>
      <c r="E1107" s="252" t="s">
        <v>1</v>
      </c>
      <c r="F1107" s="253" t="s">
        <v>1455</v>
      </c>
      <c r="G1107" s="251"/>
      <c r="H1107" s="254">
        <v>5.9800000000000004</v>
      </c>
      <c r="I1107" s="255"/>
      <c r="J1107" s="251"/>
      <c r="K1107" s="251"/>
      <c r="L1107" s="256"/>
      <c r="M1107" s="257"/>
      <c r="N1107" s="258"/>
      <c r="O1107" s="258"/>
      <c r="P1107" s="258"/>
      <c r="Q1107" s="258"/>
      <c r="R1107" s="258"/>
      <c r="S1107" s="258"/>
      <c r="T1107" s="259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60" t="s">
        <v>157</v>
      </c>
      <c r="AU1107" s="260" t="s">
        <v>88</v>
      </c>
      <c r="AV1107" s="14" t="s">
        <v>88</v>
      </c>
      <c r="AW1107" s="14" t="s">
        <v>34</v>
      </c>
      <c r="AX1107" s="14" t="s">
        <v>78</v>
      </c>
      <c r="AY1107" s="260" t="s">
        <v>147</v>
      </c>
    </row>
    <row r="1108" s="13" customFormat="1">
      <c r="A1108" s="13"/>
      <c r="B1108" s="239"/>
      <c r="C1108" s="240"/>
      <c r="D1108" s="241" t="s">
        <v>157</v>
      </c>
      <c r="E1108" s="242" t="s">
        <v>1</v>
      </c>
      <c r="F1108" s="243" t="s">
        <v>434</v>
      </c>
      <c r="G1108" s="240"/>
      <c r="H1108" s="242" t="s">
        <v>1</v>
      </c>
      <c r="I1108" s="244"/>
      <c r="J1108" s="240"/>
      <c r="K1108" s="240"/>
      <c r="L1108" s="245"/>
      <c r="M1108" s="246"/>
      <c r="N1108" s="247"/>
      <c r="O1108" s="247"/>
      <c r="P1108" s="247"/>
      <c r="Q1108" s="247"/>
      <c r="R1108" s="247"/>
      <c r="S1108" s="247"/>
      <c r="T1108" s="248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49" t="s">
        <v>157</v>
      </c>
      <c r="AU1108" s="249" t="s">
        <v>88</v>
      </c>
      <c r="AV1108" s="13" t="s">
        <v>86</v>
      </c>
      <c r="AW1108" s="13" t="s">
        <v>34</v>
      </c>
      <c r="AX1108" s="13" t="s">
        <v>78</v>
      </c>
      <c r="AY1108" s="249" t="s">
        <v>147</v>
      </c>
    </row>
    <row r="1109" s="14" customFormat="1">
      <c r="A1109" s="14"/>
      <c r="B1109" s="250"/>
      <c r="C1109" s="251"/>
      <c r="D1109" s="241" t="s">
        <v>157</v>
      </c>
      <c r="E1109" s="252" t="s">
        <v>1</v>
      </c>
      <c r="F1109" s="253" t="s">
        <v>1456</v>
      </c>
      <c r="G1109" s="251"/>
      <c r="H1109" s="254">
        <v>46.409999999999997</v>
      </c>
      <c r="I1109" s="255"/>
      <c r="J1109" s="251"/>
      <c r="K1109" s="251"/>
      <c r="L1109" s="256"/>
      <c r="M1109" s="257"/>
      <c r="N1109" s="258"/>
      <c r="O1109" s="258"/>
      <c r="P1109" s="258"/>
      <c r="Q1109" s="258"/>
      <c r="R1109" s="258"/>
      <c r="S1109" s="258"/>
      <c r="T1109" s="259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60" t="s">
        <v>157</v>
      </c>
      <c r="AU1109" s="260" t="s">
        <v>88</v>
      </c>
      <c r="AV1109" s="14" t="s">
        <v>88</v>
      </c>
      <c r="AW1109" s="14" t="s">
        <v>34</v>
      </c>
      <c r="AX1109" s="14" t="s">
        <v>78</v>
      </c>
      <c r="AY1109" s="260" t="s">
        <v>147</v>
      </c>
    </row>
    <row r="1110" s="14" customFormat="1">
      <c r="A1110" s="14"/>
      <c r="B1110" s="250"/>
      <c r="C1110" s="251"/>
      <c r="D1110" s="241" t="s">
        <v>157</v>
      </c>
      <c r="E1110" s="252" t="s">
        <v>1</v>
      </c>
      <c r="F1110" s="253" t="s">
        <v>1457</v>
      </c>
      <c r="G1110" s="251"/>
      <c r="H1110" s="254">
        <v>5.4800000000000004</v>
      </c>
      <c r="I1110" s="255"/>
      <c r="J1110" s="251"/>
      <c r="K1110" s="251"/>
      <c r="L1110" s="256"/>
      <c r="M1110" s="257"/>
      <c r="N1110" s="258"/>
      <c r="O1110" s="258"/>
      <c r="P1110" s="258"/>
      <c r="Q1110" s="258"/>
      <c r="R1110" s="258"/>
      <c r="S1110" s="258"/>
      <c r="T1110" s="259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60" t="s">
        <v>157</v>
      </c>
      <c r="AU1110" s="260" t="s">
        <v>88</v>
      </c>
      <c r="AV1110" s="14" t="s">
        <v>88</v>
      </c>
      <c r="AW1110" s="14" t="s">
        <v>34</v>
      </c>
      <c r="AX1110" s="14" t="s">
        <v>78</v>
      </c>
      <c r="AY1110" s="260" t="s">
        <v>147</v>
      </c>
    </row>
    <row r="1111" s="14" customFormat="1">
      <c r="A1111" s="14"/>
      <c r="B1111" s="250"/>
      <c r="C1111" s="251"/>
      <c r="D1111" s="241" t="s">
        <v>157</v>
      </c>
      <c r="E1111" s="252" t="s">
        <v>1</v>
      </c>
      <c r="F1111" s="253" t="s">
        <v>1458</v>
      </c>
      <c r="G1111" s="251"/>
      <c r="H1111" s="254">
        <v>5.3789999999999996</v>
      </c>
      <c r="I1111" s="255"/>
      <c r="J1111" s="251"/>
      <c r="K1111" s="251"/>
      <c r="L1111" s="256"/>
      <c r="M1111" s="257"/>
      <c r="N1111" s="258"/>
      <c r="O1111" s="258"/>
      <c r="P1111" s="258"/>
      <c r="Q1111" s="258"/>
      <c r="R1111" s="258"/>
      <c r="S1111" s="258"/>
      <c r="T1111" s="259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60" t="s">
        <v>157</v>
      </c>
      <c r="AU1111" s="260" t="s">
        <v>88</v>
      </c>
      <c r="AV1111" s="14" t="s">
        <v>88</v>
      </c>
      <c r="AW1111" s="14" t="s">
        <v>34</v>
      </c>
      <c r="AX1111" s="14" t="s">
        <v>78</v>
      </c>
      <c r="AY1111" s="260" t="s">
        <v>147</v>
      </c>
    </row>
    <row r="1112" s="13" customFormat="1">
      <c r="A1112" s="13"/>
      <c r="B1112" s="239"/>
      <c r="C1112" s="240"/>
      <c r="D1112" s="241" t="s">
        <v>157</v>
      </c>
      <c r="E1112" s="242" t="s">
        <v>1</v>
      </c>
      <c r="F1112" s="243" t="s">
        <v>437</v>
      </c>
      <c r="G1112" s="240"/>
      <c r="H1112" s="242" t="s">
        <v>1</v>
      </c>
      <c r="I1112" s="244"/>
      <c r="J1112" s="240"/>
      <c r="K1112" s="240"/>
      <c r="L1112" s="245"/>
      <c r="M1112" s="246"/>
      <c r="N1112" s="247"/>
      <c r="O1112" s="247"/>
      <c r="P1112" s="247"/>
      <c r="Q1112" s="247"/>
      <c r="R1112" s="247"/>
      <c r="S1112" s="247"/>
      <c r="T1112" s="248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49" t="s">
        <v>157</v>
      </c>
      <c r="AU1112" s="249" t="s">
        <v>88</v>
      </c>
      <c r="AV1112" s="13" t="s">
        <v>86</v>
      </c>
      <c r="AW1112" s="13" t="s">
        <v>34</v>
      </c>
      <c r="AX1112" s="13" t="s">
        <v>78</v>
      </c>
      <c r="AY1112" s="249" t="s">
        <v>147</v>
      </c>
    </row>
    <row r="1113" s="14" customFormat="1">
      <c r="A1113" s="14"/>
      <c r="B1113" s="250"/>
      <c r="C1113" s="251"/>
      <c r="D1113" s="241" t="s">
        <v>157</v>
      </c>
      <c r="E1113" s="252" t="s">
        <v>1</v>
      </c>
      <c r="F1113" s="253" t="s">
        <v>1459</v>
      </c>
      <c r="G1113" s="251"/>
      <c r="H1113" s="254">
        <v>42.359999999999999</v>
      </c>
      <c r="I1113" s="255"/>
      <c r="J1113" s="251"/>
      <c r="K1113" s="251"/>
      <c r="L1113" s="256"/>
      <c r="M1113" s="257"/>
      <c r="N1113" s="258"/>
      <c r="O1113" s="258"/>
      <c r="P1113" s="258"/>
      <c r="Q1113" s="258"/>
      <c r="R1113" s="258"/>
      <c r="S1113" s="258"/>
      <c r="T1113" s="259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60" t="s">
        <v>157</v>
      </c>
      <c r="AU1113" s="260" t="s">
        <v>88</v>
      </c>
      <c r="AV1113" s="14" t="s">
        <v>88</v>
      </c>
      <c r="AW1113" s="14" t="s">
        <v>34</v>
      </c>
      <c r="AX1113" s="14" t="s">
        <v>78</v>
      </c>
      <c r="AY1113" s="260" t="s">
        <v>147</v>
      </c>
    </row>
    <row r="1114" s="14" customFormat="1">
      <c r="A1114" s="14"/>
      <c r="B1114" s="250"/>
      <c r="C1114" s="251"/>
      <c r="D1114" s="241" t="s">
        <v>157</v>
      </c>
      <c r="E1114" s="252" t="s">
        <v>1</v>
      </c>
      <c r="F1114" s="253" t="s">
        <v>1460</v>
      </c>
      <c r="G1114" s="251"/>
      <c r="H1114" s="254">
        <v>5.4800000000000004</v>
      </c>
      <c r="I1114" s="255"/>
      <c r="J1114" s="251"/>
      <c r="K1114" s="251"/>
      <c r="L1114" s="256"/>
      <c r="M1114" s="257"/>
      <c r="N1114" s="258"/>
      <c r="O1114" s="258"/>
      <c r="P1114" s="258"/>
      <c r="Q1114" s="258"/>
      <c r="R1114" s="258"/>
      <c r="S1114" s="258"/>
      <c r="T1114" s="259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T1114" s="260" t="s">
        <v>157</v>
      </c>
      <c r="AU1114" s="260" t="s">
        <v>88</v>
      </c>
      <c r="AV1114" s="14" t="s">
        <v>88</v>
      </c>
      <c r="AW1114" s="14" t="s">
        <v>34</v>
      </c>
      <c r="AX1114" s="14" t="s">
        <v>78</v>
      </c>
      <c r="AY1114" s="260" t="s">
        <v>147</v>
      </c>
    </row>
    <row r="1115" s="13" customFormat="1">
      <c r="A1115" s="13"/>
      <c r="B1115" s="239"/>
      <c r="C1115" s="240"/>
      <c r="D1115" s="241" t="s">
        <v>157</v>
      </c>
      <c r="E1115" s="242" t="s">
        <v>1</v>
      </c>
      <c r="F1115" s="243" t="s">
        <v>438</v>
      </c>
      <c r="G1115" s="240"/>
      <c r="H1115" s="242" t="s">
        <v>1</v>
      </c>
      <c r="I1115" s="244"/>
      <c r="J1115" s="240"/>
      <c r="K1115" s="240"/>
      <c r="L1115" s="245"/>
      <c r="M1115" s="246"/>
      <c r="N1115" s="247"/>
      <c r="O1115" s="247"/>
      <c r="P1115" s="247"/>
      <c r="Q1115" s="247"/>
      <c r="R1115" s="247"/>
      <c r="S1115" s="247"/>
      <c r="T1115" s="248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9" t="s">
        <v>157</v>
      </c>
      <c r="AU1115" s="249" t="s">
        <v>88</v>
      </c>
      <c r="AV1115" s="13" t="s">
        <v>86</v>
      </c>
      <c r="AW1115" s="13" t="s">
        <v>34</v>
      </c>
      <c r="AX1115" s="13" t="s">
        <v>78</v>
      </c>
      <c r="AY1115" s="249" t="s">
        <v>147</v>
      </c>
    </row>
    <row r="1116" s="14" customFormat="1">
      <c r="A1116" s="14"/>
      <c r="B1116" s="250"/>
      <c r="C1116" s="251"/>
      <c r="D1116" s="241" t="s">
        <v>157</v>
      </c>
      <c r="E1116" s="252" t="s">
        <v>1</v>
      </c>
      <c r="F1116" s="253" t="s">
        <v>1461</v>
      </c>
      <c r="G1116" s="251"/>
      <c r="H1116" s="254">
        <v>42.359999999999999</v>
      </c>
      <c r="I1116" s="255"/>
      <c r="J1116" s="251"/>
      <c r="K1116" s="251"/>
      <c r="L1116" s="256"/>
      <c r="M1116" s="257"/>
      <c r="N1116" s="258"/>
      <c r="O1116" s="258"/>
      <c r="P1116" s="258"/>
      <c r="Q1116" s="258"/>
      <c r="R1116" s="258"/>
      <c r="S1116" s="258"/>
      <c r="T1116" s="259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60" t="s">
        <v>157</v>
      </c>
      <c r="AU1116" s="260" t="s">
        <v>88</v>
      </c>
      <c r="AV1116" s="14" t="s">
        <v>88</v>
      </c>
      <c r="AW1116" s="14" t="s">
        <v>34</v>
      </c>
      <c r="AX1116" s="14" t="s">
        <v>78</v>
      </c>
      <c r="AY1116" s="260" t="s">
        <v>147</v>
      </c>
    </row>
    <row r="1117" s="14" customFormat="1">
      <c r="A1117" s="14"/>
      <c r="B1117" s="250"/>
      <c r="C1117" s="251"/>
      <c r="D1117" s="241" t="s">
        <v>157</v>
      </c>
      <c r="E1117" s="252" t="s">
        <v>1</v>
      </c>
      <c r="F1117" s="253" t="s">
        <v>1462</v>
      </c>
      <c r="G1117" s="251"/>
      <c r="H1117" s="254">
        <v>5.4800000000000004</v>
      </c>
      <c r="I1117" s="255"/>
      <c r="J1117" s="251"/>
      <c r="K1117" s="251"/>
      <c r="L1117" s="256"/>
      <c r="M1117" s="257"/>
      <c r="N1117" s="258"/>
      <c r="O1117" s="258"/>
      <c r="P1117" s="258"/>
      <c r="Q1117" s="258"/>
      <c r="R1117" s="258"/>
      <c r="S1117" s="258"/>
      <c r="T1117" s="259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60" t="s">
        <v>157</v>
      </c>
      <c r="AU1117" s="260" t="s">
        <v>88</v>
      </c>
      <c r="AV1117" s="14" t="s">
        <v>88</v>
      </c>
      <c r="AW1117" s="14" t="s">
        <v>34</v>
      </c>
      <c r="AX1117" s="14" t="s">
        <v>78</v>
      </c>
      <c r="AY1117" s="260" t="s">
        <v>147</v>
      </c>
    </row>
    <row r="1118" s="13" customFormat="1">
      <c r="A1118" s="13"/>
      <c r="B1118" s="239"/>
      <c r="C1118" s="240"/>
      <c r="D1118" s="241" t="s">
        <v>157</v>
      </c>
      <c r="E1118" s="242" t="s">
        <v>1</v>
      </c>
      <c r="F1118" s="243" t="s">
        <v>439</v>
      </c>
      <c r="G1118" s="240"/>
      <c r="H1118" s="242" t="s">
        <v>1</v>
      </c>
      <c r="I1118" s="244"/>
      <c r="J1118" s="240"/>
      <c r="K1118" s="240"/>
      <c r="L1118" s="245"/>
      <c r="M1118" s="246"/>
      <c r="N1118" s="247"/>
      <c r="O1118" s="247"/>
      <c r="P1118" s="247"/>
      <c r="Q1118" s="247"/>
      <c r="R1118" s="247"/>
      <c r="S1118" s="247"/>
      <c r="T1118" s="248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49" t="s">
        <v>157</v>
      </c>
      <c r="AU1118" s="249" t="s">
        <v>88</v>
      </c>
      <c r="AV1118" s="13" t="s">
        <v>86</v>
      </c>
      <c r="AW1118" s="13" t="s">
        <v>34</v>
      </c>
      <c r="AX1118" s="13" t="s">
        <v>78</v>
      </c>
      <c r="AY1118" s="249" t="s">
        <v>147</v>
      </c>
    </row>
    <row r="1119" s="14" customFormat="1">
      <c r="A1119" s="14"/>
      <c r="B1119" s="250"/>
      <c r="C1119" s="251"/>
      <c r="D1119" s="241" t="s">
        <v>157</v>
      </c>
      <c r="E1119" s="252" t="s">
        <v>1</v>
      </c>
      <c r="F1119" s="253" t="s">
        <v>1463</v>
      </c>
      <c r="G1119" s="251"/>
      <c r="H1119" s="254">
        <v>42.359999999999999</v>
      </c>
      <c r="I1119" s="255"/>
      <c r="J1119" s="251"/>
      <c r="K1119" s="251"/>
      <c r="L1119" s="256"/>
      <c r="M1119" s="257"/>
      <c r="N1119" s="258"/>
      <c r="O1119" s="258"/>
      <c r="P1119" s="258"/>
      <c r="Q1119" s="258"/>
      <c r="R1119" s="258"/>
      <c r="S1119" s="258"/>
      <c r="T1119" s="259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60" t="s">
        <v>157</v>
      </c>
      <c r="AU1119" s="260" t="s">
        <v>88</v>
      </c>
      <c r="AV1119" s="14" t="s">
        <v>88</v>
      </c>
      <c r="AW1119" s="14" t="s">
        <v>34</v>
      </c>
      <c r="AX1119" s="14" t="s">
        <v>78</v>
      </c>
      <c r="AY1119" s="260" t="s">
        <v>147</v>
      </c>
    </row>
    <row r="1120" s="14" customFormat="1">
      <c r="A1120" s="14"/>
      <c r="B1120" s="250"/>
      <c r="C1120" s="251"/>
      <c r="D1120" s="241" t="s">
        <v>157</v>
      </c>
      <c r="E1120" s="252" t="s">
        <v>1</v>
      </c>
      <c r="F1120" s="253" t="s">
        <v>1464</v>
      </c>
      <c r="G1120" s="251"/>
      <c r="H1120" s="254">
        <v>5.4800000000000004</v>
      </c>
      <c r="I1120" s="255"/>
      <c r="J1120" s="251"/>
      <c r="K1120" s="251"/>
      <c r="L1120" s="256"/>
      <c r="M1120" s="257"/>
      <c r="N1120" s="258"/>
      <c r="O1120" s="258"/>
      <c r="P1120" s="258"/>
      <c r="Q1120" s="258"/>
      <c r="R1120" s="258"/>
      <c r="S1120" s="258"/>
      <c r="T1120" s="259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60" t="s">
        <v>157</v>
      </c>
      <c r="AU1120" s="260" t="s">
        <v>88</v>
      </c>
      <c r="AV1120" s="14" t="s">
        <v>88</v>
      </c>
      <c r="AW1120" s="14" t="s">
        <v>34</v>
      </c>
      <c r="AX1120" s="14" t="s">
        <v>78</v>
      </c>
      <c r="AY1120" s="260" t="s">
        <v>147</v>
      </c>
    </row>
    <row r="1121" s="15" customFormat="1">
      <c r="A1121" s="15"/>
      <c r="B1121" s="261"/>
      <c r="C1121" s="262"/>
      <c r="D1121" s="241" t="s">
        <v>157</v>
      </c>
      <c r="E1121" s="263" t="s">
        <v>1</v>
      </c>
      <c r="F1121" s="264" t="s">
        <v>160</v>
      </c>
      <c r="G1121" s="262"/>
      <c r="H1121" s="265">
        <v>208.53899999999996</v>
      </c>
      <c r="I1121" s="266"/>
      <c r="J1121" s="262"/>
      <c r="K1121" s="262"/>
      <c r="L1121" s="267"/>
      <c r="M1121" s="268"/>
      <c r="N1121" s="269"/>
      <c r="O1121" s="269"/>
      <c r="P1121" s="269"/>
      <c r="Q1121" s="269"/>
      <c r="R1121" s="269"/>
      <c r="S1121" s="269"/>
      <c r="T1121" s="270"/>
      <c r="U1121" s="15"/>
      <c r="V1121" s="15"/>
      <c r="W1121" s="15"/>
      <c r="X1121" s="15"/>
      <c r="Y1121" s="15"/>
      <c r="Z1121" s="15"/>
      <c r="AA1121" s="15"/>
      <c r="AB1121" s="15"/>
      <c r="AC1121" s="15"/>
      <c r="AD1121" s="15"/>
      <c r="AE1121" s="15"/>
      <c r="AT1121" s="271" t="s">
        <v>157</v>
      </c>
      <c r="AU1121" s="271" t="s">
        <v>88</v>
      </c>
      <c r="AV1121" s="15" t="s">
        <v>153</v>
      </c>
      <c r="AW1121" s="15" t="s">
        <v>34</v>
      </c>
      <c r="AX1121" s="15" t="s">
        <v>86</v>
      </c>
      <c r="AY1121" s="271" t="s">
        <v>147</v>
      </c>
    </row>
    <row r="1122" s="2" customFormat="1" ht="16.5" customHeight="1">
      <c r="A1122" s="39"/>
      <c r="B1122" s="40"/>
      <c r="C1122" s="220" t="s">
        <v>1465</v>
      </c>
      <c r="D1122" s="220" t="s">
        <v>149</v>
      </c>
      <c r="E1122" s="221" t="s">
        <v>1466</v>
      </c>
      <c r="F1122" s="222" t="s">
        <v>1467</v>
      </c>
      <c r="G1122" s="223" t="s">
        <v>152</v>
      </c>
      <c r="H1122" s="224">
        <v>208.53899999999999</v>
      </c>
      <c r="I1122" s="225"/>
      <c r="J1122" s="226">
        <f>ROUND(I1122*H1122,2)</f>
        <v>0</v>
      </c>
      <c r="K1122" s="227"/>
      <c r="L1122" s="45"/>
      <c r="M1122" s="228" t="s">
        <v>1</v>
      </c>
      <c r="N1122" s="229" t="s">
        <v>43</v>
      </c>
      <c r="O1122" s="92"/>
      <c r="P1122" s="230">
        <f>O1122*H1122</f>
        <v>0</v>
      </c>
      <c r="Q1122" s="230">
        <v>0</v>
      </c>
      <c r="R1122" s="230">
        <f>Q1122*H1122</f>
        <v>0</v>
      </c>
      <c r="S1122" s="230">
        <v>0</v>
      </c>
      <c r="T1122" s="231">
        <f>S1122*H1122</f>
        <v>0</v>
      </c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R1122" s="232" t="s">
        <v>251</v>
      </c>
      <c r="AT1122" s="232" t="s">
        <v>149</v>
      </c>
      <c r="AU1122" s="232" t="s">
        <v>88</v>
      </c>
      <c r="AY1122" s="18" t="s">
        <v>147</v>
      </c>
      <c r="BE1122" s="233">
        <f>IF(N1122="základní",J1122,0)</f>
        <v>0</v>
      </c>
      <c r="BF1122" s="233">
        <f>IF(N1122="snížená",J1122,0)</f>
        <v>0</v>
      </c>
      <c r="BG1122" s="233">
        <f>IF(N1122="zákl. přenesená",J1122,0)</f>
        <v>0</v>
      </c>
      <c r="BH1122" s="233">
        <f>IF(N1122="sníž. přenesená",J1122,0)</f>
        <v>0</v>
      </c>
      <c r="BI1122" s="233">
        <f>IF(N1122="nulová",J1122,0)</f>
        <v>0</v>
      </c>
      <c r="BJ1122" s="18" t="s">
        <v>86</v>
      </c>
      <c r="BK1122" s="233">
        <f>ROUND(I1122*H1122,2)</f>
        <v>0</v>
      </c>
      <c r="BL1122" s="18" t="s">
        <v>251</v>
      </c>
      <c r="BM1122" s="232" t="s">
        <v>1468</v>
      </c>
    </row>
    <row r="1123" s="2" customFormat="1">
      <c r="A1123" s="39"/>
      <c r="B1123" s="40"/>
      <c r="C1123" s="41"/>
      <c r="D1123" s="234" t="s">
        <v>155</v>
      </c>
      <c r="E1123" s="41"/>
      <c r="F1123" s="235" t="s">
        <v>1469</v>
      </c>
      <c r="G1123" s="41"/>
      <c r="H1123" s="41"/>
      <c r="I1123" s="236"/>
      <c r="J1123" s="41"/>
      <c r="K1123" s="41"/>
      <c r="L1123" s="45"/>
      <c r="M1123" s="237"/>
      <c r="N1123" s="238"/>
      <c r="O1123" s="92"/>
      <c r="P1123" s="92"/>
      <c r="Q1123" s="92"/>
      <c r="R1123" s="92"/>
      <c r="S1123" s="92"/>
      <c r="T1123" s="93"/>
      <c r="U1123" s="39"/>
      <c r="V1123" s="39"/>
      <c r="W1123" s="39"/>
      <c r="X1123" s="39"/>
      <c r="Y1123" s="39"/>
      <c r="Z1123" s="39"/>
      <c r="AA1123" s="39"/>
      <c r="AB1123" s="39"/>
      <c r="AC1123" s="39"/>
      <c r="AD1123" s="39"/>
      <c r="AE1123" s="39"/>
      <c r="AT1123" s="18" t="s">
        <v>155</v>
      </c>
      <c r="AU1123" s="18" t="s">
        <v>88</v>
      </c>
    </row>
    <row r="1124" s="13" customFormat="1">
      <c r="A1124" s="13"/>
      <c r="B1124" s="239"/>
      <c r="C1124" s="240"/>
      <c r="D1124" s="241" t="s">
        <v>157</v>
      </c>
      <c r="E1124" s="242" t="s">
        <v>1</v>
      </c>
      <c r="F1124" s="243" t="s">
        <v>497</v>
      </c>
      <c r="G1124" s="240"/>
      <c r="H1124" s="242" t="s">
        <v>1</v>
      </c>
      <c r="I1124" s="244"/>
      <c r="J1124" s="240"/>
      <c r="K1124" s="240"/>
      <c r="L1124" s="245"/>
      <c r="M1124" s="246"/>
      <c r="N1124" s="247"/>
      <c r="O1124" s="247"/>
      <c r="P1124" s="247"/>
      <c r="Q1124" s="247"/>
      <c r="R1124" s="247"/>
      <c r="S1124" s="247"/>
      <c r="T1124" s="248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49" t="s">
        <v>157</v>
      </c>
      <c r="AU1124" s="249" t="s">
        <v>88</v>
      </c>
      <c r="AV1124" s="13" t="s">
        <v>86</v>
      </c>
      <c r="AW1124" s="13" t="s">
        <v>34</v>
      </c>
      <c r="AX1124" s="13" t="s">
        <v>78</v>
      </c>
      <c r="AY1124" s="249" t="s">
        <v>147</v>
      </c>
    </row>
    <row r="1125" s="13" customFormat="1">
      <c r="A1125" s="13"/>
      <c r="B1125" s="239"/>
      <c r="C1125" s="240"/>
      <c r="D1125" s="241" t="s">
        <v>157</v>
      </c>
      <c r="E1125" s="242" t="s">
        <v>1</v>
      </c>
      <c r="F1125" s="243" t="s">
        <v>1453</v>
      </c>
      <c r="G1125" s="240"/>
      <c r="H1125" s="242" t="s">
        <v>1</v>
      </c>
      <c r="I1125" s="244"/>
      <c r="J1125" s="240"/>
      <c r="K1125" s="240"/>
      <c r="L1125" s="245"/>
      <c r="M1125" s="246"/>
      <c r="N1125" s="247"/>
      <c r="O1125" s="247"/>
      <c r="P1125" s="247"/>
      <c r="Q1125" s="247"/>
      <c r="R1125" s="247"/>
      <c r="S1125" s="247"/>
      <c r="T1125" s="248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49" t="s">
        <v>157</v>
      </c>
      <c r="AU1125" s="249" t="s">
        <v>88</v>
      </c>
      <c r="AV1125" s="13" t="s">
        <v>86</v>
      </c>
      <c r="AW1125" s="13" t="s">
        <v>34</v>
      </c>
      <c r="AX1125" s="13" t="s">
        <v>78</v>
      </c>
      <c r="AY1125" s="249" t="s">
        <v>147</v>
      </c>
    </row>
    <row r="1126" s="14" customFormat="1">
      <c r="A1126" s="14"/>
      <c r="B1126" s="250"/>
      <c r="C1126" s="251"/>
      <c r="D1126" s="241" t="s">
        <v>157</v>
      </c>
      <c r="E1126" s="252" t="s">
        <v>1</v>
      </c>
      <c r="F1126" s="253" t="s">
        <v>1454</v>
      </c>
      <c r="G1126" s="251"/>
      <c r="H1126" s="254">
        <v>1.77</v>
      </c>
      <c r="I1126" s="255"/>
      <c r="J1126" s="251"/>
      <c r="K1126" s="251"/>
      <c r="L1126" s="256"/>
      <c r="M1126" s="257"/>
      <c r="N1126" s="258"/>
      <c r="O1126" s="258"/>
      <c r="P1126" s="258"/>
      <c r="Q1126" s="258"/>
      <c r="R1126" s="258"/>
      <c r="S1126" s="258"/>
      <c r="T1126" s="259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60" t="s">
        <v>157</v>
      </c>
      <c r="AU1126" s="260" t="s">
        <v>88</v>
      </c>
      <c r="AV1126" s="14" t="s">
        <v>88</v>
      </c>
      <c r="AW1126" s="14" t="s">
        <v>34</v>
      </c>
      <c r="AX1126" s="14" t="s">
        <v>78</v>
      </c>
      <c r="AY1126" s="260" t="s">
        <v>147</v>
      </c>
    </row>
    <row r="1127" s="14" customFormat="1">
      <c r="A1127" s="14"/>
      <c r="B1127" s="250"/>
      <c r="C1127" s="251"/>
      <c r="D1127" s="241" t="s">
        <v>157</v>
      </c>
      <c r="E1127" s="252" t="s">
        <v>1</v>
      </c>
      <c r="F1127" s="253" t="s">
        <v>1455</v>
      </c>
      <c r="G1127" s="251"/>
      <c r="H1127" s="254">
        <v>5.9800000000000004</v>
      </c>
      <c r="I1127" s="255"/>
      <c r="J1127" s="251"/>
      <c r="K1127" s="251"/>
      <c r="L1127" s="256"/>
      <c r="M1127" s="257"/>
      <c r="N1127" s="258"/>
      <c r="O1127" s="258"/>
      <c r="P1127" s="258"/>
      <c r="Q1127" s="258"/>
      <c r="R1127" s="258"/>
      <c r="S1127" s="258"/>
      <c r="T1127" s="259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60" t="s">
        <v>157</v>
      </c>
      <c r="AU1127" s="260" t="s">
        <v>88</v>
      </c>
      <c r="AV1127" s="14" t="s">
        <v>88</v>
      </c>
      <c r="AW1127" s="14" t="s">
        <v>34</v>
      </c>
      <c r="AX1127" s="14" t="s">
        <v>78</v>
      </c>
      <c r="AY1127" s="260" t="s">
        <v>147</v>
      </c>
    </row>
    <row r="1128" s="13" customFormat="1">
      <c r="A1128" s="13"/>
      <c r="B1128" s="239"/>
      <c r="C1128" s="240"/>
      <c r="D1128" s="241" t="s">
        <v>157</v>
      </c>
      <c r="E1128" s="242" t="s">
        <v>1</v>
      </c>
      <c r="F1128" s="243" t="s">
        <v>434</v>
      </c>
      <c r="G1128" s="240"/>
      <c r="H1128" s="242" t="s">
        <v>1</v>
      </c>
      <c r="I1128" s="244"/>
      <c r="J1128" s="240"/>
      <c r="K1128" s="240"/>
      <c r="L1128" s="245"/>
      <c r="M1128" s="246"/>
      <c r="N1128" s="247"/>
      <c r="O1128" s="247"/>
      <c r="P1128" s="247"/>
      <c r="Q1128" s="247"/>
      <c r="R1128" s="247"/>
      <c r="S1128" s="247"/>
      <c r="T1128" s="248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49" t="s">
        <v>157</v>
      </c>
      <c r="AU1128" s="249" t="s">
        <v>88</v>
      </c>
      <c r="AV1128" s="13" t="s">
        <v>86</v>
      </c>
      <c r="AW1128" s="13" t="s">
        <v>34</v>
      </c>
      <c r="AX1128" s="13" t="s">
        <v>78</v>
      </c>
      <c r="AY1128" s="249" t="s">
        <v>147</v>
      </c>
    </row>
    <row r="1129" s="14" customFormat="1">
      <c r="A1129" s="14"/>
      <c r="B1129" s="250"/>
      <c r="C1129" s="251"/>
      <c r="D1129" s="241" t="s">
        <v>157</v>
      </c>
      <c r="E1129" s="252" t="s">
        <v>1</v>
      </c>
      <c r="F1129" s="253" t="s">
        <v>1456</v>
      </c>
      <c r="G1129" s="251"/>
      <c r="H1129" s="254">
        <v>46.409999999999997</v>
      </c>
      <c r="I1129" s="255"/>
      <c r="J1129" s="251"/>
      <c r="K1129" s="251"/>
      <c r="L1129" s="256"/>
      <c r="M1129" s="257"/>
      <c r="N1129" s="258"/>
      <c r="O1129" s="258"/>
      <c r="P1129" s="258"/>
      <c r="Q1129" s="258"/>
      <c r="R1129" s="258"/>
      <c r="S1129" s="258"/>
      <c r="T1129" s="259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T1129" s="260" t="s">
        <v>157</v>
      </c>
      <c r="AU1129" s="260" t="s">
        <v>88</v>
      </c>
      <c r="AV1129" s="14" t="s">
        <v>88</v>
      </c>
      <c r="AW1129" s="14" t="s">
        <v>34</v>
      </c>
      <c r="AX1129" s="14" t="s">
        <v>78</v>
      </c>
      <c r="AY1129" s="260" t="s">
        <v>147</v>
      </c>
    </row>
    <row r="1130" s="14" customFormat="1">
      <c r="A1130" s="14"/>
      <c r="B1130" s="250"/>
      <c r="C1130" s="251"/>
      <c r="D1130" s="241" t="s">
        <v>157</v>
      </c>
      <c r="E1130" s="252" t="s">
        <v>1</v>
      </c>
      <c r="F1130" s="253" t="s">
        <v>1457</v>
      </c>
      <c r="G1130" s="251"/>
      <c r="H1130" s="254">
        <v>5.4800000000000004</v>
      </c>
      <c r="I1130" s="255"/>
      <c r="J1130" s="251"/>
      <c r="K1130" s="251"/>
      <c r="L1130" s="256"/>
      <c r="M1130" s="257"/>
      <c r="N1130" s="258"/>
      <c r="O1130" s="258"/>
      <c r="P1130" s="258"/>
      <c r="Q1130" s="258"/>
      <c r="R1130" s="258"/>
      <c r="S1130" s="258"/>
      <c r="T1130" s="259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60" t="s">
        <v>157</v>
      </c>
      <c r="AU1130" s="260" t="s">
        <v>88</v>
      </c>
      <c r="AV1130" s="14" t="s">
        <v>88</v>
      </c>
      <c r="AW1130" s="14" t="s">
        <v>34</v>
      </c>
      <c r="AX1130" s="14" t="s">
        <v>78</v>
      </c>
      <c r="AY1130" s="260" t="s">
        <v>147</v>
      </c>
    </row>
    <row r="1131" s="14" customFormat="1">
      <c r="A1131" s="14"/>
      <c r="B1131" s="250"/>
      <c r="C1131" s="251"/>
      <c r="D1131" s="241" t="s">
        <v>157</v>
      </c>
      <c r="E1131" s="252" t="s">
        <v>1</v>
      </c>
      <c r="F1131" s="253" t="s">
        <v>1458</v>
      </c>
      <c r="G1131" s="251"/>
      <c r="H1131" s="254">
        <v>5.3789999999999996</v>
      </c>
      <c r="I1131" s="255"/>
      <c r="J1131" s="251"/>
      <c r="K1131" s="251"/>
      <c r="L1131" s="256"/>
      <c r="M1131" s="257"/>
      <c r="N1131" s="258"/>
      <c r="O1131" s="258"/>
      <c r="P1131" s="258"/>
      <c r="Q1131" s="258"/>
      <c r="R1131" s="258"/>
      <c r="S1131" s="258"/>
      <c r="T1131" s="259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T1131" s="260" t="s">
        <v>157</v>
      </c>
      <c r="AU1131" s="260" t="s">
        <v>88</v>
      </c>
      <c r="AV1131" s="14" t="s">
        <v>88</v>
      </c>
      <c r="AW1131" s="14" t="s">
        <v>34</v>
      </c>
      <c r="AX1131" s="14" t="s">
        <v>78</v>
      </c>
      <c r="AY1131" s="260" t="s">
        <v>147</v>
      </c>
    </row>
    <row r="1132" s="13" customFormat="1">
      <c r="A1132" s="13"/>
      <c r="B1132" s="239"/>
      <c r="C1132" s="240"/>
      <c r="D1132" s="241" t="s">
        <v>157</v>
      </c>
      <c r="E1132" s="242" t="s">
        <v>1</v>
      </c>
      <c r="F1132" s="243" t="s">
        <v>437</v>
      </c>
      <c r="G1132" s="240"/>
      <c r="H1132" s="242" t="s">
        <v>1</v>
      </c>
      <c r="I1132" s="244"/>
      <c r="J1132" s="240"/>
      <c r="K1132" s="240"/>
      <c r="L1132" s="245"/>
      <c r="M1132" s="246"/>
      <c r="N1132" s="247"/>
      <c r="O1132" s="247"/>
      <c r="P1132" s="247"/>
      <c r="Q1132" s="247"/>
      <c r="R1132" s="247"/>
      <c r="S1132" s="247"/>
      <c r="T1132" s="248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49" t="s">
        <v>157</v>
      </c>
      <c r="AU1132" s="249" t="s">
        <v>88</v>
      </c>
      <c r="AV1132" s="13" t="s">
        <v>86</v>
      </c>
      <c r="AW1132" s="13" t="s">
        <v>34</v>
      </c>
      <c r="AX1132" s="13" t="s">
        <v>78</v>
      </c>
      <c r="AY1132" s="249" t="s">
        <v>147</v>
      </c>
    </row>
    <row r="1133" s="14" customFormat="1">
      <c r="A1133" s="14"/>
      <c r="B1133" s="250"/>
      <c r="C1133" s="251"/>
      <c r="D1133" s="241" t="s">
        <v>157</v>
      </c>
      <c r="E1133" s="252" t="s">
        <v>1</v>
      </c>
      <c r="F1133" s="253" t="s">
        <v>1459</v>
      </c>
      <c r="G1133" s="251"/>
      <c r="H1133" s="254">
        <v>42.359999999999999</v>
      </c>
      <c r="I1133" s="255"/>
      <c r="J1133" s="251"/>
      <c r="K1133" s="251"/>
      <c r="L1133" s="256"/>
      <c r="M1133" s="257"/>
      <c r="N1133" s="258"/>
      <c r="O1133" s="258"/>
      <c r="P1133" s="258"/>
      <c r="Q1133" s="258"/>
      <c r="R1133" s="258"/>
      <c r="S1133" s="258"/>
      <c r="T1133" s="259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60" t="s">
        <v>157</v>
      </c>
      <c r="AU1133" s="260" t="s">
        <v>88</v>
      </c>
      <c r="AV1133" s="14" t="s">
        <v>88</v>
      </c>
      <c r="AW1133" s="14" t="s">
        <v>34</v>
      </c>
      <c r="AX1133" s="14" t="s">
        <v>78</v>
      </c>
      <c r="AY1133" s="260" t="s">
        <v>147</v>
      </c>
    </row>
    <row r="1134" s="14" customFormat="1">
      <c r="A1134" s="14"/>
      <c r="B1134" s="250"/>
      <c r="C1134" s="251"/>
      <c r="D1134" s="241" t="s">
        <v>157</v>
      </c>
      <c r="E1134" s="252" t="s">
        <v>1</v>
      </c>
      <c r="F1134" s="253" t="s">
        <v>1460</v>
      </c>
      <c r="G1134" s="251"/>
      <c r="H1134" s="254">
        <v>5.4800000000000004</v>
      </c>
      <c r="I1134" s="255"/>
      <c r="J1134" s="251"/>
      <c r="K1134" s="251"/>
      <c r="L1134" s="256"/>
      <c r="M1134" s="257"/>
      <c r="N1134" s="258"/>
      <c r="O1134" s="258"/>
      <c r="P1134" s="258"/>
      <c r="Q1134" s="258"/>
      <c r="R1134" s="258"/>
      <c r="S1134" s="258"/>
      <c r="T1134" s="259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60" t="s">
        <v>157</v>
      </c>
      <c r="AU1134" s="260" t="s">
        <v>88</v>
      </c>
      <c r="AV1134" s="14" t="s">
        <v>88</v>
      </c>
      <c r="AW1134" s="14" t="s">
        <v>34</v>
      </c>
      <c r="AX1134" s="14" t="s">
        <v>78</v>
      </c>
      <c r="AY1134" s="260" t="s">
        <v>147</v>
      </c>
    </row>
    <row r="1135" s="13" customFormat="1">
      <c r="A1135" s="13"/>
      <c r="B1135" s="239"/>
      <c r="C1135" s="240"/>
      <c r="D1135" s="241" t="s">
        <v>157</v>
      </c>
      <c r="E1135" s="242" t="s">
        <v>1</v>
      </c>
      <c r="F1135" s="243" t="s">
        <v>438</v>
      </c>
      <c r="G1135" s="240"/>
      <c r="H1135" s="242" t="s">
        <v>1</v>
      </c>
      <c r="I1135" s="244"/>
      <c r="J1135" s="240"/>
      <c r="K1135" s="240"/>
      <c r="L1135" s="245"/>
      <c r="M1135" s="246"/>
      <c r="N1135" s="247"/>
      <c r="O1135" s="247"/>
      <c r="P1135" s="247"/>
      <c r="Q1135" s="247"/>
      <c r="R1135" s="247"/>
      <c r="S1135" s="247"/>
      <c r="T1135" s="248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49" t="s">
        <v>157</v>
      </c>
      <c r="AU1135" s="249" t="s">
        <v>88</v>
      </c>
      <c r="AV1135" s="13" t="s">
        <v>86</v>
      </c>
      <c r="AW1135" s="13" t="s">
        <v>34</v>
      </c>
      <c r="AX1135" s="13" t="s">
        <v>78</v>
      </c>
      <c r="AY1135" s="249" t="s">
        <v>147</v>
      </c>
    </row>
    <row r="1136" s="14" customFormat="1">
      <c r="A1136" s="14"/>
      <c r="B1136" s="250"/>
      <c r="C1136" s="251"/>
      <c r="D1136" s="241" t="s">
        <v>157</v>
      </c>
      <c r="E1136" s="252" t="s">
        <v>1</v>
      </c>
      <c r="F1136" s="253" t="s">
        <v>1461</v>
      </c>
      <c r="G1136" s="251"/>
      <c r="H1136" s="254">
        <v>42.359999999999999</v>
      </c>
      <c r="I1136" s="255"/>
      <c r="J1136" s="251"/>
      <c r="K1136" s="251"/>
      <c r="L1136" s="256"/>
      <c r="M1136" s="257"/>
      <c r="N1136" s="258"/>
      <c r="O1136" s="258"/>
      <c r="P1136" s="258"/>
      <c r="Q1136" s="258"/>
      <c r="R1136" s="258"/>
      <c r="S1136" s="258"/>
      <c r="T1136" s="259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60" t="s">
        <v>157</v>
      </c>
      <c r="AU1136" s="260" t="s">
        <v>88</v>
      </c>
      <c r="AV1136" s="14" t="s">
        <v>88</v>
      </c>
      <c r="AW1136" s="14" t="s">
        <v>34</v>
      </c>
      <c r="AX1136" s="14" t="s">
        <v>78</v>
      </c>
      <c r="AY1136" s="260" t="s">
        <v>147</v>
      </c>
    </row>
    <row r="1137" s="14" customFormat="1">
      <c r="A1137" s="14"/>
      <c r="B1137" s="250"/>
      <c r="C1137" s="251"/>
      <c r="D1137" s="241" t="s">
        <v>157</v>
      </c>
      <c r="E1137" s="252" t="s">
        <v>1</v>
      </c>
      <c r="F1137" s="253" t="s">
        <v>1462</v>
      </c>
      <c r="G1137" s="251"/>
      <c r="H1137" s="254">
        <v>5.4800000000000004</v>
      </c>
      <c r="I1137" s="255"/>
      <c r="J1137" s="251"/>
      <c r="K1137" s="251"/>
      <c r="L1137" s="256"/>
      <c r="M1137" s="257"/>
      <c r="N1137" s="258"/>
      <c r="O1137" s="258"/>
      <c r="P1137" s="258"/>
      <c r="Q1137" s="258"/>
      <c r="R1137" s="258"/>
      <c r="S1137" s="258"/>
      <c r="T1137" s="259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60" t="s">
        <v>157</v>
      </c>
      <c r="AU1137" s="260" t="s">
        <v>88</v>
      </c>
      <c r="AV1137" s="14" t="s">
        <v>88</v>
      </c>
      <c r="AW1137" s="14" t="s">
        <v>34</v>
      </c>
      <c r="AX1137" s="14" t="s">
        <v>78</v>
      </c>
      <c r="AY1137" s="260" t="s">
        <v>147</v>
      </c>
    </row>
    <row r="1138" s="13" customFormat="1">
      <c r="A1138" s="13"/>
      <c r="B1138" s="239"/>
      <c r="C1138" s="240"/>
      <c r="D1138" s="241" t="s">
        <v>157</v>
      </c>
      <c r="E1138" s="242" t="s">
        <v>1</v>
      </c>
      <c r="F1138" s="243" t="s">
        <v>439</v>
      </c>
      <c r="G1138" s="240"/>
      <c r="H1138" s="242" t="s">
        <v>1</v>
      </c>
      <c r="I1138" s="244"/>
      <c r="J1138" s="240"/>
      <c r="K1138" s="240"/>
      <c r="L1138" s="245"/>
      <c r="M1138" s="246"/>
      <c r="N1138" s="247"/>
      <c r="O1138" s="247"/>
      <c r="P1138" s="247"/>
      <c r="Q1138" s="247"/>
      <c r="R1138" s="247"/>
      <c r="S1138" s="247"/>
      <c r="T1138" s="248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49" t="s">
        <v>157</v>
      </c>
      <c r="AU1138" s="249" t="s">
        <v>88</v>
      </c>
      <c r="AV1138" s="13" t="s">
        <v>86</v>
      </c>
      <c r="AW1138" s="13" t="s">
        <v>34</v>
      </c>
      <c r="AX1138" s="13" t="s">
        <v>78</v>
      </c>
      <c r="AY1138" s="249" t="s">
        <v>147</v>
      </c>
    </row>
    <row r="1139" s="14" customFormat="1">
      <c r="A1139" s="14"/>
      <c r="B1139" s="250"/>
      <c r="C1139" s="251"/>
      <c r="D1139" s="241" t="s">
        <v>157</v>
      </c>
      <c r="E1139" s="252" t="s">
        <v>1</v>
      </c>
      <c r="F1139" s="253" t="s">
        <v>1463</v>
      </c>
      <c r="G1139" s="251"/>
      <c r="H1139" s="254">
        <v>42.359999999999999</v>
      </c>
      <c r="I1139" s="255"/>
      <c r="J1139" s="251"/>
      <c r="K1139" s="251"/>
      <c r="L1139" s="256"/>
      <c r="M1139" s="257"/>
      <c r="N1139" s="258"/>
      <c r="O1139" s="258"/>
      <c r="P1139" s="258"/>
      <c r="Q1139" s="258"/>
      <c r="R1139" s="258"/>
      <c r="S1139" s="258"/>
      <c r="T1139" s="259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T1139" s="260" t="s">
        <v>157</v>
      </c>
      <c r="AU1139" s="260" t="s">
        <v>88</v>
      </c>
      <c r="AV1139" s="14" t="s">
        <v>88</v>
      </c>
      <c r="AW1139" s="14" t="s">
        <v>34</v>
      </c>
      <c r="AX1139" s="14" t="s">
        <v>78</v>
      </c>
      <c r="AY1139" s="260" t="s">
        <v>147</v>
      </c>
    </row>
    <row r="1140" s="14" customFormat="1">
      <c r="A1140" s="14"/>
      <c r="B1140" s="250"/>
      <c r="C1140" s="251"/>
      <c r="D1140" s="241" t="s">
        <v>157</v>
      </c>
      <c r="E1140" s="252" t="s">
        <v>1</v>
      </c>
      <c r="F1140" s="253" t="s">
        <v>1464</v>
      </c>
      <c r="G1140" s="251"/>
      <c r="H1140" s="254">
        <v>5.4800000000000004</v>
      </c>
      <c r="I1140" s="255"/>
      <c r="J1140" s="251"/>
      <c r="K1140" s="251"/>
      <c r="L1140" s="256"/>
      <c r="M1140" s="257"/>
      <c r="N1140" s="258"/>
      <c r="O1140" s="258"/>
      <c r="P1140" s="258"/>
      <c r="Q1140" s="258"/>
      <c r="R1140" s="258"/>
      <c r="S1140" s="258"/>
      <c r="T1140" s="259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60" t="s">
        <v>157</v>
      </c>
      <c r="AU1140" s="260" t="s">
        <v>88</v>
      </c>
      <c r="AV1140" s="14" t="s">
        <v>88</v>
      </c>
      <c r="AW1140" s="14" t="s">
        <v>34</v>
      </c>
      <c r="AX1140" s="14" t="s">
        <v>78</v>
      </c>
      <c r="AY1140" s="260" t="s">
        <v>147</v>
      </c>
    </row>
    <row r="1141" s="15" customFormat="1">
      <c r="A1141" s="15"/>
      <c r="B1141" s="261"/>
      <c r="C1141" s="262"/>
      <c r="D1141" s="241" t="s">
        <v>157</v>
      </c>
      <c r="E1141" s="263" t="s">
        <v>1</v>
      </c>
      <c r="F1141" s="264" t="s">
        <v>160</v>
      </c>
      <c r="G1141" s="262"/>
      <c r="H1141" s="265">
        <v>208.53899999999996</v>
      </c>
      <c r="I1141" s="266"/>
      <c r="J1141" s="262"/>
      <c r="K1141" s="262"/>
      <c r="L1141" s="267"/>
      <c r="M1141" s="268"/>
      <c r="N1141" s="269"/>
      <c r="O1141" s="269"/>
      <c r="P1141" s="269"/>
      <c r="Q1141" s="269"/>
      <c r="R1141" s="269"/>
      <c r="S1141" s="269"/>
      <c r="T1141" s="270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T1141" s="271" t="s">
        <v>157</v>
      </c>
      <c r="AU1141" s="271" t="s">
        <v>88</v>
      </c>
      <c r="AV1141" s="15" t="s">
        <v>153</v>
      </c>
      <c r="AW1141" s="15" t="s">
        <v>34</v>
      </c>
      <c r="AX1141" s="15" t="s">
        <v>86</v>
      </c>
      <c r="AY1141" s="271" t="s">
        <v>147</v>
      </c>
    </row>
    <row r="1142" s="2" customFormat="1" ht="24.15" customHeight="1">
      <c r="A1142" s="39"/>
      <c r="B1142" s="40"/>
      <c r="C1142" s="220" t="s">
        <v>1470</v>
      </c>
      <c r="D1142" s="220" t="s">
        <v>149</v>
      </c>
      <c r="E1142" s="221" t="s">
        <v>1471</v>
      </c>
      <c r="F1142" s="222" t="s">
        <v>1472</v>
      </c>
      <c r="G1142" s="223" t="s">
        <v>152</v>
      </c>
      <c r="H1142" s="224">
        <v>208.53899999999999</v>
      </c>
      <c r="I1142" s="225"/>
      <c r="J1142" s="226">
        <f>ROUND(I1142*H1142,2)</f>
        <v>0</v>
      </c>
      <c r="K1142" s="227"/>
      <c r="L1142" s="45"/>
      <c r="M1142" s="228" t="s">
        <v>1</v>
      </c>
      <c r="N1142" s="229" t="s">
        <v>43</v>
      </c>
      <c r="O1142" s="92"/>
      <c r="P1142" s="230">
        <f>O1142*H1142</f>
        <v>0</v>
      </c>
      <c r="Q1142" s="230">
        <v>0.00020000000000000001</v>
      </c>
      <c r="R1142" s="230">
        <f>Q1142*H1142</f>
        <v>0.041707799999999996</v>
      </c>
      <c r="S1142" s="230">
        <v>0</v>
      </c>
      <c r="T1142" s="231">
        <f>S1142*H1142</f>
        <v>0</v>
      </c>
      <c r="U1142" s="39"/>
      <c r="V1142" s="39"/>
      <c r="W1142" s="39"/>
      <c r="X1142" s="39"/>
      <c r="Y1142" s="39"/>
      <c r="Z1142" s="39"/>
      <c r="AA1142" s="39"/>
      <c r="AB1142" s="39"/>
      <c r="AC1142" s="39"/>
      <c r="AD1142" s="39"/>
      <c r="AE1142" s="39"/>
      <c r="AR1142" s="232" t="s">
        <v>251</v>
      </c>
      <c r="AT1142" s="232" t="s">
        <v>149</v>
      </c>
      <c r="AU1142" s="232" t="s">
        <v>88</v>
      </c>
      <c r="AY1142" s="18" t="s">
        <v>147</v>
      </c>
      <c r="BE1142" s="233">
        <f>IF(N1142="základní",J1142,0)</f>
        <v>0</v>
      </c>
      <c r="BF1142" s="233">
        <f>IF(N1142="snížená",J1142,0)</f>
        <v>0</v>
      </c>
      <c r="BG1142" s="233">
        <f>IF(N1142="zákl. přenesená",J1142,0)</f>
        <v>0</v>
      </c>
      <c r="BH1142" s="233">
        <f>IF(N1142="sníž. přenesená",J1142,0)</f>
        <v>0</v>
      </c>
      <c r="BI1142" s="233">
        <f>IF(N1142="nulová",J1142,0)</f>
        <v>0</v>
      </c>
      <c r="BJ1142" s="18" t="s">
        <v>86</v>
      </c>
      <c r="BK1142" s="233">
        <f>ROUND(I1142*H1142,2)</f>
        <v>0</v>
      </c>
      <c r="BL1142" s="18" t="s">
        <v>251</v>
      </c>
      <c r="BM1142" s="232" t="s">
        <v>1473</v>
      </c>
    </row>
    <row r="1143" s="2" customFormat="1">
      <c r="A1143" s="39"/>
      <c r="B1143" s="40"/>
      <c r="C1143" s="41"/>
      <c r="D1143" s="234" t="s">
        <v>155</v>
      </c>
      <c r="E1143" s="41"/>
      <c r="F1143" s="235" t="s">
        <v>1474</v>
      </c>
      <c r="G1143" s="41"/>
      <c r="H1143" s="41"/>
      <c r="I1143" s="236"/>
      <c r="J1143" s="41"/>
      <c r="K1143" s="41"/>
      <c r="L1143" s="45"/>
      <c r="M1143" s="237"/>
      <c r="N1143" s="238"/>
      <c r="O1143" s="92"/>
      <c r="P1143" s="92"/>
      <c r="Q1143" s="92"/>
      <c r="R1143" s="92"/>
      <c r="S1143" s="92"/>
      <c r="T1143" s="93"/>
      <c r="U1143" s="39"/>
      <c r="V1143" s="39"/>
      <c r="W1143" s="39"/>
      <c r="X1143" s="39"/>
      <c r="Y1143" s="39"/>
      <c r="Z1143" s="39"/>
      <c r="AA1143" s="39"/>
      <c r="AB1143" s="39"/>
      <c r="AC1143" s="39"/>
      <c r="AD1143" s="39"/>
      <c r="AE1143" s="39"/>
      <c r="AT1143" s="18" t="s">
        <v>155</v>
      </c>
      <c r="AU1143" s="18" t="s">
        <v>88</v>
      </c>
    </row>
    <row r="1144" s="13" customFormat="1">
      <c r="A1144" s="13"/>
      <c r="B1144" s="239"/>
      <c r="C1144" s="240"/>
      <c r="D1144" s="241" t="s">
        <v>157</v>
      </c>
      <c r="E1144" s="242" t="s">
        <v>1</v>
      </c>
      <c r="F1144" s="243" t="s">
        <v>497</v>
      </c>
      <c r="G1144" s="240"/>
      <c r="H1144" s="242" t="s">
        <v>1</v>
      </c>
      <c r="I1144" s="244"/>
      <c r="J1144" s="240"/>
      <c r="K1144" s="240"/>
      <c r="L1144" s="245"/>
      <c r="M1144" s="246"/>
      <c r="N1144" s="247"/>
      <c r="O1144" s="247"/>
      <c r="P1144" s="247"/>
      <c r="Q1144" s="247"/>
      <c r="R1144" s="247"/>
      <c r="S1144" s="247"/>
      <c r="T1144" s="248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49" t="s">
        <v>157</v>
      </c>
      <c r="AU1144" s="249" t="s">
        <v>88</v>
      </c>
      <c r="AV1144" s="13" t="s">
        <v>86</v>
      </c>
      <c r="AW1144" s="13" t="s">
        <v>34</v>
      </c>
      <c r="AX1144" s="13" t="s">
        <v>78</v>
      </c>
      <c r="AY1144" s="249" t="s">
        <v>147</v>
      </c>
    </row>
    <row r="1145" s="13" customFormat="1">
      <c r="A1145" s="13"/>
      <c r="B1145" s="239"/>
      <c r="C1145" s="240"/>
      <c r="D1145" s="241" t="s">
        <v>157</v>
      </c>
      <c r="E1145" s="242" t="s">
        <v>1</v>
      </c>
      <c r="F1145" s="243" t="s">
        <v>1453</v>
      </c>
      <c r="G1145" s="240"/>
      <c r="H1145" s="242" t="s">
        <v>1</v>
      </c>
      <c r="I1145" s="244"/>
      <c r="J1145" s="240"/>
      <c r="K1145" s="240"/>
      <c r="L1145" s="245"/>
      <c r="M1145" s="246"/>
      <c r="N1145" s="247"/>
      <c r="O1145" s="247"/>
      <c r="P1145" s="247"/>
      <c r="Q1145" s="247"/>
      <c r="R1145" s="247"/>
      <c r="S1145" s="247"/>
      <c r="T1145" s="248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49" t="s">
        <v>157</v>
      </c>
      <c r="AU1145" s="249" t="s">
        <v>88</v>
      </c>
      <c r="AV1145" s="13" t="s">
        <v>86</v>
      </c>
      <c r="AW1145" s="13" t="s">
        <v>34</v>
      </c>
      <c r="AX1145" s="13" t="s">
        <v>78</v>
      </c>
      <c r="AY1145" s="249" t="s">
        <v>147</v>
      </c>
    </row>
    <row r="1146" s="14" customFormat="1">
      <c r="A1146" s="14"/>
      <c r="B1146" s="250"/>
      <c r="C1146" s="251"/>
      <c r="D1146" s="241" t="s">
        <v>157</v>
      </c>
      <c r="E1146" s="252" t="s">
        <v>1</v>
      </c>
      <c r="F1146" s="253" t="s">
        <v>1454</v>
      </c>
      <c r="G1146" s="251"/>
      <c r="H1146" s="254">
        <v>1.77</v>
      </c>
      <c r="I1146" s="255"/>
      <c r="J1146" s="251"/>
      <c r="K1146" s="251"/>
      <c r="L1146" s="256"/>
      <c r="M1146" s="257"/>
      <c r="N1146" s="258"/>
      <c r="O1146" s="258"/>
      <c r="P1146" s="258"/>
      <c r="Q1146" s="258"/>
      <c r="R1146" s="258"/>
      <c r="S1146" s="258"/>
      <c r="T1146" s="259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60" t="s">
        <v>157</v>
      </c>
      <c r="AU1146" s="260" t="s">
        <v>88</v>
      </c>
      <c r="AV1146" s="14" t="s">
        <v>88</v>
      </c>
      <c r="AW1146" s="14" t="s">
        <v>34</v>
      </c>
      <c r="AX1146" s="14" t="s">
        <v>78</v>
      </c>
      <c r="AY1146" s="260" t="s">
        <v>147</v>
      </c>
    </row>
    <row r="1147" s="14" customFormat="1">
      <c r="A1147" s="14"/>
      <c r="B1147" s="250"/>
      <c r="C1147" s="251"/>
      <c r="D1147" s="241" t="s">
        <v>157</v>
      </c>
      <c r="E1147" s="252" t="s">
        <v>1</v>
      </c>
      <c r="F1147" s="253" t="s">
        <v>1455</v>
      </c>
      <c r="G1147" s="251"/>
      <c r="H1147" s="254">
        <v>5.9800000000000004</v>
      </c>
      <c r="I1147" s="255"/>
      <c r="J1147" s="251"/>
      <c r="K1147" s="251"/>
      <c r="L1147" s="256"/>
      <c r="M1147" s="257"/>
      <c r="N1147" s="258"/>
      <c r="O1147" s="258"/>
      <c r="P1147" s="258"/>
      <c r="Q1147" s="258"/>
      <c r="R1147" s="258"/>
      <c r="S1147" s="258"/>
      <c r="T1147" s="259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T1147" s="260" t="s">
        <v>157</v>
      </c>
      <c r="AU1147" s="260" t="s">
        <v>88</v>
      </c>
      <c r="AV1147" s="14" t="s">
        <v>88</v>
      </c>
      <c r="AW1147" s="14" t="s">
        <v>34</v>
      </c>
      <c r="AX1147" s="14" t="s">
        <v>78</v>
      </c>
      <c r="AY1147" s="260" t="s">
        <v>147</v>
      </c>
    </row>
    <row r="1148" s="13" customFormat="1">
      <c r="A1148" s="13"/>
      <c r="B1148" s="239"/>
      <c r="C1148" s="240"/>
      <c r="D1148" s="241" t="s">
        <v>157</v>
      </c>
      <c r="E1148" s="242" t="s">
        <v>1</v>
      </c>
      <c r="F1148" s="243" t="s">
        <v>434</v>
      </c>
      <c r="G1148" s="240"/>
      <c r="H1148" s="242" t="s">
        <v>1</v>
      </c>
      <c r="I1148" s="244"/>
      <c r="J1148" s="240"/>
      <c r="K1148" s="240"/>
      <c r="L1148" s="245"/>
      <c r="M1148" s="246"/>
      <c r="N1148" s="247"/>
      <c r="O1148" s="247"/>
      <c r="P1148" s="247"/>
      <c r="Q1148" s="247"/>
      <c r="R1148" s="247"/>
      <c r="S1148" s="247"/>
      <c r="T1148" s="248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49" t="s">
        <v>157</v>
      </c>
      <c r="AU1148" s="249" t="s">
        <v>88</v>
      </c>
      <c r="AV1148" s="13" t="s">
        <v>86</v>
      </c>
      <c r="AW1148" s="13" t="s">
        <v>34</v>
      </c>
      <c r="AX1148" s="13" t="s">
        <v>78</v>
      </c>
      <c r="AY1148" s="249" t="s">
        <v>147</v>
      </c>
    </row>
    <row r="1149" s="14" customFormat="1">
      <c r="A1149" s="14"/>
      <c r="B1149" s="250"/>
      <c r="C1149" s="251"/>
      <c r="D1149" s="241" t="s">
        <v>157</v>
      </c>
      <c r="E1149" s="252" t="s">
        <v>1</v>
      </c>
      <c r="F1149" s="253" t="s">
        <v>1456</v>
      </c>
      <c r="G1149" s="251"/>
      <c r="H1149" s="254">
        <v>46.409999999999997</v>
      </c>
      <c r="I1149" s="255"/>
      <c r="J1149" s="251"/>
      <c r="K1149" s="251"/>
      <c r="L1149" s="256"/>
      <c r="M1149" s="257"/>
      <c r="N1149" s="258"/>
      <c r="O1149" s="258"/>
      <c r="P1149" s="258"/>
      <c r="Q1149" s="258"/>
      <c r="R1149" s="258"/>
      <c r="S1149" s="258"/>
      <c r="T1149" s="259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60" t="s">
        <v>157</v>
      </c>
      <c r="AU1149" s="260" t="s">
        <v>88</v>
      </c>
      <c r="AV1149" s="14" t="s">
        <v>88</v>
      </c>
      <c r="AW1149" s="14" t="s">
        <v>34</v>
      </c>
      <c r="AX1149" s="14" t="s">
        <v>78</v>
      </c>
      <c r="AY1149" s="260" t="s">
        <v>147</v>
      </c>
    </row>
    <row r="1150" s="14" customFormat="1">
      <c r="A1150" s="14"/>
      <c r="B1150" s="250"/>
      <c r="C1150" s="251"/>
      <c r="D1150" s="241" t="s">
        <v>157</v>
      </c>
      <c r="E1150" s="252" t="s">
        <v>1</v>
      </c>
      <c r="F1150" s="253" t="s">
        <v>1457</v>
      </c>
      <c r="G1150" s="251"/>
      <c r="H1150" s="254">
        <v>5.4800000000000004</v>
      </c>
      <c r="I1150" s="255"/>
      <c r="J1150" s="251"/>
      <c r="K1150" s="251"/>
      <c r="L1150" s="256"/>
      <c r="M1150" s="257"/>
      <c r="N1150" s="258"/>
      <c r="O1150" s="258"/>
      <c r="P1150" s="258"/>
      <c r="Q1150" s="258"/>
      <c r="R1150" s="258"/>
      <c r="S1150" s="258"/>
      <c r="T1150" s="259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60" t="s">
        <v>157</v>
      </c>
      <c r="AU1150" s="260" t="s">
        <v>88</v>
      </c>
      <c r="AV1150" s="14" t="s">
        <v>88</v>
      </c>
      <c r="AW1150" s="14" t="s">
        <v>34</v>
      </c>
      <c r="AX1150" s="14" t="s">
        <v>78</v>
      </c>
      <c r="AY1150" s="260" t="s">
        <v>147</v>
      </c>
    </row>
    <row r="1151" s="14" customFormat="1">
      <c r="A1151" s="14"/>
      <c r="B1151" s="250"/>
      <c r="C1151" s="251"/>
      <c r="D1151" s="241" t="s">
        <v>157</v>
      </c>
      <c r="E1151" s="252" t="s">
        <v>1</v>
      </c>
      <c r="F1151" s="253" t="s">
        <v>1458</v>
      </c>
      <c r="G1151" s="251"/>
      <c r="H1151" s="254">
        <v>5.3789999999999996</v>
      </c>
      <c r="I1151" s="255"/>
      <c r="J1151" s="251"/>
      <c r="K1151" s="251"/>
      <c r="L1151" s="256"/>
      <c r="M1151" s="257"/>
      <c r="N1151" s="258"/>
      <c r="O1151" s="258"/>
      <c r="P1151" s="258"/>
      <c r="Q1151" s="258"/>
      <c r="R1151" s="258"/>
      <c r="S1151" s="258"/>
      <c r="T1151" s="259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60" t="s">
        <v>157</v>
      </c>
      <c r="AU1151" s="260" t="s">
        <v>88</v>
      </c>
      <c r="AV1151" s="14" t="s">
        <v>88</v>
      </c>
      <c r="AW1151" s="14" t="s">
        <v>34</v>
      </c>
      <c r="AX1151" s="14" t="s">
        <v>78</v>
      </c>
      <c r="AY1151" s="260" t="s">
        <v>147</v>
      </c>
    </row>
    <row r="1152" s="13" customFormat="1">
      <c r="A1152" s="13"/>
      <c r="B1152" s="239"/>
      <c r="C1152" s="240"/>
      <c r="D1152" s="241" t="s">
        <v>157</v>
      </c>
      <c r="E1152" s="242" t="s">
        <v>1</v>
      </c>
      <c r="F1152" s="243" t="s">
        <v>437</v>
      </c>
      <c r="G1152" s="240"/>
      <c r="H1152" s="242" t="s">
        <v>1</v>
      </c>
      <c r="I1152" s="244"/>
      <c r="J1152" s="240"/>
      <c r="K1152" s="240"/>
      <c r="L1152" s="245"/>
      <c r="M1152" s="246"/>
      <c r="N1152" s="247"/>
      <c r="O1152" s="247"/>
      <c r="P1152" s="247"/>
      <c r="Q1152" s="247"/>
      <c r="R1152" s="247"/>
      <c r="S1152" s="247"/>
      <c r="T1152" s="248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9" t="s">
        <v>157</v>
      </c>
      <c r="AU1152" s="249" t="s">
        <v>88</v>
      </c>
      <c r="AV1152" s="13" t="s">
        <v>86</v>
      </c>
      <c r="AW1152" s="13" t="s">
        <v>34</v>
      </c>
      <c r="AX1152" s="13" t="s">
        <v>78</v>
      </c>
      <c r="AY1152" s="249" t="s">
        <v>147</v>
      </c>
    </row>
    <row r="1153" s="14" customFormat="1">
      <c r="A1153" s="14"/>
      <c r="B1153" s="250"/>
      <c r="C1153" s="251"/>
      <c r="D1153" s="241" t="s">
        <v>157</v>
      </c>
      <c r="E1153" s="252" t="s">
        <v>1</v>
      </c>
      <c r="F1153" s="253" t="s">
        <v>1459</v>
      </c>
      <c r="G1153" s="251"/>
      <c r="H1153" s="254">
        <v>42.359999999999999</v>
      </c>
      <c r="I1153" s="255"/>
      <c r="J1153" s="251"/>
      <c r="K1153" s="251"/>
      <c r="L1153" s="256"/>
      <c r="M1153" s="257"/>
      <c r="N1153" s="258"/>
      <c r="O1153" s="258"/>
      <c r="P1153" s="258"/>
      <c r="Q1153" s="258"/>
      <c r="R1153" s="258"/>
      <c r="S1153" s="258"/>
      <c r="T1153" s="259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60" t="s">
        <v>157</v>
      </c>
      <c r="AU1153" s="260" t="s">
        <v>88</v>
      </c>
      <c r="AV1153" s="14" t="s">
        <v>88</v>
      </c>
      <c r="AW1153" s="14" t="s">
        <v>34</v>
      </c>
      <c r="AX1153" s="14" t="s">
        <v>78</v>
      </c>
      <c r="AY1153" s="260" t="s">
        <v>147</v>
      </c>
    </row>
    <row r="1154" s="14" customFormat="1">
      <c r="A1154" s="14"/>
      <c r="B1154" s="250"/>
      <c r="C1154" s="251"/>
      <c r="D1154" s="241" t="s">
        <v>157</v>
      </c>
      <c r="E1154" s="252" t="s">
        <v>1</v>
      </c>
      <c r="F1154" s="253" t="s">
        <v>1460</v>
      </c>
      <c r="G1154" s="251"/>
      <c r="H1154" s="254">
        <v>5.4800000000000004</v>
      </c>
      <c r="I1154" s="255"/>
      <c r="J1154" s="251"/>
      <c r="K1154" s="251"/>
      <c r="L1154" s="256"/>
      <c r="M1154" s="257"/>
      <c r="N1154" s="258"/>
      <c r="O1154" s="258"/>
      <c r="P1154" s="258"/>
      <c r="Q1154" s="258"/>
      <c r="R1154" s="258"/>
      <c r="S1154" s="258"/>
      <c r="T1154" s="259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60" t="s">
        <v>157</v>
      </c>
      <c r="AU1154" s="260" t="s">
        <v>88</v>
      </c>
      <c r="AV1154" s="14" t="s">
        <v>88</v>
      </c>
      <c r="AW1154" s="14" t="s">
        <v>34</v>
      </c>
      <c r="AX1154" s="14" t="s">
        <v>78</v>
      </c>
      <c r="AY1154" s="260" t="s">
        <v>147</v>
      </c>
    </row>
    <row r="1155" s="13" customFormat="1">
      <c r="A1155" s="13"/>
      <c r="B1155" s="239"/>
      <c r="C1155" s="240"/>
      <c r="D1155" s="241" t="s">
        <v>157</v>
      </c>
      <c r="E1155" s="242" t="s">
        <v>1</v>
      </c>
      <c r="F1155" s="243" t="s">
        <v>438</v>
      </c>
      <c r="G1155" s="240"/>
      <c r="H1155" s="242" t="s">
        <v>1</v>
      </c>
      <c r="I1155" s="244"/>
      <c r="J1155" s="240"/>
      <c r="K1155" s="240"/>
      <c r="L1155" s="245"/>
      <c r="M1155" s="246"/>
      <c r="N1155" s="247"/>
      <c r="O1155" s="247"/>
      <c r="P1155" s="247"/>
      <c r="Q1155" s="247"/>
      <c r="R1155" s="247"/>
      <c r="S1155" s="247"/>
      <c r="T1155" s="248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9" t="s">
        <v>157</v>
      </c>
      <c r="AU1155" s="249" t="s">
        <v>88</v>
      </c>
      <c r="AV1155" s="13" t="s">
        <v>86</v>
      </c>
      <c r="AW1155" s="13" t="s">
        <v>34</v>
      </c>
      <c r="AX1155" s="13" t="s">
        <v>78</v>
      </c>
      <c r="AY1155" s="249" t="s">
        <v>147</v>
      </c>
    </row>
    <row r="1156" s="14" customFormat="1">
      <c r="A1156" s="14"/>
      <c r="B1156" s="250"/>
      <c r="C1156" s="251"/>
      <c r="D1156" s="241" t="s">
        <v>157</v>
      </c>
      <c r="E1156" s="252" t="s">
        <v>1</v>
      </c>
      <c r="F1156" s="253" t="s">
        <v>1461</v>
      </c>
      <c r="G1156" s="251"/>
      <c r="H1156" s="254">
        <v>42.359999999999999</v>
      </c>
      <c r="I1156" s="255"/>
      <c r="J1156" s="251"/>
      <c r="K1156" s="251"/>
      <c r="L1156" s="256"/>
      <c r="M1156" s="257"/>
      <c r="N1156" s="258"/>
      <c r="O1156" s="258"/>
      <c r="P1156" s="258"/>
      <c r="Q1156" s="258"/>
      <c r="R1156" s="258"/>
      <c r="S1156" s="258"/>
      <c r="T1156" s="259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60" t="s">
        <v>157</v>
      </c>
      <c r="AU1156" s="260" t="s">
        <v>88</v>
      </c>
      <c r="AV1156" s="14" t="s">
        <v>88</v>
      </c>
      <c r="AW1156" s="14" t="s">
        <v>34</v>
      </c>
      <c r="AX1156" s="14" t="s">
        <v>78</v>
      </c>
      <c r="AY1156" s="260" t="s">
        <v>147</v>
      </c>
    </row>
    <row r="1157" s="14" customFormat="1">
      <c r="A1157" s="14"/>
      <c r="B1157" s="250"/>
      <c r="C1157" s="251"/>
      <c r="D1157" s="241" t="s">
        <v>157</v>
      </c>
      <c r="E1157" s="252" t="s">
        <v>1</v>
      </c>
      <c r="F1157" s="253" t="s">
        <v>1462</v>
      </c>
      <c r="G1157" s="251"/>
      <c r="H1157" s="254">
        <v>5.4800000000000004</v>
      </c>
      <c r="I1157" s="255"/>
      <c r="J1157" s="251"/>
      <c r="K1157" s="251"/>
      <c r="L1157" s="256"/>
      <c r="M1157" s="257"/>
      <c r="N1157" s="258"/>
      <c r="O1157" s="258"/>
      <c r="P1157" s="258"/>
      <c r="Q1157" s="258"/>
      <c r="R1157" s="258"/>
      <c r="S1157" s="258"/>
      <c r="T1157" s="259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60" t="s">
        <v>157</v>
      </c>
      <c r="AU1157" s="260" t="s">
        <v>88</v>
      </c>
      <c r="AV1157" s="14" t="s">
        <v>88</v>
      </c>
      <c r="AW1157" s="14" t="s">
        <v>34</v>
      </c>
      <c r="AX1157" s="14" t="s">
        <v>78</v>
      </c>
      <c r="AY1157" s="260" t="s">
        <v>147</v>
      </c>
    </row>
    <row r="1158" s="13" customFormat="1">
      <c r="A1158" s="13"/>
      <c r="B1158" s="239"/>
      <c r="C1158" s="240"/>
      <c r="D1158" s="241" t="s">
        <v>157</v>
      </c>
      <c r="E1158" s="242" t="s">
        <v>1</v>
      </c>
      <c r="F1158" s="243" t="s">
        <v>439</v>
      </c>
      <c r="G1158" s="240"/>
      <c r="H1158" s="242" t="s">
        <v>1</v>
      </c>
      <c r="I1158" s="244"/>
      <c r="J1158" s="240"/>
      <c r="K1158" s="240"/>
      <c r="L1158" s="245"/>
      <c r="M1158" s="246"/>
      <c r="N1158" s="247"/>
      <c r="O1158" s="247"/>
      <c r="P1158" s="247"/>
      <c r="Q1158" s="247"/>
      <c r="R1158" s="247"/>
      <c r="S1158" s="247"/>
      <c r="T1158" s="248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49" t="s">
        <v>157</v>
      </c>
      <c r="AU1158" s="249" t="s">
        <v>88</v>
      </c>
      <c r="AV1158" s="13" t="s">
        <v>86</v>
      </c>
      <c r="AW1158" s="13" t="s">
        <v>34</v>
      </c>
      <c r="AX1158" s="13" t="s">
        <v>78</v>
      </c>
      <c r="AY1158" s="249" t="s">
        <v>147</v>
      </c>
    </row>
    <row r="1159" s="14" customFormat="1">
      <c r="A1159" s="14"/>
      <c r="B1159" s="250"/>
      <c r="C1159" s="251"/>
      <c r="D1159" s="241" t="s">
        <v>157</v>
      </c>
      <c r="E1159" s="252" t="s">
        <v>1</v>
      </c>
      <c r="F1159" s="253" t="s">
        <v>1463</v>
      </c>
      <c r="G1159" s="251"/>
      <c r="H1159" s="254">
        <v>42.359999999999999</v>
      </c>
      <c r="I1159" s="255"/>
      <c r="J1159" s="251"/>
      <c r="K1159" s="251"/>
      <c r="L1159" s="256"/>
      <c r="M1159" s="257"/>
      <c r="N1159" s="258"/>
      <c r="O1159" s="258"/>
      <c r="P1159" s="258"/>
      <c r="Q1159" s="258"/>
      <c r="R1159" s="258"/>
      <c r="S1159" s="258"/>
      <c r="T1159" s="259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60" t="s">
        <v>157</v>
      </c>
      <c r="AU1159" s="260" t="s">
        <v>88</v>
      </c>
      <c r="AV1159" s="14" t="s">
        <v>88</v>
      </c>
      <c r="AW1159" s="14" t="s">
        <v>34</v>
      </c>
      <c r="AX1159" s="14" t="s">
        <v>78</v>
      </c>
      <c r="AY1159" s="260" t="s">
        <v>147</v>
      </c>
    </row>
    <row r="1160" s="14" customFormat="1">
      <c r="A1160" s="14"/>
      <c r="B1160" s="250"/>
      <c r="C1160" s="251"/>
      <c r="D1160" s="241" t="s">
        <v>157</v>
      </c>
      <c r="E1160" s="252" t="s">
        <v>1</v>
      </c>
      <c r="F1160" s="253" t="s">
        <v>1464</v>
      </c>
      <c r="G1160" s="251"/>
      <c r="H1160" s="254">
        <v>5.4800000000000004</v>
      </c>
      <c r="I1160" s="255"/>
      <c r="J1160" s="251"/>
      <c r="K1160" s="251"/>
      <c r="L1160" s="256"/>
      <c r="M1160" s="257"/>
      <c r="N1160" s="258"/>
      <c r="O1160" s="258"/>
      <c r="P1160" s="258"/>
      <c r="Q1160" s="258"/>
      <c r="R1160" s="258"/>
      <c r="S1160" s="258"/>
      <c r="T1160" s="259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T1160" s="260" t="s">
        <v>157</v>
      </c>
      <c r="AU1160" s="260" t="s">
        <v>88</v>
      </c>
      <c r="AV1160" s="14" t="s">
        <v>88</v>
      </c>
      <c r="AW1160" s="14" t="s">
        <v>34</v>
      </c>
      <c r="AX1160" s="14" t="s">
        <v>78</v>
      </c>
      <c r="AY1160" s="260" t="s">
        <v>147</v>
      </c>
    </row>
    <row r="1161" s="15" customFormat="1">
      <c r="A1161" s="15"/>
      <c r="B1161" s="261"/>
      <c r="C1161" s="262"/>
      <c r="D1161" s="241" t="s">
        <v>157</v>
      </c>
      <c r="E1161" s="263" t="s">
        <v>1</v>
      </c>
      <c r="F1161" s="264" t="s">
        <v>160</v>
      </c>
      <c r="G1161" s="262"/>
      <c r="H1161" s="265">
        <v>208.53899999999996</v>
      </c>
      <c r="I1161" s="266"/>
      <c r="J1161" s="262"/>
      <c r="K1161" s="262"/>
      <c r="L1161" s="267"/>
      <c r="M1161" s="268"/>
      <c r="N1161" s="269"/>
      <c r="O1161" s="269"/>
      <c r="P1161" s="269"/>
      <c r="Q1161" s="269"/>
      <c r="R1161" s="269"/>
      <c r="S1161" s="269"/>
      <c r="T1161" s="270"/>
      <c r="U1161" s="15"/>
      <c r="V1161" s="15"/>
      <c r="W1161" s="15"/>
      <c r="X1161" s="15"/>
      <c r="Y1161" s="15"/>
      <c r="Z1161" s="15"/>
      <c r="AA1161" s="15"/>
      <c r="AB1161" s="15"/>
      <c r="AC1161" s="15"/>
      <c r="AD1161" s="15"/>
      <c r="AE1161" s="15"/>
      <c r="AT1161" s="271" t="s">
        <v>157</v>
      </c>
      <c r="AU1161" s="271" t="s">
        <v>88</v>
      </c>
      <c r="AV1161" s="15" t="s">
        <v>153</v>
      </c>
      <c r="AW1161" s="15" t="s">
        <v>34</v>
      </c>
      <c r="AX1161" s="15" t="s">
        <v>86</v>
      </c>
      <c r="AY1161" s="271" t="s">
        <v>147</v>
      </c>
    </row>
    <row r="1162" s="2" customFormat="1" ht="33" customHeight="1">
      <c r="A1162" s="39"/>
      <c r="B1162" s="40"/>
      <c r="C1162" s="220" t="s">
        <v>1475</v>
      </c>
      <c r="D1162" s="220" t="s">
        <v>149</v>
      </c>
      <c r="E1162" s="221" t="s">
        <v>1476</v>
      </c>
      <c r="F1162" s="222" t="s">
        <v>1477</v>
      </c>
      <c r="G1162" s="223" t="s">
        <v>152</v>
      </c>
      <c r="H1162" s="224">
        <v>208.53899999999999</v>
      </c>
      <c r="I1162" s="225"/>
      <c r="J1162" s="226">
        <f>ROUND(I1162*H1162,2)</f>
        <v>0</v>
      </c>
      <c r="K1162" s="227"/>
      <c r="L1162" s="45"/>
      <c r="M1162" s="228" t="s">
        <v>1</v>
      </c>
      <c r="N1162" s="229" t="s">
        <v>43</v>
      </c>
      <c r="O1162" s="92"/>
      <c r="P1162" s="230">
        <f>O1162*H1162</f>
        <v>0</v>
      </c>
      <c r="Q1162" s="230">
        <v>0.0075799999999999999</v>
      </c>
      <c r="R1162" s="230">
        <f>Q1162*H1162</f>
        <v>1.5807256199999999</v>
      </c>
      <c r="S1162" s="230">
        <v>0</v>
      </c>
      <c r="T1162" s="231">
        <f>S1162*H1162</f>
        <v>0</v>
      </c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R1162" s="232" t="s">
        <v>251</v>
      </c>
      <c r="AT1162" s="232" t="s">
        <v>149</v>
      </c>
      <c r="AU1162" s="232" t="s">
        <v>88</v>
      </c>
      <c r="AY1162" s="18" t="s">
        <v>147</v>
      </c>
      <c r="BE1162" s="233">
        <f>IF(N1162="základní",J1162,0)</f>
        <v>0</v>
      </c>
      <c r="BF1162" s="233">
        <f>IF(N1162="snížená",J1162,0)</f>
        <v>0</v>
      </c>
      <c r="BG1162" s="233">
        <f>IF(N1162="zákl. přenesená",J1162,0)</f>
        <v>0</v>
      </c>
      <c r="BH1162" s="233">
        <f>IF(N1162="sníž. přenesená",J1162,0)</f>
        <v>0</v>
      </c>
      <c r="BI1162" s="233">
        <f>IF(N1162="nulová",J1162,0)</f>
        <v>0</v>
      </c>
      <c r="BJ1162" s="18" t="s">
        <v>86</v>
      </c>
      <c r="BK1162" s="233">
        <f>ROUND(I1162*H1162,2)</f>
        <v>0</v>
      </c>
      <c r="BL1162" s="18" t="s">
        <v>251</v>
      </c>
      <c r="BM1162" s="232" t="s">
        <v>1478</v>
      </c>
    </row>
    <row r="1163" s="2" customFormat="1">
      <c r="A1163" s="39"/>
      <c r="B1163" s="40"/>
      <c r="C1163" s="41"/>
      <c r="D1163" s="234" t="s">
        <v>155</v>
      </c>
      <c r="E1163" s="41"/>
      <c r="F1163" s="235" t="s">
        <v>1479</v>
      </c>
      <c r="G1163" s="41"/>
      <c r="H1163" s="41"/>
      <c r="I1163" s="236"/>
      <c r="J1163" s="41"/>
      <c r="K1163" s="41"/>
      <c r="L1163" s="45"/>
      <c r="M1163" s="237"/>
      <c r="N1163" s="238"/>
      <c r="O1163" s="92"/>
      <c r="P1163" s="92"/>
      <c r="Q1163" s="92"/>
      <c r="R1163" s="92"/>
      <c r="S1163" s="92"/>
      <c r="T1163" s="93"/>
      <c r="U1163" s="39"/>
      <c r="V1163" s="39"/>
      <c r="W1163" s="39"/>
      <c r="X1163" s="39"/>
      <c r="Y1163" s="39"/>
      <c r="Z1163" s="39"/>
      <c r="AA1163" s="39"/>
      <c r="AB1163" s="39"/>
      <c r="AC1163" s="39"/>
      <c r="AD1163" s="39"/>
      <c r="AE1163" s="39"/>
      <c r="AT1163" s="18" t="s">
        <v>155</v>
      </c>
      <c r="AU1163" s="18" t="s">
        <v>88</v>
      </c>
    </row>
    <row r="1164" s="13" customFormat="1">
      <c r="A1164" s="13"/>
      <c r="B1164" s="239"/>
      <c r="C1164" s="240"/>
      <c r="D1164" s="241" t="s">
        <v>157</v>
      </c>
      <c r="E1164" s="242" t="s">
        <v>1</v>
      </c>
      <c r="F1164" s="243" t="s">
        <v>497</v>
      </c>
      <c r="G1164" s="240"/>
      <c r="H1164" s="242" t="s">
        <v>1</v>
      </c>
      <c r="I1164" s="244"/>
      <c r="J1164" s="240"/>
      <c r="K1164" s="240"/>
      <c r="L1164" s="245"/>
      <c r="M1164" s="246"/>
      <c r="N1164" s="247"/>
      <c r="O1164" s="247"/>
      <c r="P1164" s="247"/>
      <c r="Q1164" s="247"/>
      <c r="R1164" s="247"/>
      <c r="S1164" s="247"/>
      <c r="T1164" s="248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49" t="s">
        <v>157</v>
      </c>
      <c r="AU1164" s="249" t="s">
        <v>88</v>
      </c>
      <c r="AV1164" s="13" t="s">
        <v>86</v>
      </c>
      <c r="AW1164" s="13" t="s">
        <v>34</v>
      </c>
      <c r="AX1164" s="13" t="s">
        <v>78</v>
      </c>
      <c r="AY1164" s="249" t="s">
        <v>147</v>
      </c>
    </row>
    <row r="1165" s="13" customFormat="1">
      <c r="A1165" s="13"/>
      <c r="B1165" s="239"/>
      <c r="C1165" s="240"/>
      <c r="D1165" s="241" t="s">
        <v>157</v>
      </c>
      <c r="E1165" s="242" t="s">
        <v>1</v>
      </c>
      <c r="F1165" s="243" t="s">
        <v>1453</v>
      </c>
      <c r="G1165" s="240"/>
      <c r="H1165" s="242" t="s">
        <v>1</v>
      </c>
      <c r="I1165" s="244"/>
      <c r="J1165" s="240"/>
      <c r="K1165" s="240"/>
      <c r="L1165" s="245"/>
      <c r="M1165" s="246"/>
      <c r="N1165" s="247"/>
      <c r="O1165" s="247"/>
      <c r="P1165" s="247"/>
      <c r="Q1165" s="247"/>
      <c r="R1165" s="247"/>
      <c r="S1165" s="247"/>
      <c r="T1165" s="248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49" t="s">
        <v>157</v>
      </c>
      <c r="AU1165" s="249" t="s">
        <v>88</v>
      </c>
      <c r="AV1165" s="13" t="s">
        <v>86</v>
      </c>
      <c r="AW1165" s="13" t="s">
        <v>34</v>
      </c>
      <c r="AX1165" s="13" t="s">
        <v>78</v>
      </c>
      <c r="AY1165" s="249" t="s">
        <v>147</v>
      </c>
    </row>
    <row r="1166" s="14" customFormat="1">
      <c r="A1166" s="14"/>
      <c r="B1166" s="250"/>
      <c r="C1166" s="251"/>
      <c r="D1166" s="241" t="s">
        <v>157</v>
      </c>
      <c r="E1166" s="252" t="s">
        <v>1</v>
      </c>
      <c r="F1166" s="253" t="s">
        <v>1454</v>
      </c>
      <c r="G1166" s="251"/>
      <c r="H1166" s="254">
        <v>1.77</v>
      </c>
      <c r="I1166" s="255"/>
      <c r="J1166" s="251"/>
      <c r="K1166" s="251"/>
      <c r="L1166" s="256"/>
      <c r="M1166" s="257"/>
      <c r="N1166" s="258"/>
      <c r="O1166" s="258"/>
      <c r="P1166" s="258"/>
      <c r="Q1166" s="258"/>
      <c r="R1166" s="258"/>
      <c r="S1166" s="258"/>
      <c r="T1166" s="259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60" t="s">
        <v>157</v>
      </c>
      <c r="AU1166" s="260" t="s">
        <v>88</v>
      </c>
      <c r="AV1166" s="14" t="s">
        <v>88</v>
      </c>
      <c r="AW1166" s="14" t="s">
        <v>34</v>
      </c>
      <c r="AX1166" s="14" t="s">
        <v>78</v>
      </c>
      <c r="AY1166" s="260" t="s">
        <v>147</v>
      </c>
    </row>
    <row r="1167" s="14" customFormat="1">
      <c r="A1167" s="14"/>
      <c r="B1167" s="250"/>
      <c r="C1167" s="251"/>
      <c r="D1167" s="241" t="s">
        <v>157</v>
      </c>
      <c r="E1167" s="252" t="s">
        <v>1</v>
      </c>
      <c r="F1167" s="253" t="s">
        <v>1455</v>
      </c>
      <c r="G1167" s="251"/>
      <c r="H1167" s="254">
        <v>5.9800000000000004</v>
      </c>
      <c r="I1167" s="255"/>
      <c r="J1167" s="251"/>
      <c r="K1167" s="251"/>
      <c r="L1167" s="256"/>
      <c r="M1167" s="257"/>
      <c r="N1167" s="258"/>
      <c r="O1167" s="258"/>
      <c r="P1167" s="258"/>
      <c r="Q1167" s="258"/>
      <c r="R1167" s="258"/>
      <c r="S1167" s="258"/>
      <c r="T1167" s="259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T1167" s="260" t="s">
        <v>157</v>
      </c>
      <c r="AU1167" s="260" t="s">
        <v>88</v>
      </c>
      <c r="AV1167" s="14" t="s">
        <v>88</v>
      </c>
      <c r="AW1167" s="14" t="s">
        <v>34</v>
      </c>
      <c r="AX1167" s="14" t="s">
        <v>78</v>
      </c>
      <c r="AY1167" s="260" t="s">
        <v>147</v>
      </c>
    </row>
    <row r="1168" s="13" customFormat="1">
      <c r="A1168" s="13"/>
      <c r="B1168" s="239"/>
      <c r="C1168" s="240"/>
      <c r="D1168" s="241" t="s">
        <v>157</v>
      </c>
      <c r="E1168" s="242" t="s">
        <v>1</v>
      </c>
      <c r="F1168" s="243" t="s">
        <v>434</v>
      </c>
      <c r="G1168" s="240"/>
      <c r="H1168" s="242" t="s">
        <v>1</v>
      </c>
      <c r="I1168" s="244"/>
      <c r="J1168" s="240"/>
      <c r="K1168" s="240"/>
      <c r="L1168" s="245"/>
      <c r="M1168" s="246"/>
      <c r="N1168" s="247"/>
      <c r="O1168" s="247"/>
      <c r="P1168" s="247"/>
      <c r="Q1168" s="247"/>
      <c r="R1168" s="247"/>
      <c r="S1168" s="247"/>
      <c r="T1168" s="248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49" t="s">
        <v>157</v>
      </c>
      <c r="AU1168" s="249" t="s">
        <v>88</v>
      </c>
      <c r="AV1168" s="13" t="s">
        <v>86</v>
      </c>
      <c r="AW1168" s="13" t="s">
        <v>34</v>
      </c>
      <c r="AX1168" s="13" t="s">
        <v>78</v>
      </c>
      <c r="AY1168" s="249" t="s">
        <v>147</v>
      </c>
    </row>
    <row r="1169" s="14" customFormat="1">
      <c r="A1169" s="14"/>
      <c r="B1169" s="250"/>
      <c r="C1169" s="251"/>
      <c r="D1169" s="241" t="s">
        <v>157</v>
      </c>
      <c r="E1169" s="252" t="s">
        <v>1</v>
      </c>
      <c r="F1169" s="253" t="s">
        <v>1456</v>
      </c>
      <c r="G1169" s="251"/>
      <c r="H1169" s="254">
        <v>46.409999999999997</v>
      </c>
      <c r="I1169" s="255"/>
      <c r="J1169" s="251"/>
      <c r="K1169" s="251"/>
      <c r="L1169" s="256"/>
      <c r="M1169" s="257"/>
      <c r="N1169" s="258"/>
      <c r="O1169" s="258"/>
      <c r="P1169" s="258"/>
      <c r="Q1169" s="258"/>
      <c r="R1169" s="258"/>
      <c r="S1169" s="258"/>
      <c r="T1169" s="259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60" t="s">
        <v>157</v>
      </c>
      <c r="AU1169" s="260" t="s">
        <v>88</v>
      </c>
      <c r="AV1169" s="14" t="s">
        <v>88</v>
      </c>
      <c r="AW1169" s="14" t="s">
        <v>34</v>
      </c>
      <c r="AX1169" s="14" t="s">
        <v>78</v>
      </c>
      <c r="AY1169" s="260" t="s">
        <v>147</v>
      </c>
    </row>
    <row r="1170" s="14" customFormat="1">
      <c r="A1170" s="14"/>
      <c r="B1170" s="250"/>
      <c r="C1170" s="251"/>
      <c r="D1170" s="241" t="s">
        <v>157</v>
      </c>
      <c r="E1170" s="252" t="s">
        <v>1</v>
      </c>
      <c r="F1170" s="253" t="s">
        <v>1457</v>
      </c>
      <c r="G1170" s="251"/>
      <c r="H1170" s="254">
        <v>5.4800000000000004</v>
      </c>
      <c r="I1170" s="255"/>
      <c r="J1170" s="251"/>
      <c r="K1170" s="251"/>
      <c r="L1170" s="256"/>
      <c r="M1170" s="257"/>
      <c r="N1170" s="258"/>
      <c r="O1170" s="258"/>
      <c r="P1170" s="258"/>
      <c r="Q1170" s="258"/>
      <c r="R1170" s="258"/>
      <c r="S1170" s="258"/>
      <c r="T1170" s="259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60" t="s">
        <v>157</v>
      </c>
      <c r="AU1170" s="260" t="s">
        <v>88</v>
      </c>
      <c r="AV1170" s="14" t="s">
        <v>88</v>
      </c>
      <c r="AW1170" s="14" t="s">
        <v>34</v>
      </c>
      <c r="AX1170" s="14" t="s">
        <v>78</v>
      </c>
      <c r="AY1170" s="260" t="s">
        <v>147</v>
      </c>
    </row>
    <row r="1171" s="14" customFormat="1">
      <c r="A1171" s="14"/>
      <c r="B1171" s="250"/>
      <c r="C1171" s="251"/>
      <c r="D1171" s="241" t="s">
        <v>157</v>
      </c>
      <c r="E1171" s="252" t="s">
        <v>1</v>
      </c>
      <c r="F1171" s="253" t="s">
        <v>1458</v>
      </c>
      <c r="G1171" s="251"/>
      <c r="H1171" s="254">
        <v>5.3789999999999996</v>
      </c>
      <c r="I1171" s="255"/>
      <c r="J1171" s="251"/>
      <c r="K1171" s="251"/>
      <c r="L1171" s="256"/>
      <c r="M1171" s="257"/>
      <c r="N1171" s="258"/>
      <c r="O1171" s="258"/>
      <c r="P1171" s="258"/>
      <c r="Q1171" s="258"/>
      <c r="R1171" s="258"/>
      <c r="S1171" s="258"/>
      <c r="T1171" s="259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60" t="s">
        <v>157</v>
      </c>
      <c r="AU1171" s="260" t="s">
        <v>88</v>
      </c>
      <c r="AV1171" s="14" t="s">
        <v>88</v>
      </c>
      <c r="AW1171" s="14" t="s">
        <v>34</v>
      </c>
      <c r="AX1171" s="14" t="s">
        <v>78</v>
      </c>
      <c r="AY1171" s="260" t="s">
        <v>147</v>
      </c>
    </row>
    <row r="1172" s="13" customFormat="1">
      <c r="A1172" s="13"/>
      <c r="B1172" s="239"/>
      <c r="C1172" s="240"/>
      <c r="D1172" s="241" t="s">
        <v>157</v>
      </c>
      <c r="E1172" s="242" t="s">
        <v>1</v>
      </c>
      <c r="F1172" s="243" t="s">
        <v>437</v>
      </c>
      <c r="G1172" s="240"/>
      <c r="H1172" s="242" t="s">
        <v>1</v>
      </c>
      <c r="I1172" s="244"/>
      <c r="J1172" s="240"/>
      <c r="K1172" s="240"/>
      <c r="L1172" s="245"/>
      <c r="M1172" s="246"/>
      <c r="N1172" s="247"/>
      <c r="O1172" s="247"/>
      <c r="P1172" s="247"/>
      <c r="Q1172" s="247"/>
      <c r="R1172" s="247"/>
      <c r="S1172" s="247"/>
      <c r="T1172" s="248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49" t="s">
        <v>157</v>
      </c>
      <c r="AU1172" s="249" t="s">
        <v>88</v>
      </c>
      <c r="AV1172" s="13" t="s">
        <v>86</v>
      </c>
      <c r="AW1172" s="13" t="s">
        <v>34</v>
      </c>
      <c r="AX1172" s="13" t="s">
        <v>78</v>
      </c>
      <c r="AY1172" s="249" t="s">
        <v>147</v>
      </c>
    </row>
    <row r="1173" s="14" customFormat="1">
      <c r="A1173" s="14"/>
      <c r="B1173" s="250"/>
      <c r="C1173" s="251"/>
      <c r="D1173" s="241" t="s">
        <v>157</v>
      </c>
      <c r="E1173" s="252" t="s">
        <v>1</v>
      </c>
      <c r="F1173" s="253" t="s">
        <v>1459</v>
      </c>
      <c r="G1173" s="251"/>
      <c r="H1173" s="254">
        <v>42.359999999999999</v>
      </c>
      <c r="I1173" s="255"/>
      <c r="J1173" s="251"/>
      <c r="K1173" s="251"/>
      <c r="L1173" s="256"/>
      <c r="M1173" s="257"/>
      <c r="N1173" s="258"/>
      <c r="O1173" s="258"/>
      <c r="P1173" s="258"/>
      <c r="Q1173" s="258"/>
      <c r="R1173" s="258"/>
      <c r="S1173" s="258"/>
      <c r="T1173" s="259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60" t="s">
        <v>157</v>
      </c>
      <c r="AU1173" s="260" t="s">
        <v>88</v>
      </c>
      <c r="AV1173" s="14" t="s">
        <v>88</v>
      </c>
      <c r="AW1173" s="14" t="s">
        <v>34</v>
      </c>
      <c r="AX1173" s="14" t="s">
        <v>78</v>
      </c>
      <c r="AY1173" s="260" t="s">
        <v>147</v>
      </c>
    </row>
    <row r="1174" s="14" customFormat="1">
      <c r="A1174" s="14"/>
      <c r="B1174" s="250"/>
      <c r="C1174" s="251"/>
      <c r="D1174" s="241" t="s">
        <v>157</v>
      </c>
      <c r="E1174" s="252" t="s">
        <v>1</v>
      </c>
      <c r="F1174" s="253" t="s">
        <v>1460</v>
      </c>
      <c r="G1174" s="251"/>
      <c r="H1174" s="254">
        <v>5.4800000000000004</v>
      </c>
      <c r="I1174" s="255"/>
      <c r="J1174" s="251"/>
      <c r="K1174" s="251"/>
      <c r="L1174" s="256"/>
      <c r="M1174" s="257"/>
      <c r="N1174" s="258"/>
      <c r="O1174" s="258"/>
      <c r="P1174" s="258"/>
      <c r="Q1174" s="258"/>
      <c r="R1174" s="258"/>
      <c r="S1174" s="258"/>
      <c r="T1174" s="259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T1174" s="260" t="s">
        <v>157</v>
      </c>
      <c r="AU1174" s="260" t="s">
        <v>88</v>
      </c>
      <c r="AV1174" s="14" t="s">
        <v>88</v>
      </c>
      <c r="AW1174" s="14" t="s">
        <v>34</v>
      </c>
      <c r="AX1174" s="14" t="s">
        <v>78</v>
      </c>
      <c r="AY1174" s="260" t="s">
        <v>147</v>
      </c>
    </row>
    <row r="1175" s="13" customFormat="1">
      <c r="A1175" s="13"/>
      <c r="B1175" s="239"/>
      <c r="C1175" s="240"/>
      <c r="D1175" s="241" t="s">
        <v>157</v>
      </c>
      <c r="E1175" s="242" t="s">
        <v>1</v>
      </c>
      <c r="F1175" s="243" t="s">
        <v>438</v>
      </c>
      <c r="G1175" s="240"/>
      <c r="H1175" s="242" t="s">
        <v>1</v>
      </c>
      <c r="I1175" s="244"/>
      <c r="J1175" s="240"/>
      <c r="K1175" s="240"/>
      <c r="L1175" s="245"/>
      <c r="M1175" s="246"/>
      <c r="N1175" s="247"/>
      <c r="O1175" s="247"/>
      <c r="P1175" s="247"/>
      <c r="Q1175" s="247"/>
      <c r="R1175" s="247"/>
      <c r="S1175" s="247"/>
      <c r="T1175" s="248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49" t="s">
        <v>157</v>
      </c>
      <c r="AU1175" s="249" t="s">
        <v>88</v>
      </c>
      <c r="AV1175" s="13" t="s">
        <v>86</v>
      </c>
      <c r="AW1175" s="13" t="s">
        <v>34</v>
      </c>
      <c r="AX1175" s="13" t="s">
        <v>78</v>
      </c>
      <c r="AY1175" s="249" t="s">
        <v>147</v>
      </c>
    </row>
    <row r="1176" s="14" customFormat="1">
      <c r="A1176" s="14"/>
      <c r="B1176" s="250"/>
      <c r="C1176" s="251"/>
      <c r="D1176" s="241" t="s">
        <v>157</v>
      </c>
      <c r="E1176" s="252" t="s">
        <v>1</v>
      </c>
      <c r="F1176" s="253" t="s">
        <v>1461</v>
      </c>
      <c r="G1176" s="251"/>
      <c r="H1176" s="254">
        <v>42.359999999999999</v>
      </c>
      <c r="I1176" s="255"/>
      <c r="J1176" s="251"/>
      <c r="K1176" s="251"/>
      <c r="L1176" s="256"/>
      <c r="M1176" s="257"/>
      <c r="N1176" s="258"/>
      <c r="O1176" s="258"/>
      <c r="P1176" s="258"/>
      <c r="Q1176" s="258"/>
      <c r="R1176" s="258"/>
      <c r="S1176" s="258"/>
      <c r="T1176" s="259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T1176" s="260" t="s">
        <v>157</v>
      </c>
      <c r="AU1176" s="260" t="s">
        <v>88</v>
      </c>
      <c r="AV1176" s="14" t="s">
        <v>88</v>
      </c>
      <c r="AW1176" s="14" t="s">
        <v>34</v>
      </c>
      <c r="AX1176" s="14" t="s">
        <v>78</v>
      </c>
      <c r="AY1176" s="260" t="s">
        <v>147</v>
      </c>
    </row>
    <row r="1177" s="14" customFormat="1">
      <c r="A1177" s="14"/>
      <c r="B1177" s="250"/>
      <c r="C1177" s="251"/>
      <c r="D1177" s="241" t="s">
        <v>157</v>
      </c>
      <c r="E1177" s="252" t="s">
        <v>1</v>
      </c>
      <c r="F1177" s="253" t="s">
        <v>1462</v>
      </c>
      <c r="G1177" s="251"/>
      <c r="H1177" s="254">
        <v>5.4800000000000004</v>
      </c>
      <c r="I1177" s="255"/>
      <c r="J1177" s="251"/>
      <c r="K1177" s="251"/>
      <c r="L1177" s="256"/>
      <c r="M1177" s="257"/>
      <c r="N1177" s="258"/>
      <c r="O1177" s="258"/>
      <c r="P1177" s="258"/>
      <c r="Q1177" s="258"/>
      <c r="R1177" s="258"/>
      <c r="S1177" s="258"/>
      <c r="T1177" s="259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T1177" s="260" t="s">
        <v>157</v>
      </c>
      <c r="AU1177" s="260" t="s">
        <v>88</v>
      </c>
      <c r="AV1177" s="14" t="s">
        <v>88</v>
      </c>
      <c r="AW1177" s="14" t="s">
        <v>34</v>
      </c>
      <c r="AX1177" s="14" t="s">
        <v>78</v>
      </c>
      <c r="AY1177" s="260" t="s">
        <v>147</v>
      </c>
    </row>
    <row r="1178" s="13" customFormat="1">
      <c r="A1178" s="13"/>
      <c r="B1178" s="239"/>
      <c r="C1178" s="240"/>
      <c r="D1178" s="241" t="s">
        <v>157</v>
      </c>
      <c r="E1178" s="242" t="s">
        <v>1</v>
      </c>
      <c r="F1178" s="243" t="s">
        <v>439</v>
      </c>
      <c r="G1178" s="240"/>
      <c r="H1178" s="242" t="s">
        <v>1</v>
      </c>
      <c r="I1178" s="244"/>
      <c r="J1178" s="240"/>
      <c r="K1178" s="240"/>
      <c r="L1178" s="245"/>
      <c r="M1178" s="246"/>
      <c r="N1178" s="247"/>
      <c r="O1178" s="247"/>
      <c r="P1178" s="247"/>
      <c r="Q1178" s="247"/>
      <c r="R1178" s="247"/>
      <c r="S1178" s="247"/>
      <c r="T1178" s="248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49" t="s">
        <v>157</v>
      </c>
      <c r="AU1178" s="249" t="s">
        <v>88</v>
      </c>
      <c r="AV1178" s="13" t="s">
        <v>86</v>
      </c>
      <c r="AW1178" s="13" t="s">
        <v>34</v>
      </c>
      <c r="AX1178" s="13" t="s">
        <v>78</v>
      </c>
      <c r="AY1178" s="249" t="s">
        <v>147</v>
      </c>
    </row>
    <row r="1179" s="14" customFormat="1">
      <c r="A1179" s="14"/>
      <c r="B1179" s="250"/>
      <c r="C1179" s="251"/>
      <c r="D1179" s="241" t="s">
        <v>157</v>
      </c>
      <c r="E1179" s="252" t="s">
        <v>1</v>
      </c>
      <c r="F1179" s="253" t="s">
        <v>1463</v>
      </c>
      <c r="G1179" s="251"/>
      <c r="H1179" s="254">
        <v>42.359999999999999</v>
      </c>
      <c r="I1179" s="255"/>
      <c r="J1179" s="251"/>
      <c r="K1179" s="251"/>
      <c r="L1179" s="256"/>
      <c r="M1179" s="257"/>
      <c r="N1179" s="258"/>
      <c r="O1179" s="258"/>
      <c r="P1179" s="258"/>
      <c r="Q1179" s="258"/>
      <c r="R1179" s="258"/>
      <c r="S1179" s="258"/>
      <c r="T1179" s="259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T1179" s="260" t="s">
        <v>157</v>
      </c>
      <c r="AU1179" s="260" t="s">
        <v>88</v>
      </c>
      <c r="AV1179" s="14" t="s">
        <v>88</v>
      </c>
      <c r="AW1179" s="14" t="s">
        <v>34</v>
      </c>
      <c r="AX1179" s="14" t="s">
        <v>78</v>
      </c>
      <c r="AY1179" s="260" t="s">
        <v>147</v>
      </c>
    </row>
    <row r="1180" s="14" customFormat="1">
      <c r="A1180" s="14"/>
      <c r="B1180" s="250"/>
      <c r="C1180" s="251"/>
      <c r="D1180" s="241" t="s">
        <v>157</v>
      </c>
      <c r="E1180" s="252" t="s">
        <v>1</v>
      </c>
      <c r="F1180" s="253" t="s">
        <v>1464</v>
      </c>
      <c r="G1180" s="251"/>
      <c r="H1180" s="254">
        <v>5.4800000000000004</v>
      </c>
      <c r="I1180" s="255"/>
      <c r="J1180" s="251"/>
      <c r="K1180" s="251"/>
      <c r="L1180" s="256"/>
      <c r="M1180" s="257"/>
      <c r="N1180" s="258"/>
      <c r="O1180" s="258"/>
      <c r="P1180" s="258"/>
      <c r="Q1180" s="258"/>
      <c r="R1180" s="258"/>
      <c r="S1180" s="258"/>
      <c r="T1180" s="259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60" t="s">
        <v>157</v>
      </c>
      <c r="AU1180" s="260" t="s">
        <v>88</v>
      </c>
      <c r="AV1180" s="14" t="s">
        <v>88</v>
      </c>
      <c r="AW1180" s="14" t="s">
        <v>34</v>
      </c>
      <c r="AX1180" s="14" t="s">
        <v>78</v>
      </c>
      <c r="AY1180" s="260" t="s">
        <v>147</v>
      </c>
    </row>
    <row r="1181" s="15" customFormat="1">
      <c r="A1181" s="15"/>
      <c r="B1181" s="261"/>
      <c r="C1181" s="262"/>
      <c r="D1181" s="241" t="s">
        <v>157</v>
      </c>
      <c r="E1181" s="263" t="s">
        <v>1</v>
      </c>
      <c r="F1181" s="264" t="s">
        <v>160</v>
      </c>
      <c r="G1181" s="262"/>
      <c r="H1181" s="265">
        <v>208.53899999999996</v>
      </c>
      <c r="I1181" s="266"/>
      <c r="J1181" s="262"/>
      <c r="K1181" s="262"/>
      <c r="L1181" s="267"/>
      <c r="M1181" s="268"/>
      <c r="N1181" s="269"/>
      <c r="O1181" s="269"/>
      <c r="P1181" s="269"/>
      <c r="Q1181" s="269"/>
      <c r="R1181" s="269"/>
      <c r="S1181" s="269"/>
      <c r="T1181" s="270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T1181" s="271" t="s">
        <v>157</v>
      </c>
      <c r="AU1181" s="271" t="s">
        <v>88</v>
      </c>
      <c r="AV1181" s="15" t="s">
        <v>153</v>
      </c>
      <c r="AW1181" s="15" t="s">
        <v>34</v>
      </c>
      <c r="AX1181" s="15" t="s">
        <v>86</v>
      </c>
      <c r="AY1181" s="271" t="s">
        <v>147</v>
      </c>
    </row>
    <row r="1182" s="2" customFormat="1" ht="24.15" customHeight="1">
      <c r="A1182" s="39"/>
      <c r="B1182" s="40"/>
      <c r="C1182" s="220" t="s">
        <v>1480</v>
      </c>
      <c r="D1182" s="220" t="s">
        <v>149</v>
      </c>
      <c r="E1182" s="221" t="s">
        <v>1481</v>
      </c>
      <c r="F1182" s="222" t="s">
        <v>1482</v>
      </c>
      <c r="G1182" s="223" t="s">
        <v>152</v>
      </c>
      <c r="H1182" s="224">
        <v>210.31200000000001</v>
      </c>
      <c r="I1182" s="225"/>
      <c r="J1182" s="226">
        <f>ROUND(I1182*H1182,2)</f>
        <v>0</v>
      </c>
      <c r="K1182" s="227"/>
      <c r="L1182" s="45"/>
      <c r="M1182" s="228" t="s">
        <v>1</v>
      </c>
      <c r="N1182" s="229" t="s">
        <v>43</v>
      </c>
      <c r="O1182" s="92"/>
      <c r="P1182" s="230">
        <f>O1182*H1182</f>
        <v>0</v>
      </c>
      <c r="Q1182" s="230">
        <v>0</v>
      </c>
      <c r="R1182" s="230">
        <f>Q1182*H1182</f>
        <v>0</v>
      </c>
      <c r="S1182" s="230">
        <v>0.0025000000000000001</v>
      </c>
      <c r="T1182" s="231">
        <f>S1182*H1182</f>
        <v>0.52578000000000003</v>
      </c>
      <c r="U1182" s="39"/>
      <c r="V1182" s="39"/>
      <c r="W1182" s="39"/>
      <c r="X1182" s="39"/>
      <c r="Y1182" s="39"/>
      <c r="Z1182" s="39"/>
      <c r="AA1182" s="39"/>
      <c r="AB1182" s="39"/>
      <c r="AC1182" s="39"/>
      <c r="AD1182" s="39"/>
      <c r="AE1182" s="39"/>
      <c r="AR1182" s="232" t="s">
        <v>251</v>
      </c>
      <c r="AT1182" s="232" t="s">
        <v>149</v>
      </c>
      <c r="AU1182" s="232" t="s">
        <v>88</v>
      </c>
      <c r="AY1182" s="18" t="s">
        <v>147</v>
      </c>
      <c r="BE1182" s="233">
        <f>IF(N1182="základní",J1182,0)</f>
        <v>0</v>
      </c>
      <c r="BF1182" s="233">
        <f>IF(N1182="snížená",J1182,0)</f>
        <v>0</v>
      </c>
      <c r="BG1182" s="233">
        <f>IF(N1182="zákl. přenesená",J1182,0)</f>
        <v>0</v>
      </c>
      <c r="BH1182" s="233">
        <f>IF(N1182="sníž. přenesená",J1182,0)</f>
        <v>0</v>
      </c>
      <c r="BI1182" s="233">
        <f>IF(N1182="nulová",J1182,0)</f>
        <v>0</v>
      </c>
      <c r="BJ1182" s="18" t="s">
        <v>86</v>
      </c>
      <c r="BK1182" s="233">
        <f>ROUND(I1182*H1182,2)</f>
        <v>0</v>
      </c>
      <c r="BL1182" s="18" t="s">
        <v>251</v>
      </c>
      <c r="BM1182" s="232" t="s">
        <v>1483</v>
      </c>
    </row>
    <row r="1183" s="2" customFormat="1">
      <c r="A1183" s="39"/>
      <c r="B1183" s="40"/>
      <c r="C1183" s="41"/>
      <c r="D1183" s="234" t="s">
        <v>155</v>
      </c>
      <c r="E1183" s="41"/>
      <c r="F1183" s="235" t="s">
        <v>1484</v>
      </c>
      <c r="G1183" s="41"/>
      <c r="H1183" s="41"/>
      <c r="I1183" s="236"/>
      <c r="J1183" s="41"/>
      <c r="K1183" s="41"/>
      <c r="L1183" s="45"/>
      <c r="M1183" s="237"/>
      <c r="N1183" s="238"/>
      <c r="O1183" s="92"/>
      <c r="P1183" s="92"/>
      <c r="Q1183" s="92"/>
      <c r="R1183" s="92"/>
      <c r="S1183" s="92"/>
      <c r="T1183" s="93"/>
      <c r="U1183" s="39"/>
      <c r="V1183" s="39"/>
      <c r="W1183" s="39"/>
      <c r="X1183" s="39"/>
      <c r="Y1183" s="39"/>
      <c r="Z1183" s="39"/>
      <c r="AA1183" s="39"/>
      <c r="AB1183" s="39"/>
      <c r="AC1183" s="39"/>
      <c r="AD1183" s="39"/>
      <c r="AE1183" s="39"/>
      <c r="AT1183" s="18" t="s">
        <v>155</v>
      </c>
      <c r="AU1183" s="18" t="s">
        <v>88</v>
      </c>
    </row>
    <row r="1184" s="13" customFormat="1">
      <c r="A1184" s="13"/>
      <c r="B1184" s="239"/>
      <c r="C1184" s="240"/>
      <c r="D1184" s="241" t="s">
        <v>157</v>
      </c>
      <c r="E1184" s="242" t="s">
        <v>1</v>
      </c>
      <c r="F1184" s="243" t="s">
        <v>432</v>
      </c>
      <c r="G1184" s="240"/>
      <c r="H1184" s="242" t="s">
        <v>1</v>
      </c>
      <c r="I1184" s="244"/>
      <c r="J1184" s="240"/>
      <c r="K1184" s="240"/>
      <c r="L1184" s="245"/>
      <c r="M1184" s="246"/>
      <c r="N1184" s="247"/>
      <c r="O1184" s="247"/>
      <c r="P1184" s="247"/>
      <c r="Q1184" s="247"/>
      <c r="R1184" s="247"/>
      <c r="S1184" s="247"/>
      <c r="T1184" s="248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49" t="s">
        <v>157</v>
      </c>
      <c r="AU1184" s="249" t="s">
        <v>88</v>
      </c>
      <c r="AV1184" s="13" t="s">
        <v>86</v>
      </c>
      <c r="AW1184" s="13" t="s">
        <v>34</v>
      </c>
      <c r="AX1184" s="13" t="s">
        <v>78</v>
      </c>
      <c r="AY1184" s="249" t="s">
        <v>147</v>
      </c>
    </row>
    <row r="1185" s="14" customFormat="1">
      <c r="A1185" s="14"/>
      <c r="B1185" s="250"/>
      <c r="C1185" s="251"/>
      <c r="D1185" s="241" t="s">
        <v>157</v>
      </c>
      <c r="E1185" s="252" t="s">
        <v>1</v>
      </c>
      <c r="F1185" s="253" t="s">
        <v>1485</v>
      </c>
      <c r="G1185" s="251"/>
      <c r="H1185" s="254">
        <v>0.13200000000000001</v>
      </c>
      <c r="I1185" s="255"/>
      <c r="J1185" s="251"/>
      <c r="K1185" s="251"/>
      <c r="L1185" s="256"/>
      <c r="M1185" s="257"/>
      <c r="N1185" s="258"/>
      <c r="O1185" s="258"/>
      <c r="P1185" s="258"/>
      <c r="Q1185" s="258"/>
      <c r="R1185" s="258"/>
      <c r="S1185" s="258"/>
      <c r="T1185" s="259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60" t="s">
        <v>157</v>
      </c>
      <c r="AU1185" s="260" t="s">
        <v>88</v>
      </c>
      <c r="AV1185" s="14" t="s">
        <v>88</v>
      </c>
      <c r="AW1185" s="14" t="s">
        <v>34</v>
      </c>
      <c r="AX1185" s="14" t="s">
        <v>78</v>
      </c>
      <c r="AY1185" s="260" t="s">
        <v>147</v>
      </c>
    </row>
    <row r="1186" s="14" customFormat="1">
      <c r="A1186" s="14"/>
      <c r="B1186" s="250"/>
      <c r="C1186" s="251"/>
      <c r="D1186" s="241" t="s">
        <v>157</v>
      </c>
      <c r="E1186" s="252" t="s">
        <v>1</v>
      </c>
      <c r="F1186" s="253" t="s">
        <v>1486</v>
      </c>
      <c r="G1186" s="251"/>
      <c r="H1186" s="254">
        <v>0.28499999999999998</v>
      </c>
      <c r="I1186" s="255"/>
      <c r="J1186" s="251"/>
      <c r="K1186" s="251"/>
      <c r="L1186" s="256"/>
      <c r="M1186" s="257"/>
      <c r="N1186" s="258"/>
      <c r="O1186" s="258"/>
      <c r="P1186" s="258"/>
      <c r="Q1186" s="258"/>
      <c r="R1186" s="258"/>
      <c r="S1186" s="258"/>
      <c r="T1186" s="259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60" t="s">
        <v>157</v>
      </c>
      <c r="AU1186" s="260" t="s">
        <v>88</v>
      </c>
      <c r="AV1186" s="14" t="s">
        <v>88</v>
      </c>
      <c r="AW1186" s="14" t="s">
        <v>34</v>
      </c>
      <c r="AX1186" s="14" t="s">
        <v>78</v>
      </c>
      <c r="AY1186" s="260" t="s">
        <v>147</v>
      </c>
    </row>
    <row r="1187" s="14" customFormat="1">
      <c r="A1187" s="14"/>
      <c r="B1187" s="250"/>
      <c r="C1187" s="251"/>
      <c r="D1187" s="241" t="s">
        <v>157</v>
      </c>
      <c r="E1187" s="252" t="s">
        <v>1</v>
      </c>
      <c r="F1187" s="253" t="s">
        <v>1487</v>
      </c>
      <c r="G1187" s="251"/>
      <c r="H1187" s="254">
        <v>6.1449999999999996</v>
      </c>
      <c r="I1187" s="255"/>
      <c r="J1187" s="251"/>
      <c r="K1187" s="251"/>
      <c r="L1187" s="256"/>
      <c r="M1187" s="257"/>
      <c r="N1187" s="258"/>
      <c r="O1187" s="258"/>
      <c r="P1187" s="258"/>
      <c r="Q1187" s="258"/>
      <c r="R1187" s="258"/>
      <c r="S1187" s="258"/>
      <c r="T1187" s="259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60" t="s">
        <v>157</v>
      </c>
      <c r="AU1187" s="260" t="s">
        <v>88</v>
      </c>
      <c r="AV1187" s="14" t="s">
        <v>88</v>
      </c>
      <c r="AW1187" s="14" t="s">
        <v>34</v>
      </c>
      <c r="AX1187" s="14" t="s">
        <v>78</v>
      </c>
      <c r="AY1187" s="260" t="s">
        <v>147</v>
      </c>
    </row>
    <row r="1188" s="13" customFormat="1">
      <c r="A1188" s="13"/>
      <c r="B1188" s="239"/>
      <c r="C1188" s="240"/>
      <c r="D1188" s="241" t="s">
        <v>157</v>
      </c>
      <c r="E1188" s="242" t="s">
        <v>1</v>
      </c>
      <c r="F1188" s="243" t="s">
        <v>434</v>
      </c>
      <c r="G1188" s="240"/>
      <c r="H1188" s="242" t="s">
        <v>1</v>
      </c>
      <c r="I1188" s="244"/>
      <c r="J1188" s="240"/>
      <c r="K1188" s="240"/>
      <c r="L1188" s="245"/>
      <c r="M1188" s="246"/>
      <c r="N1188" s="247"/>
      <c r="O1188" s="247"/>
      <c r="P1188" s="247"/>
      <c r="Q1188" s="247"/>
      <c r="R1188" s="247"/>
      <c r="S1188" s="247"/>
      <c r="T1188" s="248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49" t="s">
        <v>157</v>
      </c>
      <c r="AU1188" s="249" t="s">
        <v>88</v>
      </c>
      <c r="AV1188" s="13" t="s">
        <v>86</v>
      </c>
      <c r="AW1188" s="13" t="s">
        <v>34</v>
      </c>
      <c r="AX1188" s="13" t="s">
        <v>78</v>
      </c>
      <c r="AY1188" s="249" t="s">
        <v>147</v>
      </c>
    </row>
    <row r="1189" s="14" customFormat="1">
      <c r="A1189" s="14"/>
      <c r="B1189" s="250"/>
      <c r="C1189" s="251"/>
      <c r="D1189" s="241" t="s">
        <v>157</v>
      </c>
      <c r="E1189" s="252" t="s">
        <v>1</v>
      </c>
      <c r="F1189" s="253" t="s">
        <v>1488</v>
      </c>
      <c r="G1189" s="251"/>
      <c r="H1189" s="254">
        <v>27.559999999999999</v>
      </c>
      <c r="I1189" s="255"/>
      <c r="J1189" s="251"/>
      <c r="K1189" s="251"/>
      <c r="L1189" s="256"/>
      <c r="M1189" s="257"/>
      <c r="N1189" s="258"/>
      <c r="O1189" s="258"/>
      <c r="P1189" s="258"/>
      <c r="Q1189" s="258"/>
      <c r="R1189" s="258"/>
      <c r="S1189" s="258"/>
      <c r="T1189" s="259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60" t="s">
        <v>157</v>
      </c>
      <c r="AU1189" s="260" t="s">
        <v>88</v>
      </c>
      <c r="AV1189" s="14" t="s">
        <v>88</v>
      </c>
      <c r="AW1189" s="14" t="s">
        <v>34</v>
      </c>
      <c r="AX1189" s="14" t="s">
        <v>78</v>
      </c>
      <c r="AY1189" s="260" t="s">
        <v>147</v>
      </c>
    </row>
    <row r="1190" s="14" customFormat="1">
      <c r="A1190" s="14"/>
      <c r="B1190" s="250"/>
      <c r="C1190" s="251"/>
      <c r="D1190" s="241" t="s">
        <v>157</v>
      </c>
      <c r="E1190" s="252" t="s">
        <v>1</v>
      </c>
      <c r="F1190" s="253" t="s">
        <v>1489</v>
      </c>
      <c r="G1190" s="251"/>
      <c r="H1190" s="254">
        <v>5.6449999999999996</v>
      </c>
      <c r="I1190" s="255"/>
      <c r="J1190" s="251"/>
      <c r="K1190" s="251"/>
      <c r="L1190" s="256"/>
      <c r="M1190" s="257"/>
      <c r="N1190" s="258"/>
      <c r="O1190" s="258"/>
      <c r="P1190" s="258"/>
      <c r="Q1190" s="258"/>
      <c r="R1190" s="258"/>
      <c r="S1190" s="258"/>
      <c r="T1190" s="259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60" t="s">
        <v>157</v>
      </c>
      <c r="AU1190" s="260" t="s">
        <v>88</v>
      </c>
      <c r="AV1190" s="14" t="s">
        <v>88</v>
      </c>
      <c r="AW1190" s="14" t="s">
        <v>34</v>
      </c>
      <c r="AX1190" s="14" t="s">
        <v>78</v>
      </c>
      <c r="AY1190" s="260" t="s">
        <v>147</v>
      </c>
    </row>
    <row r="1191" s="14" customFormat="1">
      <c r="A1191" s="14"/>
      <c r="B1191" s="250"/>
      <c r="C1191" s="251"/>
      <c r="D1191" s="241" t="s">
        <v>157</v>
      </c>
      <c r="E1191" s="252" t="s">
        <v>1</v>
      </c>
      <c r="F1191" s="253" t="s">
        <v>1490</v>
      </c>
      <c r="G1191" s="251"/>
      <c r="H1191" s="254">
        <v>11.800000000000001</v>
      </c>
      <c r="I1191" s="255"/>
      <c r="J1191" s="251"/>
      <c r="K1191" s="251"/>
      <c r="L1191" s="256"/>
      <c r="M1191" s="257"/>
      <c r="N1191" s="258"/>
      <c r="O1191" s="258"/>
      <c r="P1191" s="258"/>
      <c r="Q1191" s="258"/>
      <c r="R1191" s="258"/>
      <c r="S1191" s="258"/>
      <c r="T1191" s="259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60" t="s">
        <v>157</v>
      </c>
      <c r="AU1191" s="260" t="s">
        <v>88</v>
      </c>
      <c r="AV1191" s="14" t="s">
        <v>88</v>
      </c>
      <c r="AW1191" s="14" t="s">
        <v>34</v>
      </c>
      <c r="AX1191" s="14" t="s">
        <v>78</v>
      </c>
      <c r="AY1191" s="260" t="s">
        <v>147</v>
      </c>
    </row>
    <row r="1192" s="13" customFormat="1">
      <c r="A1192" s="13"/>
      <c r="B1192" s="239"/>
      <c r="C1192" s="240"/>
      <c r="D1192" s="241" t="s">
        <v>157</v>
      </c>
      <c r="E1192" s="242" t="s">
        <v>1</v>
      </c>
      <c r="F1192" s="243" t="s">
        <v>437</v>
      </c>
      <c r="G1192" s="240"/>
      <c r="H1192" s="242" t="s">
        <v>1</v>
      </c>
      <c r="I1192" s="244"/>
      <c r="J1192" s="240"/>
      <c r="K1192" s="240"/>
      <c r="L1192" s="245"/>
      <c r="M1192" s="246"/>
      <c r="N1192" s="247"/>
      <c r="O1192" s="247"/>
      <c r="P1192" s="247"/>
      <c r="Q1192" s="247"/>
      <c r="R1192" s="247"/>
      <c r="S1192" s="247"/>
      <c r="T1192" s="248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49" t="s">
        <v>157</v>
      </c>
      <c r="AU1192" s="249" t="s">
        <v>88</v>
      </c>
      <c r="AV1192" s="13" t="s">
        <v>86</v>
      </c>
      <c r="AW1192" s="13" t="s">
        <v>34</v>
      </c>
      <c r="AX1192" s="13" t="s">
        <v>78</v>
      </c>
      <c r="AY1192" s="249" t="s">
        <v>147</v>
      </c>
    </row>
    <row r="1193" s="14" customFormat="1">
      <c r="A1193" s="14"/>
      <c r="B1193" s="250"/>
      <c r="C1193" s="251"/>
      <c r="D1193" s="241" t="s">
        <v>157</v>
      </c>
      <c r="E1193" s="252" t="s">
        <v>1</v>
      </c>
      <c r="F1193" s="253" t="s">
        <v>1491</v>
      </c>
      <c r="G1193" s="251"/>
      <c r="H1193" s="254">
        <v>47.270000000000003</v>
      </c>
      <c r="I1193" s="255"/>
      <c r="J1193" s="251"/>
      <c r="K1193" s="251"/>
      <c r="L1193" s="256"/>
      <c r="M1193" s="257"/>
      <c r="N1193" s="258"/>
      <c r="O1193" s="258"/>
      <c r="P1193" s="258"/>
      <c r="Q1193" s="258"/>
      <c r="R1193" s="258"/>
      <c r="S1193" s="258"/>
      <c r="T1193" s="259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60" t="s">
        <v>157</v>
      </c>
      <c r="AU1193" s="260" t="s">
        <v>88</v>
      </c>
      <c r="AV1193" s="14" t="s">
        <v>88</v>
      </c>
      <c r="AW1193" s="14" t="s">
        <v>34</v>
      </c>
      <c r="AX1193" s="14" t="s">
        <v>78</v>
      </c>
      <c r="AY1193" s="260" t="s">
        <v>147</v>
      </c>
    </row>
    <row r="1194" s="14" customFormat="1">
      <c r="A1194" s="14"/>
      <c r="B1194" s="250"/>
      <c r="C1194" s="251"/>
      <c r="D1194" s="241" t="s">
        <v>157</v>
      </c>
      <c r="E1194" s="252" t="s">
        <v>1</v>
      </c>
      <c r="F1194" s="253" t="s">
        <v>1492</v>
      </c>
      <c r="G1194" s="251"/>
      <c r="H1194" s="254">
        <v>5.6449999999999996</v>
      </c>
      <c r="I1194" s="255"/>
      <c r="J1194" s="251"/>
      <c r="K1194" s="251"/>
      <c r="L1194" s="256"/>
      <c r="M1194" s="257"/>
      <c r="N1194" s="258"/>
      <c r="O1194" s="258"/>
      <c r="P1194" s="258"/>
      <c r="Q1194" s="258"/>
      <c r="R1194" s="258"/>
      <c r="S1194" s="258"/>
      <c r="T1194" s="259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T1194" s="260" t="s">
        <v>157</v>
      </c>
      <c r="AU1194" s="260" t="s">
        <v>88</v>
      </c>
      <c r="AV1194" s="14" t="s">
        <v>88</v>
      </c>
      <c r="AW1194" s="14" t="s">
        <v>34</v>
      </c>
      <c r="AX1194" s="14" t="s">
        <v>78</v>
      </c>
      <c r="AY1194" s="260" t="s">
        <v>147</v>
      </c>
    </row>
    <row r="1195" s="13" customFormat="1">
      <c r="A1195" s="13"/>
      <c r="B1195" s="239"/>
      <c r="C1195" s="240"/>
      <c r="D1195" s="241" t="s">
        <v>157</v>
      </c>
      <c r="E1195" s="242" t="s">
        <v>1</v>
      </c>
      <c r="F1195" s="243" t="s">
        <v>438</v>
      </c>
      <c r="G1195" s="240"/>
      <c r="H1195" s="242" t="s">
        <v>1</v>
      </c>
      <c r="I1195" s="244"/>
      <c r="J1195" s="240"/>
      <c r="K1195" s="240"/>
      <c r="L1195" s="245"/>
      <c r="M1195" s="246"/>
      <c r="N1195" s="247"/>
      <c r="O1195" s="247"/>
      <c r="P1195" s="247"/>
      <c r="Q1195" s="247"/>
      <c r="R1195" s="247"/>
      <c r="S1195" s="247"/>
      <c r="T1195" s="248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49" t="s">
        <v>157</v>
      </c>
      <c r="AU1195" s="249" t="s">
        <v>88</v>
      </c>
      <c r="AV1195" s="13" t="s">
        <v>86</v>
      </c>
      <c r="AW1195" s="13" t="s">
        <v>34</v>
      </c>
      <c r="AX1195" s="13" t="s">
        <v>78</v>
      </c>
      <c r="AY1195" s="249" t="s">
        <v>147</v>
      </c>
    </row>
    <row r="1196" s="14" customFormat="1">
      <c r="A1196" s="14"/>
      <c r="B1196" s="250"/>
      <c r="C1196" s="251"/>
      <c r="D1196" s="241" t="s">
        <v>157</v>
      </c>
      <c r="E1196" s="252" t="s">
        <v>1</v>
      </c>
      <c r="F1196" s="253" t="s">
        <v>1493</v>
      </c>
      <c r="G1196" s="251"/>
      <c r="H1196" s="254">
        <v>47.270000000000003</v>
      </c>
      <c r="I1196" s="255"/>
      <c r="J1196" s="251"/>
      <c r="K1196" s="251"/>
      <c r="L1196" s="256"/>
      <c r="M1196" s="257"/>
      <c r="N1196" s="258"/>
      <c r="O1196" s="258"/>
      <c r="P1196" s="258"/>
      <c r="Q1196" s="258"/>
      <c r="R1196" s="258"/>
      <c r="S1196" s="258"/>
      <c r="T1196" s="259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T1196" s="260" t="s">
        <v>157</v>
      </c>
      <c r="AU1196" s="260" t="s">
        <v>88</v>
      </c>
      <c r="AV1196" s="14" t="s">
        <v>88</v>
      </c>
      <c r="AW1196" s="14" t="s">
        <v>34</v>
      </c>
      <c r="AX1196" s="14" t="s">
        <v>78</v>
      </c>
      <c r="AY1196" s="260" t="s">
        <v>147</v>
      </c>
    </row>
    <row r="1197" s="14" customFormat="1">
      <c r="A1197" s="14"/>
      <c r="B1197" s="250"/>
      <c r="C1197" s="251"/>
      <c r="D1197" s="241" t="s">
        <v>157</v>
      </c>
      <c r="E1197" s="252" t="s">
        <v>1</v>
      </c>
      <c r="F1197" s="253" t="s">
        <v>1494</v>
      </c>
      <c r="G1197" s="251"/>
      <c r="H1197" s="254">
        <v>5.6449999999999996</v>
      </c>
      <c r="I1197" s="255"/>
      <c r="J1197" s="251"/>
      <c r="K1197" s="251"/>
      <c r="L1197" s="256"/>
      <c r="M1197" s="257"/>
      <c r="N1197" s="258"/>
      <c r="O1197" s="258"/>
      <c r="P1197" s="258"/>
      <c r="Q1197" s="258"/>
      <c r="R1197" s="258"/>
      <c r="S1197" s="258"/>
      <c r="T1197" s="259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60" t="s">
        <v>157</v>
      </c>
      <c r="AU1197" s="260" t="s">
        <v>88</v>
      </c>
      <c r="AV1197" s="14" t="s">
        <v>88</v>
      </c>
      <c r="AW1197" s="14" t="s">
        <v>34</v>
      </c>
      <c r="AX1197" s="14" t="s">
        <v>78</v>
      </c>
      <c r="AY1197" s="260" t="s">
        <v>147</v>
      </c>
    </row>
    <row r="1198" s="13" customFormat="1">
      <c r="A1198" s="13"/>
      <c r="B1198" s="239"/>
      <c r="C1198" s="240"/>
      <c r="D1198" s="241" t="s">
        <v>157</v>
      </c>
      <c r="E1198" s="242" t="s">
        <v>1</v>
      </c>
      <c r="F1198" s="243" t="s">
        <v>439</v>
      </c>
      <c r="G1198" s="240"/>
      <c r="H1198" s="242" t="s">
        <v>1</v>
      </c>
      <c r="I1198" s="244"/>
      <c r="J1198" s="240"/>
      <c r="K1198" s="240"/>
      <c r="L1198" s="245"/>
      <c r="M1198" s="246"/>
      <c r="N1198" s="247"/>
      <c r="O1198" s="247"/>
      <c r="P1198" s="247"/>
      <c r="Q1198" s="247"/>
      <c r="R1198" s="247"/>
      <c r="S1198" s="247"/>
      <c r="T1198" s="248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49" t="s">
        <v>157</v>
      </c>
      <c r="AU1198" s="249" t="s">
        <v>88</v>
      </c>
      <c r="AV1198" s="13" t="s">
        <v>86</v>
      </c>
      <c r="AW1198" s="13" t="s">
        <v>34</v>
      </c>
      <c r="AX1198" s="13" t="s">
        <v>78</v>
      </c>
      <c r="AY1198" s="249" t="s">
        <v>147</v>
      </c>
    </row>
    <row r="1199" s="14" customFormat="1">
      <c r="A1199" s="14"/>
      <c r="B1199" s="250"/>
      <c r="C1199" s="251"/>
      <c r="D1199" s="241" t="s">
        <v>157</v>
      </c>
      <c r="E1199" s="252" t="s">
        <v>1</v>
      </c>
      <c r="F1199" s="253" t="s">
        <v>1495</v>
      </c>
      <c r="G1199" s="251"/>
      <c r="H1199" s="254">
        <v>47.270000000000003</v>
      </c>
      <c r="I1199" s="255"/>
      <c r="J1199" s="251"/>
      <c r="K1199" s="251"/>
      <c r="L1199" s="256"/>
      <c r="M1199" s="257"/>
      <c r="N1199" s="258"/>
      <c r="O1199" s="258"/>
      <c r="P1199" s="258"/>
      <c r="Q1199" s="258"/>
      <c r="R1199" s="258"/>
      <c r="S1199" s="258"/>
      <c r="T1199" s="259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60" t="s">
        <v>157</v>
      </c>
      <c r="AU1199" s="260" t="s">
        <v>88</v>
      </c>
      <c r="AV1199" s="14" t="s">
        <v>88</v>
      </c>
      <c r="AW1199" s="14" t="s">
        <v>34</v>
      </c>
      <c r="AX1199" s="14" t="s">
        <v>78</v>
      </c>
      <c r="AY1199" s="260" t="s">
        <v>147</v>
      </c>
    </row>
    <row r="1200" s="14" customFormat="1">
      <c r="A1200" s="14"/>
      <c r="B1200" s="250"/>
      <c r="C1200" s="251"/>
      <c r="D1200" s="241" t="s">
        <v>157</v>
      </c>
      <c r="E1200" s="252" t="s">
        <v>1</v>
      </c>
      <c r="F1200" s="253" t="s">
        <v>1496</v>
      </c>
      <c r="G1200" s="251"/>
      <c r="H1200" s="254">
        <v>5.6449999999999996</v>
      </c>
      <c r="I1200" s="255"/>
      <c r="J1200" s="251"/>
      <c r="K1200" s="251"/>
      <c r="L1200" s="256"/>
      <c r="M1200" s="257"/>
      <c r="N1200" s="258"/>
      <c r="O1200" s="258"/>
      <c r="P1200" s="258"/>
      <c r="Q1200" s="258"/>
      <c r="R1200" s="258"/>
      <c r="S1200" s="258"/>
      <c r="T1200" s="259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60" t="s">
        <v>157</v>
      </c>
      <c r="AU1200" s="260" t="s">
        <v>88</v>
      </c>
      <c r="AV1200" s="14" t="s">
        <v>88</v>
      </c>
      <c r="AW1200" s="14" t="s">
        <v>34</v>
      </c>
      <c r="AX1200" s="14" t="s">
        <v>78</v>
      </c>
      <c r="AY1200" s="260" t="s">
        <v>147</v>
      </c>
    </row>
    <row r="1201" s="15" customFormat="1">
      <c r="A1201" s="15"/>
      <c r="B1201" s="261"/>
      <c r="C1201" s="262"/>
      <c r="D1201" s="241" t="s">
        <v>157</v>
      </c>
      <c r="E1201" s="263" t="s">
        <v>1</v>
      </c>
      <c r="F1201" s="264" t="s">
        <v>160</v>
      </c>
      <c r="G1201" s="262"/>
      <c r="H1201" s="265">
        <v>210.31200000000001</v>
      </c>
      <c r="I1201" s="266"/>
      <c r="J1201" s="262"/>
      <c r="K1201" s="262"/>
      <c r="L1201" s="267"/>
      <c r="M1201" s="268"/>
      <c r="N1201" s="269"/>
      <c r="O1201" s="269"/>
      <c r="P1201" s="269"/>
      <c r="Q1201" s="269"/>
      <c r="R1201" s="269"/>
      <c r="S1201" s="269"/>
      <c r="T1201" s="270"/>
      <c r="U1201" s="15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T1201" s="271" t="s">
        <v>157</v>
      </c>
      <c r="AU1201" s="271" t="s">
        <v>88</v>
      </c>
      <c r="AV1201" s="15" t="s">
        <v>153</v>
      </c>
      <c r="AW1201" s="15" t="s">
        <v>34</v>
      </c>
      <c r="AX1201" s="15" t="s">
        <v>86</v>
      </c>
      <c r="AY1201" s="271" t="s">
        <v>147</v>
      </c>
    </row>
    <row r="1202" s="2" customFormat="1" ht="16.5" customHeight="1">
      <c r="A1202" s="39"/>
      <c r="B1202" s="40"/>
      <c r="C1202" s="220" t="s">
        <v>1497</v>
      </c>
      <c r="D1202" s="220" t="s">
        <v>149</v>
      </c>
      <c r="E1202" s="221" t="s">
        <v>1498</v>
      </c>
      <c r="F1202" s="222" t="s">
        <v>1499</v>
      </c>
      <c r="G1202" s="223" t="s">
        <v>152</v>
      </c>
      <c r="H1202" s="224">
        <v>208.53899999999999</v>
      </c>
      <c r="I1202" s="225"/>
      <c r="J1202" s="226">
        <f>ROUND(I1202*H1202,2)</f>
        <v>0</v>
      </c>
      <c r="K1202" s="227"/>
      <c r="L1202" s="45"/>
      <c r="M1202" s="228" t="s">
        <v>1</v>
      </c>
      <c r="N1202" s="229" t="s">
        <v>43</v>
      </c>
      <c r="O1202" s="92"/>
      <c r="P1202" s="230">
        <f>O1202*H1202</f>
        <v>0</v>
      </c>
      <c r="Q1202" s="230">
        <v>0.00029999999999999997</v>
      </c>
      <c r="R1202" s="230">
        <f>Q1202*H1202</f>
        <v>0.062561699999999984</v>
      </c>
      <c r="S1202" s="230">
        <v>0</v>
      </c>
      <c r="T1202" s="231">
        <f>S1202*H1202</f>
        <v>0</v>
      </c>
      <c r="U1202" s="39"/>
      <c r="V1202" s="39"/>
      <c r="W1202" s="39"/>
      <c r="X1202" s="39"/>
      <c r="Y1202" s="39"/>
      <c r="Z1202" s="39"/>
      <c r="AA1202" s="39"/>
      <c r="AB1202" s="39"/>
      <c r="AC1202" s="39"/>
      <c r="AD1202" s="39"/>
      <c r="AE1202" s="39"/>
      <c r="AR1202" s="232" t="s">
        <v>251</v>
      </c>
      <c r="AT1202" s="232" t="s">
        <v>149</v>
      </c>
      <c r="AU1202" s="232" t="s">
        <v>88</v>
      </c>
      <c r="AY1202" s="18" t="s">
        <v>147</v>
      </c>
      <c r="BE1202" s="233">
        <f>IF(N1202="základní",J1202,0)</f>
        <v>0</v>
      </c>
      <c r="BF1202" s="233">
        <f>IF(N1202="snížená",J1202,0)</f>
        <v>0</v>
      </c>
      <c r="BG1202" s="233">
        <f>IF(N1202="zákl. přenesená",J1202,0)</f>
        <v>0</v>
      </c>
      <c r="BH1202" s="233">
        <f>IF(N1202="sníž. přenesená",J1202,0)</f>
        <v>0</v>
      </c>
      <c r="BI1202" s="233">
        <f>IF(N1202="nulová",J1202,0)</f>
        <v>0</v>
      </c>
      <c r="BJ1202" s="18" t="s">
        <v>86</v>
      </c>
      <c r="BK1202" s="233">
        <f>ROUND(I1202*H1202,2)</f>
        <v>0</v>
      </c>
      <c r="BL1202" s="18" t="s">
        <v>251</v>
      </c>
      <c r="BM1202" s="232" t="s">
        <v>1500</v>
      </c>
    </row>
    <row r="1203" s="2" customFormat="1">
      <c r="A1203" s="39"/>
      <c r="B1203" s="40"/>
      <c r="C1203" s="41"/>
      <c r="D1203" s="234" t="s">
        <v>155</v>
      </c>
      <c r="E1203" s="41"/>
      <c r="F1203" s="235" t="s">
        <v>1501</v>
      </c>
      <c r="G1203" s="41"/>
      <c r="H1203" s="41"/>
      <c r="I1203" s="236"/>
      <c r="J1203" s="41"/>
      <c r="K1203" s="41"/>
      <c r="L1203" s="45"/>
      <c r="M1203" s="237"/>
      <c r="N1203" s="238"/>
      <c r="O1203" s="92"/>
      <c r="P1203" s="92"/>
      <c r="Q1203" s="92"/>
      <c r="R1203" s="92"/>
      <c r="S1203" s="92"/>
      <c r="T1203" s="93"/>
      <c r="U1203" s="39"/>
      <c r="V1203" s="39"/>
      <c r="W1203" s="39"/>
      <c r="X1203" s="39"/>
      <c r="Y1203" s="39"/>
      <c r="Z1203" s="39"/>
      <c r="AA1203" s="39"/>
      <c r="AB1203" s="39"/>
      <c r="AC1203" s="39"/>
      <c r="AD1203" s="39"/>
      <c r="AE1203" s="39"/>
      <c r="AT1203" s="18" t="s">
        <v>155</v>
      </c>
      <c r="AU1203" s="18" t="s">
        <v>88</v>
      </c>
    </row>
    <row r="1204" s="13" customFormat="1">
      <c r="A1204" s="13"/>
      <c r="B1204" s="239"/>
      <c r="C1204" s="240"/>
      <c r="D1204" s="241" t="s">
        <v>157</v>
      </c>
      <c r="E1204" s="242" t="s">
        <v>1</v>
      </c>
      <c r="F1204" s="243" t="s">
        <v>497</v>
      </c>
      <c r="G1204" s="240"/>
      <c r="H1204" s="242" t="s">
        <v>1</v>
      </c>
      <c r="I1204" s="244"/>
      <c r="J1204" s="240"/>
      <c r="K1204" s="240"/>
      <c r="L1204" s="245"/>
      <c r="M1204" s="246"/>
      <c r="N1204" s="247"/>
      <c r="O1204" s="247"/>
      <c r="P1204" s="247"/>
      <c r="Q1204" s="247"/>
      <c r="R1204" s="247"/>
      <c r="S1204" s="247"/>
      <c r="T1204" s="248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49" t="s">
        <v>157</v>
      </c>
      <c r="AU1204" s="249" t="s">
        <v>88</v>
      </c>
      <c r="AV1204" s="13" t="s">
        <v>86</v>
      </c>
      <c r="AW1204" s="13" t="s">
        <v>34</v>
      </c>
      <c r="AX1204" s="13" t="s">
        <v>78</v>
      </c>
      <c r="AY1204" s="249" t="s">
        <v>147</v>
      </c>
    </row>
    <row r="1205" s="13" customFormat="1">
      <c r="A1205" s="13"/>
      <c r="B1205" s="239"/>
      <c r="C1205" s="240"/>
      <c r="D1205" s="241" t="s">
        <v>157</v>
      </c>
      <c r="E1205" s="242" t="s">
        <v>1</v>
      </c>
      <c r="F1205" s="243" t="s">
        <v>1453</v>
      </c>
      <c r="G1205" s="240"/>
      <c r="H1205" s="242" t="s">
        <v>1</v>
      </c>
      <c r="I1205" s="244"/>
      <c r="J1205" s="240"/>
      <c r="K1205" s="240"/>
      <c r="L1205" s="245"/>
      <c r="M1205" s="246"/>
      <c r="N1205" s="247"/>
      <c r="O1205" s="247"/>
      <c r="P1205" s="247"/>
      <c r="Q1205" s="247"/>
      <c r="R1205" s="247"/>
      <c r="S1205" s="247"/>
      <c r="T1205" s="248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49" t="s">
        <v>157</v>
      </c>
      <c r="AU1205" s="249" t="s">
        <v>88</v>
      </c>
      <c r="AV1205" s="13" t="s">
        <v>86</v>
      </c>
      <c r="AW1205" s="13" t="s">
        <v>34</v>
      </c>
      <c r="AX1205" s="13" t="s">
        <v>78</v>
      </c>
      <c r="AY1205" s="249" t="s">
        <v>147</v>
      </c>
    </row>
    <row r="1206" s="14" customFormat="1">
      <c r="A1206" s="14"/>
      <c r="B1206" s="250"/>
      <c r="C1206" s="251"/>
      <c r="D1206" s="241" t="s">
        <v>157</v>
      </c>
      <c r="E1206" s="252" t="s">
        <v>1</v>
      </c>
      <c r="F1206" s="253" t="s">
        <v>1454</v>
      </c>
      <c r="G1206" s="251"/>
      <c r="H1206" s="254">
        <v>1.77</v>
      </c>
      <c r="I1206" s="255"/>
      <c r="J1206" s="251"/>
      <c r="K1206" s="251"/>
      <c r="L1206" s="256"/>
      <c r="M1206" s="257"/>
      <c r="N1206" s="258"/>
      <c r="O1206" s="258"/>
      <c r="P1206" s="258"/>
      <c r="Q1206" s="258"/>
      <c r="R1206" s="258"/>
      <c r="S1206" s="258"/>
      <c r="T1206" s="259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T1206" s="260" t="s">
        <v>157</v>
      </c>
      <c r="AU1206" s="260" t="s">
        <v>88</v>
      </c>
      <c r="AV1206" s="14" t="s">
        <v>88</v>
      </c>
      <c r="AW1206" s="14" t="s">
        <v>34</v>
      </c>
      <c r="AX1206" s="14" t="s">
        <v>78</v>
      </c>
      <c r="AY1206" s="260" t="s">
        <v>147</v>
      </c>
    </row>
    <row r="1207" s="14" customFormat="1">
      <c r="A1207" s="14"/>
      <c r="B1207" s="250"/>
      <c r="C1207" s="251"/>
      <c r="D1207" s="241" t="s">
        <v>157</v>
      </c>
      <c r="E1207" s="252" t="s">
        <v>1</v>
      </c>
      <c r="F1207" s="253" t="s">
        <v>1455</v>
      </c>
      <c r="G1207" s="251"/>
      <c r="H1207" s="254">
        <v>5.9800000000000004</v>
      </c>
      <c r="I1207" s="255"/>
      <c r="J1207" s="251"/>
      <c r="K1207" s="251"/>
      <c r="L1207" s="256"/>
      <c r="M1207" s="257"/>
      <c r="N1207" s="258"/>
      <c r="O1207" s="258"/>
      <c r="P1207" s="258"/>
      <c r="Q1207" s="258"/>
      <c r="R1207" s="258"/>
      <c r="S1207" s="258"/>
      <c r="T1207" s="259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60" t="s">
        <v>157</v>
      </c>
      <c r="AU1207" s="260" t="s">
        <v>88</v>
      </c>
      <c r="AV1207" s="14" t="s">
        <v>88</v>
      </c>
      <c r="AW1207" s="14" t="s">
        <v>34</v>
      </c>
      <c r="AX1207" s="14" t="s">
        <v>78</v>
      </c>
      <c r="AY1207" s="260" t="s">
        <v>147</v>
      </c>
    </row>
    <row r="1208" s="13" customFormat="1">
      <c r="A1208" s="13"/>
      <c r="B1208" s="239"/>
      <c r="C1208" s="240"/>
      <c r="D1208" s="241" t="s">
        <v>157</v>
      </c>
      <c r="E1208" s="242" t="s">
        <v>1</v>
      </c>
      <c r="F1208" s="243" t="s">
        <v>434</v>
      </c>
      <c r="G1208" s="240"/>
      <c r="H1208" s="242" t="s">
        <v>1</v>
      </c>
      <c r="I1208" s="244"/>
      <c r="J1208" s="240"/>
      <c r="K1208" s="240"/>
      <c r="L1208" s="245"/>
      <c r="M1208" s="246"/>
      <c r="N1208" s="247"/>
      <c r="O1208" s="247"/>
      <c r="P1208" s="247"/>
      <c r="Q1208" s="247"/>
      <c r="R1208" s="247"/>
      <c r="S1208" s="247"/>
      <c r="T1208" s="248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49" t="s">
        <v>157</v>
      </c>
      <c r="AU1208" s="249" t="s">
        <v>88</v>
      </c>
      <c r="AV1208" s="13" t="s">
        <v>86</v>
      </c>
      <c r="AW1208" s="13" t="s">
        <v>34</v>
      </c>
      <c r="AX1208" s="13" t="s">
        <v>78</v>
      </c>
      <c r="AY1208" s="249" t="s">
        <v>147</v>
      </c>
    </row>
    <row r="1209" s="14" customFormat="1">
      <c r="A1209" s="14"/>
      <c r="B1209" s="250"/>
      <c r="C1209" s="251"/>
      <c r="D1209" s="241" t="s">
        <v>157</v>
      </c>
      <c r="E1209" s="252" t="s">
        <v>1</v>
      </c>
      <c r="F1209" s="253" t="s">
        <v>1456</v>
      </c>
      <c r="G1209" s="251"/>
      <c r="H1209" s="254">
        <v>46.409999999999997</v>
      </c>
      <c r="I1209" s="255"/>
      <c r="J1209" s="251"/>
      <c r="K1209" s="251"/>
      <c r="L1209" s="256"/>
      <c r="M1209" s="257"/>
      <c r="N1209" s="258"/>
      <c r="O1209" s="258"/>
      <c r="P1209" s="258"/>
      <c r="Q1209" s="258"/>
      <c r="R1209" s="258"/>
      <c r="S1209" s="258"/>
      <c r="T1209" s="259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60" t="s">
        <v>157</v>
      </c>
      <c r="AU1209" s="260" t="s">
        <v>88</v>
      </c>
      <c r="AV1209" s="14" t="s">
        <v>88</v>
      </c>
      <c r="AW1209" s="14" t="s">
        <v>34</v>
      </c>
      <c r="AX1209" s="14" t="s">
        <v>78</v>
      </c>
      <c r="AY1209" s="260" t="s">
        <v>147</v>
      </c>
    </row>
    <row r="1210" s="14" customFormat="1">
      <c r="A1210" s="14"/>
      <c r="B1210" s="250"/>
      <c r="C1210" s="251"/>
      <c r="D1210" s="241" t="s">
        <v>157</v>
      </c>
      <c r="E1210" s="252" t="s">
        <v>1</v>
      </c>
      <c r="F1210" s="253" t="s">
        <v>1457</v>
      </c>
      <c r="G1210" s="251"/>
      <c r="H1210" s="254">
        <v>5.4800000000000004</v>
      </c>
      <c r="I1210" s="255"/>
      <c r="J1210" s="251"/>
      <c r="K1210" s="251"/>
      <c r="L1210" s="256"/>
      <c r="M1210" s="257"/>
      <c r="N1210" s="258"/>
      <c r="O1210" s="258"/>
      <c r="P1210" s="258"/>
      <c r="Q1210" s="258"/>
      <c r="R1210" s="258"/>
      <c r="S1210" s="258"/>
      <c r="T1210" s="259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T1210" s="260" t="s">
        <v>157</v>
      </c>
      <c r="AU1210" s="260" t="s">
        <v>88</v>
      </c>
      <c r="AV1210" s="14" t="s">
        <v>88</v>
      </c>
      <c r="AW1210" s="14" t="s">
        <v>34</v>
      </c>
      <c r="AX1210" s="14" t="s">
        <v>78</v>
      </c>
      <c r="AY1210" s="260" t="s">
        <v>147</v>
      </c>
    </row>
    <row r="1211" s="14" customFormat="1">
      <c r="A1211" s="14"/>
      <c r="B1211" s="250"/>
      <c r="C1211" s="251"/>
      <c r="D1211" s="241" t="s">
        <v>157</v>
      </c>
      <c r="E1211" s="252" t="s">
        <v>1</v>
      </c>
      <c r="F1211" s="253" t="s">
        <v>1458</v>
      </c>
      <c r="G1211" s="251"/>
      <c r="H1211" s="254">
        <v>5.3789999999999996</v>
      </c>
      <c r="I1211" s="255"/>
      <c r="J1211" s="251"/>
      <c r="K1211" s="251"/>
      <c r="L1211" s="256"/>
      <c r="M1211" s="257"/>
      <c r="N1211" s="258"/>
      <c r="O1211" s="258"/>
      <c r="P1211" s="258"/>
      <c r="Q1211" s="258"/>
      <c r="R1211" s="258"/>
      <c r="S1211" s="258"/>
      <c r="T1211" s="259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T1211" s="260" t="s">
        <v>157</v>
      </c>
      <c r="AU1211" s="260" t="s">
        <v>88</v>
      </c>
      <c r="AV1211" s="14" t="s">
        <v>88</v>
      </c>
      <c r="AW1211" s="14" t="s">
        <v>34</v>
      </c>
      <c r="AX1211" s="14" t="s">
        <v>78</v>
      </c>
      <c r="AY1211" s="260" t="s">
        <v>147</v>
      </c>
    </row>
    <row r="1212" s="13" customFormat="1">
      <c r="A1212" s="13"/>
      <c r="B1212" s="239"/>
      <c r="C1212" s="240"/>
      <c r="D1212" s="241" t="s">
        <v>157</v>
      </c>
      <c r="E1212" s="242" t="s">
        <v>1</v>
      </c>
      <c r="F1212" s="243" t="s">
        <v>437</v>
      </c>
      <c r="G1212" s="240"/>
      <c r="H1212" s="242" t="s">
        <v>1</v>
      </c>
      <c r="I1212" s="244"/>
      <c r="J1212" s="240"/>
      <c r="K1212" s="240"/>
      <c r="L1212" s="245"/>
      <c r="M1212" s="246"/>
      <c r="N1212" s="247"/>
      <c r="O1212" s="247"/>
      <c r="P1212" s="247"/>
      <c r="Q1212" s="247"/>
      <c r="R1212" s="247"/>
      <c r="S1212" s="247"/>
      <c r="T1212" s="248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49" t="s">
        <v>157</v>
      </c>
      <c r="AU1212" s="249" t="s">
        <v>88</v>
      </c>
      <c r="AV1212" s="13" t="s">
        <v>86</v>
      </c>
      <c r="AW1212" s="13" t="s">
        <v>34</v>
      </c>
      <c r="AX1212" s="13" t="s">
        <v>78</v>
      </c>
      <c r="AY1212" s="249" t="s">
        <v>147</v>
      </c>
    </row>
    <row r="1213" s="14" customFormat="1">
      <c r="A1213" s="14"/>
      <c r="B1213" s="250"/>
      <c r="C1213" s="251"/>
      <c r="D1213" s="241" t="s">
        <v>157</v>
      </c>
      <c r="E1213" s="252" t="s">
        <v>1</v>
      </c>
      <c r="F1213" s="253" t="s">
        <v>1459</v>
      </c>
      <c r="G1213" s="251"/>
      <c r="H1213" s="254">
        <v>42.359999999999999</v>
      </c>
      <c r="I1213" s="255"/>
      <c r="J1213" s="251"/>
      <c r="K1213" s="251"/>
      <c r="L1213" s="256"/>
      <c r="M1213" s="257"/>
      <c r="N1213" s="258"/>
      <c r="O1213" s="258"/>
      <c r="P1213" s="258"/>
      <c r="Q1213" s="258"/>
      <c r="R1213" s="258"/>
      <c r="S1213" s="258"/>
      <c r="T1213" s="259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60" t="s">
        <v>157</v>
      </c>
      <c r="AU1213" s="260" t="s">
        <v>88</v>
      </c>
      <c r="AV1213" s="14" t="s">
        <v>88</v>
      </c>
      <c r="AW1213" s="14" t="s">
        <v>34</v>
      </c>
      <c r="AX1213" s="14" t="s">
        <v>78</v>
      </c>
      <c r="AY1213" s="260" t="s">
        <v>147</v>
      </c>
    </row>
    <row r="1214" s="14" customFormat="1">
      <c r="A1214" s="14"/>
      <c r="B1214" s="250"/>
      <c r="C1214" s="251"/>
      <c r="D1214" s="241" t="s">
        <v>157</v>
      </c>
      <c r="E1214" s="252" t="s">
        <v>1</v>
      </c>
      <c r="F1214" s="253" t="s">
        <v>1460</v>
      </c>
      <c r="G1214" s="251"/>
      <c r="H1214" s="254">
        <v>5.4800000000000004</v>
      </c>
      <c r="I1214" s="255"/>
      <c r="J1214" s="251"/>
      <c r="K1214" s="251"/>
      <c r="L1214" s="256"/>
      <c r="M1214" s="257"/>
      <c r="N1214" s="258"/>
      <c r="O1214" s="258"/>
      <c r="P1214" s="258"/>
      <c r="Q1214" s="258"/>
      <c r="R1214" s="258"/>
      <c r="S1214" s="258"/>
      <c r="T1214" s="259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T1214" s="260" t="s">
        <v>157</v>
      </c>
      <c r="AU1214" s="260" t="s">
        <v>88</v>
      </c>
      <c r="AV1214" s="14" t="s">
        <v>88</v>
      </c>
      <c r="AW1214" s="14" t="s">
        <v>34</v>
      </c>
      <c r="AX1214" s="14" t="s">
        <v>78</v>
      </c>
      <c r="AY1214" s="260" t="s">
        <v>147</v>
      </c>
    </row>
    <row r="1215" s="13" customFormat="1">
      <c r="A1215" s="13"/>
      <c r="B1215" s="239"/>
      <c r="C1215" s="240"/>
      <c r="D1215" s="241" t="s">
        <v>157</v>
      </c>
      <c r="E1215" s="242" t="s">
        <v>1</v>
      </c>
      <c r="F1215" s="243" t="s">
        <v>438</v>
      </c>
      <c r="G1215" s="240"/>
      <c r="H1215" s="242" t="s">
        <v>1</v>
      </c>
      <c r="I1215" s="244"/>
      <c r="J1215" s="240"/>
      <c r="K1215" s="240"/>
      <c r="L1215" s="245"/>
      <c r="M1215" s="246"/>
      <c r="N1215" s="247"/>
      <c r="O1215" s="247"/>
      <c r="P1215" s="247"/>
      <c r="Q1215" s="247"/>
      <c r="R1215" s="247"/>
      <c r="S1215" s="247"/>
      <c r="T1215" s="248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49" t="s">
        <v>157</v>
      </c>
      <c r="AU1215" s="249" t="s">
        <v>88</v>
      </c>
      <c r="AV1215" s="13" t="s">
        <v>86</v>
      </c>
      <c r="AW1215" s="13" t="s">
        <v>34</v>
      </c>
      <c r="AX1215" s="13" t="s">
        <v>78</v>
      </c>
      <c r="AY1215" s="249" t="s">
        <v>147</v>
      </c>
    </row>
    <row r="1216" s="14" customFormat="1">
      <c r="A1216" s="14"/>
      <c r="B1216" s="250"/>
      <c r="C1216" s="251"/>
      <c r="D1216" s="241" t="s">
        <v>157</v>
      </c>
      <c r="E1216" s="252" t="s">
        <v>1</v>
      </c>
      <c r="F1216" s="253" t="s">
        <v>1461</v>
      </c>
      <c r="G1216" s="251"/>
      <c r="H1216" s="254">
        <v>42.359999999999999</v>
      </c>
      <c r="I1216" s="255"/>
      <c r="J1216" s="251"/>
      <c r="K1216" s="251"/>
      <c r="L1216" s="256"/>
      <c r="M1216" s="257"/>
      <c r="N1216" s="258"/>
      <c r="O1216" s="258"/>
      <c r="P1216" s="258"/>
      <c r="Q1216" s="258"/>
      <c r="R1216" s="258"/>
      <c r="S1216" s="258"/>
      <c r="T1216" s="259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60" t="s">
        <v>157</v>
      </c>
      <c r="AU1216" s="260" t="s">
        <v>88</v>
      </c>
      <c r="AV1216" s="14" t="s">
        <v>88</v>
      </c>
      <c r="AW1216" s="14" t="s">
        <v>34</v>
      </c>
      <c r="AX1216" s="14" t="s">
        <v>78</v>
      </c>
      <c r="AY1216" s="260" t="s">
        <v>147</v>
      </c>
    </row>
    <row r="1217" s="14" customFormat="1">
      <c r="A1217" s="14"/>
      <c r="B1217" s="250"/>
      <c r="C1217" s="251"/>
      <c r="D1217" s="241" t="s">
        <v>157</v>
      </c>
      <c r="E1217" s="252" t="s">
        <v>1</v>
      </c>
      <c r="F1217" s="253" t="s">
        <v>1462</v>
      </c>
      <c r="G1217" s="251"/>
      <c r="H1217" s="254">
        <v>5.4800000000000004</v>
      </c>
      <c r="I1217" s="255"/>
      <c r="J1217" s="251"/>
      <c r="K1217" s="251"/>
      <c r="L1217" s="256"/>
      <c r="M1217" s="257"/>
      <c r="N1217" s="258"/>
      <c r="O1217" s="258"/>
      <c r="P1217" s="258"/>
      <c r="Q1217" s="258"/>
      <c r="R1217" s="258"/>
      <c r="S1217" s="258"/>
      <c r="T1217" s="259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60" t="s">
        <v>157</v>
      </c>
      <c r="AU1217" s="260" t="s">
        <v>88</v>
      </c>
      <c r="AV1217" s="14" t="s">
        <v>88</v>
      </c>
      <c r="AW1217" s="14" t="s">
        <v>34</v>
      </c>
      <c r="AX1217" s="14" t="s">
        <v>78</v>
      </c>
      <c r="AY1217" s="260" t="s">
        <v>147</v>
      </c>
    </row>
    <row r="1218" s="13" customFormat="1">
      <c r="A1218" s="13"/>
      <c r="B1218" s="239"/>
      <c r="C1218" s="240"/>
      <c r="D1218" s="241" t="s">
        <v>157</v>
      </c>
      <c r="E1218" s="242" t="s">
        <v>1</v>
      </c>
      <c r="F1218" s="243" t="s">
        <v>439</v>
      </c>
      <c r="G1218" s="240"/>
      <c r="H1218" s="242" t="s">
        <v>1</v>
      </c>
      <c r="I1218" s="244"/>
      <c r="J1218" s="240"/>
      <c r="K1218" s="240"/>
      <c r="L1218" s="245"/>
      <c r="M1218" s="246"/>
      <c r="N1218" s="247"/>
      <c r="O1218" s="247"/>
      <c r="P1218" s="247"/>
      <c r="Q1218" s="247"/>
      <c r="R1218" s="247"/>
      <c r="S1218" s="247"/>
      <c r="T1218" s="248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49" t="s">
        <v>157</v>
      </c>
      <c r="AU1218" s="249" t="s">
        <v>88</v>
      </c>
      <c r="AV1218" s="13" t="s">
        <v>86</v>
      </c>
      <c r="AW1218" s="13" t="s">
        <v>34</v>
      </c>
      <c r="AX1218" s="13" t="s">
        <v>78</v>
      </c>
      <c r="AY1218" s="249" t="s">
        <v>147</v>
      </c>
    </row>
    <row r="1219" s="14" customFormat="1">
      <c r="A1219" s="14"/>
      <c r="B1219" s="250"/>
      <c r="C1219" s="251"/>
      <c r="D1219" s="241" t="s">
        <v>157</v>
      </c>
      <c r="E1219" s="252" t="s">
        <v>1</v>
      </c>
      <c r="F1219" s="253" t="s">
        <v>1463</v>
      </c>
      <c r="G1219" s="251"/>
      <c r="H1219" s="254">
        <v>42.359999999999999</v>
      </c>
      <c r="I1219" s="255"/>
      <c r="J1219" s="251"/>
      <c r="K1219" s="251"/>
      <c r="L1219" s="256"/>
      <c r="M1219" s="257"/>
      <c r="N1219" s="258"/>
      <c r="O1219" s="258"/>
      <c r="P1219" s="258"/>
      <c r="Q1219" s="258"/>
      <c r="R1219" s="258"/>
      <c r="S1219" s="258"/>
      <c r="T1219" s="259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60" t="s">
        <v>157</v>
      </c>
      <c r="AU1219" s="260" t="s">
        <v>88</v>
      </c>
      <c r="AV1219" s="14" t="s">
        <v>88</v>
      </c>
      <c r="AW1219" s="14" t="s">
        <v>34</v>
      </c>
      <c r="AX1219" s="14" t="s">
        <v>78</v>
      </c>
      <c r="AY1219" s="260" t="s">
        <v>147</v>
      </c>
    </row>
    <row r="1220" s="14" customFormat="1">
      <c r="A1220" s="14"/>
      <c r="B1220" s="250"/>
      <c r="C1220" s="251"/>
      <c r="D1220" s="241" t="s">
        <v>157</v>
      </c>
      <c r="E1220" s="252" t="s">
        <v>1</v>
      </c>
      <c r="F1220" s="253" t="s">
        <v>1464</v>
      </c>
      <c r="G1220" s="251"/>
      <c r="H1220" s="254">
        <v>5.4800000000000004</v>
      </c>
      <c r="I1220" s="255"/>
      <c r="J1220" s="251"/>
      <c r="K1220" s="251"/>
      <c r="L1220" s="256"/>
      <c r="M1220" s="257"/>
      <c r="N1220" s="258"/>
      <c r="O1220" s="258"/>
      <c r="P1220" s="258"/>
      <c r="Q1220" s="258"/>
      <c r="R1220" s="258"/>
      <c r="S1220" s="258"/>
      <c r="T1220" s="259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T1220" s="260" t="s">
        <v>157</v>
      </c>
      <c r="AU1220" s="260" t="s">
        <v>88</v>
      </c>
      <c r="AV1220" s="14" t="s">
        <v>88</v>
      </c>
      <c r="AW1220" s="14" t="s">
        <v>34</v>
      </c>
      <c r="AX1220" s="14" t="s">
        <v>78</v>
      </c>
      <c r="AY1220" s="260" t="s">
        <v>147</v>
      </c>
    </row>
    <row r="1221" s="15" customFormat="1">
      <c r="A1221" s="15"/>
      <c r="B1221" s="261"/>
      <c r="C1221" s="262"/>
      <c r="D1221" s="241" t="s">
        <v>157</v>
      </c>
      <c r="E1221" s="263" t="s">
        <v>1</v>
      </c>
      <c r="F1221" s="264" t="s">
        <v>160</v>
      </c>
      <c r="G1221" s="262"/>
      <c r="H1221" s="265">
        <v>208.53899999999996</v>
      </c>
      <c r="I1221" s="266"/>
      <c r="J1221" s="262"/>
      <c r="K1221" s="262"/>
      <c r="L1221" s="267"/>
      <c r="M1221" s="268"/>
      <c r="N1221" s="269"/>
      <c r="O1221" s="269"/>
      <c r="P1221" s="269"/>
      <c r="Q1221" s="269"/>
      <c r="R1221" s="269"/>
      <c r="S1221" s="269"/>
      <c r="T1221" s="270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T1221" s="271" t="s">
        <v>157</v>
      </c>
      <c r="AU1221" s="271" t="s">
        <v>88</v>
      </c>
      <c r="AV1221" s="15" t="s">
        <v>153</v>
      </c>
      <c r="AW1221" s="15" t="s">
        <v>34</v>
      </c>
      <c r="AX1221" s="15" t="s">
        <v>86</v>
      </c>
      <c r="AY1221" s="271" t="s">
        <v>147</v>
      </c>
    </row>
    <row r="1222" s="2" customFormat="1" ht="49.05" customHeight="1">
      <c r="A1222" s="39"/>
      <c r="B1222" s="40"/>
      <c r="C1222" s="272" t="s">
        <v>1502</v>
      </c>
      <c r="D1222" s="272" t="s">
        <v>392</v>
      </c>
      <c r="E1222" s="273" t="s">
        <v>1503</v>
      </c>
      <c r="F1222" s="274" t="s">
        <v>1504</v>
      </c>
      <c r="G1222" s="275" t="s">
        <v>152</v>
      </c>
      <c r="H1222" s="276">
        <v>239.81999999999999</v>
      </c>
      <c r="I1222" s="277"/>
      <c r="J1222" s="278">
        <f>ROUND(I1222*H1222,2)</f>
        <v>0</v>
      </c>
      <c r="K1222" s="279"/>
      <c r="L1222" s="280"/>
      <c r="M1222" s="281" t="s">
        <v>1</v>
      </c>
      <c r="N1222" s="282" t="s">
        <v>43</v>
      </c>
      <c r="O1222" s="92"/>
      <c r="P1222" s="230">
        <f>O1222*H1222</f>
        <v>0</v>
      </c>
      <c r="Q1222" s="230">
        <v>0.0025999999999999999</v>
      </c>
      <c r="R1222" s="230">
        <f>Q1222*H1222</f>
        <v>0.62353199999999998</v>
      </c>
      <c r="S1222" s="230">
        <v>0</v>
      </c>
      <c r="T1222" s="231">
        <f>S1222*H1222</f>
        <v>0</v>
      </c>
      <c r="U1222" s="39"/>
      <c r="V1222" s="39"/>
      <c r="W1222" s="39"/>
      <c r="X1222" s="39"/>
      <c r="Y1222" s="39"/>
      <c r="Z1222" s="39"/>
      <c r="AA1222" s="39"/>
      <c r="AB1222" s="39"/>
      <c r="AC1222" s="39"/>
      <c r="AD1222" s="39"/>
      <c r="AE1222" s="39"/>
      <c r="AR1222" s="232" t="s">
        <v>361</v>
      </c>
      <c r="AT1222" s="232" t="s">
        <v>392</v>
      </c>
      <c r="AU1222" s="232" t="s">
        <v>88</v>
      </c>
      <c r="AY1222" s="18" t="s">
        <v>147</v>
      </c>
      <c r="BE1222" s="233">
        <f>IF(N1222="základní",J1222,0)</f>
        <v>0</v>
      </c>
      <c r="BF1222" s="233">
        <f>IF(N1222="snížená",J1222,0)</f>
        <v>0</v>
      </c>
      <c r="BG1222" s="233">
        <f>IF(N1222="zákl. přenesená",J1222,0)</f>
        <v>0</v>
      </c>
      <c r="BH1222" s="233">
        <f>IF(N1222="sníž. přenesená",J1222,0)</f>
        <v>0</v>
      </c>
      <c r="BI1222" s="233">
        <f>IF(N1222="nulová",J1222,0)</f>
        <v>0</v>
      </c>
      <c r="BJ1222" s="18" t="s">
        <v>86</v>
      </c>
      <c r="BK1222" s="233">
        <f>ROUND(I1222*H1222,2)</f>
        <v>0</v>
      </c>
      <c r="BL1222" s="18" t="s">
        <v>251</v>
      </c>
      <c r="BM1222" s="232" t="s">
        <v>1505</v>
      </c>
    </row>
    <row r="1223" s="14" customFormat="1">
      <c r="A1223" s="14"/>
      <c r="B1223" s="250"/>
      <c r="C1223" s="251"/>
      <c r="D1223" s="241" t="s">
        <v>157</v>
      </c>
      <c r="E1223" s="252" t="s">
        <v>1</v>
      </c>
      <c r="F1223" s="253" t="s">
        <v>1506</v>
      </c>
      <c r="G1223" s="251"/>
      <c r="H1223" s="254">
        <v>239.81999999999999</v>
      </c>
      <c r="I1223" s="255"/>
      <c r="J1223" s="251"/>
      <c r="K1223" s="251"/>
      <c r="L1223" s="256"/>
      <c r="M1223" s="257"/>
      <c r="N1223" s="258"/>
      <c r="O1223" s="258"/>
      <c r="P1223" s="258"/>
      <c r="Q1223" s="258"/>
      <c r="R1223" s="258"/>
      <c r="S1223" s="258"/>
      <c r="T1223" s="259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60" t="s">
        <v>157</v>
      </c>
      <c r="AU1223" s="260" t="s">
        <v>88</v>
      </c>
      <c r="AV1223" s="14" t="s">
        <v>88</v>
      </c>
      <c r="AW1223" s="14" t="s">
        <v>34</v>
      </c>
      <c r="AX1223" s="14" t="s">
        <v>78</v>
      </c>
      <c r="AY1223" s="260" t="s">
        <v>147</v>
      </c>
    </row>
    <row r="1224" s="15" customFormat="1">
      <c r="A1224" s="15"/>
      <c r="B1224" s="261"/>
      <c r="C1224" s="262"/>
      <c r="D1224" s="241" t="s">
        <v>157</v>
      </c>
      <c r="E1224" s="263" t="s">
        <v>1</v>
      </c>
      <c r="F1224" s="264" t="s">
        <v>160</v>
      </c>
      <c r="G1224" s="262"/>
      <c r="H1224" s="265">
        <v>239.81999999999999</v>
      </c>
      <c r="I1224" s="266"/>
      <c r="J1224" s="262"/>
      <c r="K1224" s="262"/>
      <c r="L1224" s="267"/>
      <c r="M1224" s="268"/>
      <c r="N1224" s="269"/>
      <c r="O1224" s="269"/>
      <c r="P1224" s="269"/>
      <c r="Q1224" s="269"/>
      <c r="R1224" s="269"/>
      <c r="S1224" s="269"/>
      <c r="T1224" s="270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  <c r="AE1224" s="15"/>
      <c r="AT1224" s="271" t="s">
        <v>157</v>
      </c>
      <c r="AU1224" s="271" t="s">
        <v>88</v>
      </c>
      <c r="AV1224" s="15" t="s">
        <v>153</v>
      </c>
      <c r="AW1224" s="15" t="s">
        <v>34</v>
      </c>
      <c r="AX1224" s="15" t="s">
        <v>86</v>
      </c>
      <c r="AY1224" s="271" t="s">
        <v>147</v>
      </c>
    </row>
    <row r="1225" s="2" customFormat="1" ht="24.15" customHeight="1">
      <c r="A1225" s="39"/>
      <c r="B1225" s="40"/>
      <c r="C1225" s="220" t="s">
        <v>1507</v>
      </c>
      <c r="D1225" s="220" t="s">
        <v>149</v>
      </c>
      <c r="E1225" s="221" t="s">
        <v>1508</v>
      </c>
      <c r="F1225" s="222" t="s">
        <v>1509</v>
      </c>
      <c r="G1225" s="223" t="s">
        <v>163</v>
      </c>
      <c r="H1225" s="224">
        <v>118.77500000000001</v>
      </c>
      <c r="I1225" s="225"/>
      <c r="J1225" s="226">
        <f>ROUND(I1225*H1225,2)</f>
        <v>0</v>
      </c>
      <c r="K1225" s="227"/>
      <c r="L1225" s="45"/>
      <c r="M1225" s="228" t="s">
        <v>1</v>
      </c>
      <c r="N1225" s="229" t="s">
        <v>43</v>
      </c>
      <c r="O1225" s="92"/>
      <c r="P1225" s="230">
        <f>O1225*H1225</f>
        <v>0</v>
      </c>
      <c r="Q1225" s="230">
        <v>0</v>
      </c>
      <c r="R1225" s="230">
        <f>Q1225*H1225</f>
        <v>0</v>
      </c>
      <c r="S1225" s="230">
        <v>0</v>
      </c>
      <c r="T1225" s="231">
        <f>S1225*H1225</f>
        <v>0</v>
      </c>
      <c r="U1225" s="39"/>
      <c r="V1225" s="39"/>
      <c r="W1225" s="39"/>
      <c r="X1225" s="39"/>
      <c r="Y1225" s="39"/>
      <c r="Z1225" s="39"/>
      <c r="AA1225" s="39"/>
      <c r="AB1225" s="39"/>
      <c r="AC1225" s="39"/>
      <c r="AD1225" s="39"/>
      <c r="AE1225" s="39"/>
      <c r="AR1225" s="232" t="s">
        <v>251</v>
      </c>
      <c r="AT1225" s="232" t="s">
        <v>149</v>
      </c>
      <c r="AU1225" s="232" t="s">
        <v>88</v>
      </c>
      <c r="AY1225" s="18" t="s">
        <v>147</v>
      </c>
      <c r="BE1225" s="233">
        <f>IF(N1225="základní",J1225,0)</f>
        <v>0</v>
      </c>
      <c r="BF1225" s="233">
        <f>IF(N1225="snížená",J1225,0)</f>
        <v>0</v>
      </c>
      <c r="BG1225" s="233">
        <f>IF(N1225="zákl. přenesená",J1225,0)</f>
        <v>0</v>
      </c>
      <c r="BH1225" s="233">
        <f>IF(N1225="sníž. přenesená",J1225,0)</f>
        <v>0</v>
      </c>
      <c r="BI1225" s="233">
        <f>IF(N1225="nulová",J1225,0)</f>
        <v>0</v>
      </c>
      <c r="BJ1225" s="18" t="s">
        <v>86</v>
      </c>
      <c r="BK1225" s="233">
        <f>ROUND(I1225*H1225,2)</f>
        <v>0</v>
      </c>
      <c r="BL1225" s="18" t="s">
        <v>251</v>
      </c>
      <c r="BM1225" s="232" t="s">
        <v>1510</v>
      </c>
    </row>
    <row r="1226" s="2" customFormat="1">
      <c r="A1226" s="39"/>
      <c r="B1226" s="40"/>
      <c r="C1226" s="41"/>
      <c r="D1226" s="234" t="s">
        <v>155</v>
      </c>
      <c r="E1226" s="41"/>
      <c r="F1226" s="235" t="s">
        <v>1511</v>
      </c>
      <c r="G1226" s="41"/>
      <c r="H1226" s="41"/>
      <c r="I1226" s="236"/>
      <c r="J1226" s="41"/>
      <c r="K1226" s="41"/>
      <c r="L1226" s="45"/>
      <c r="M1226" s="237"/>
      <c r="N1226" s="238"/>
      <c r="O1226" s="92"/>
      <c r="P1226" s="92"/>
      <c r="Q1226" s="92"/>
      <c r="R1226" s="92"/>
      <c r="S1226" s="92"/>
      <c r="T1226" s="93"/>
      <c r="U1226" s="39"/>
      <c r="V1226" s="39"/>
      <c r="W1226" s="39"/>
      <c r="X1226" s="39"/>
      <c r="Y1226" s="39"/>
      <c r="Z1226" s="39"/>
      <c r="AA1226" s="39"/>
      <c r="AB1226" s="39"/>
      <c r="AC1226" s="39"/>
      <c r="AD1226" s="39"/>
      <c r="AE1226" s="39"/>
      <c r="AT1226" s="18" t="s">
        <v>155</v>
      </c>
      <c r="AU1226" s="18" t="s">
        <v>88</v>
      </c>
    </row>
    <row r="1227" s="13" customFormat="1">
      <c r="A1227" s="13"/>
      <c r="B1227" s="239"/>
      <c r="C1227" s="240"/>
      <c r="D1227" s="241" t="s">
        <v>157</v>
      </c>
      <c r="E1227" s="242" t="s">
        <v>1</v>
      </c>
      <c r="F1227" s="243" t="s">
        <v>497</v>
      </c>
      <c r="G1227" s="240"/>
      <c r="H1227" s="242" t="s">
        <v>1</v>
      </c>
      <c r="I1227" s="244"/>
      <c r="J1227" s="240"/>
      <c r="K1227" s="240"/>
      <c r="L1227" s="245"/>
      <c r="M1227" s="246"/>
      <c r="N1227" s="247"/>
      <c r="O1227" s="247"/>
      <c r="P1227" s="247"/>
      <c r="Q1227" s="247"/>
      <c r="R1227" s="247"/>
      <c r="S1227" s="247"/>
      <c r="T1227" s="248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49" t="s">
        <v>157</v>
      </c>
      <c r="AU1227" s="249" t="s">
        <v>88</v>
      </c>
      <c r="AV1227" s="13" t="s">
        <v>86</v>
      </c>
      <c r="AW1227" s="13" t="s">
        <v>34</v>
      </c>
      <c r="AX1227" s="13" t="s">
        <v>78</v>
      </c>
      <c r="AY1227" s="249" t="s">
        <v>147</v>
      </c>
    </row>
    <row r="1228" s="13" customFormat="1">
      <c r="A1228" s="13"/>
      <c r="B1228" s="239"/>
      <c r="C1228" s="240"/>
      <c r="D1228" s="241" t="s">
        <v>157</v>
      </c>
      <c r="E1228" s="242" t="s">
        <v>1</v>
      </c>
      <c r="F1228" s="243" t="s">
        <v>1453</v>
      </c>
      <c r="G1228" s="240"/>
      <c r="H1228" s="242" t="s">
        <v>1</v>
      </c>
      <c r="I1228" s="244"/>
      <c r="J1228" s="240"/>
      <c r="K1228" s="240"/>
      <c r="L1228" s="245"/>
      <c r="M1228" s="246"/>
      <c r="N1228" s="247"/>
      <c r="O1228" s="247"/>
      <c r="P1228" s="247"/>
      <c r="Q1228" s="247"/>
      <c r="R1228" s="247"/>
      <c r="S1228" s="247"/>
      <c r="T1228" s="248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49" t="s">
        <v>157</v>
      </c>
      <c r="AU1228" s="249" t="s">
        <v>88</v>
      </c>
      <c r="AV1228" s="13" t="s">
        <v>86</v>
      </c>
      <c r="AW1228" s="13" t="s">
        <v>34</v>
      </c>
      <c r="AX1228" s="13" t="s">
        <v>78</v>
      </c>
      <c r="AY1228" s="249" t="s">
        <v>147</v>
      </c>
    </row>
    <row r="1229" s="14" customFormat="1">
      <c r="A1229" s="14"/>
      <c r="B1229" s="250"/>
      <c r="C1229" s="251"/>
      <c r="D1229" s="241" t="s">
        <v>157</v>
      </c>
      <c r="E1229" s="252" t="s">
        <v>1</v>
      </c>
      <c r="F1229" s="253" t="s">
        <v>1512</v>
      </c>
      <c r="G1229" s="251"/>
      <c r="H1229" s="254">
        <v>5.9000000000000004</v>
      </c>
      <c r="I1229" s="255"/>
      <c r="J1229" s="251"/>
      <c r="K1229" s="251"/>
      <c r="L1229" s="256"/>
      <c r="M1229" s="257"/>
      <c r="N1229" s="258"/>
      <c r="O1229" s="258"/>
      <c r="P1229" s="258"/>
      <c r="Q1229" s="258"/>
      <c r="R1229" s="258"/>
      <c r="S1229" s="258"/>
      <c r="T1229" s="259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60" t="s">
        <v>157</v>
      </c>
      <c r="AU1229" s="260" t="s">
        <v>88</v>
      </c>
      <c r="AV1229" s="14" t="s">
        <v>88</v>
      </c>
      <c r="AW1229" s="14" t="s">
        <v>34</v>
      </c>
      <c r="AX1229" s="14" t="s">
        <v>78</v>
      </c>
      <c r="AY1229" s="260" t="s">
        <v>147</v>
      </c>
    </row>
    <row r="1230" s="14" customFormat="1">
      <c r="A1230" s="14"/>
      <c r="B1230" s="250"/>
      <c r="C1230" s="251"/>
      <c r="D1230" s="241" t="s">
        <v>157</v>
      </c>
      <c r="E1230" s="252" t="s">
        <v>1</v>
      </c>
      <c r="F1230" s="253" t="s">
        <v>1513</v>
      </c>
      <c r="G1230" s="251"/>
      <c r="H1230" s="254">
        <v>2.8300000000000001</v>
      </c>
      <c r="I1230" s="255"/>
      <c r="J1230" s="251"/>
      <c r="K1230" s="251"/>
      <c r="L1230" s="256"/>
      <c r="M1230" s="257"/>
      <c r="N1230" s="258"/>
      <c r="O1230" s="258"/>
      <c r="P1230" s="258"/>
      <c r="Q1230" s="258"/>
      <c r="R1230" s="258"/>
      <c r="S1230" s="258"/>
      <c r="T1230" s="259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T1230" s="260" t="s">
        <v>157</v>
      </c>
      <c r="AU1230" s="260" t="s">
        <v>88</v>
      </c>
      <c r="AV1230" s="14" t="s">
        <v>88</v>
      </c>
      <c r="AW1230" s="14" t="s">
        <v>34</v>
      </c>
      <c r="AX1230" s="14" t="s">
        <v>78</v>
      </c>
      <c r="AY1230" s="260" t="s">
        <v>147</v>
      </c>
    </row>
    <row r="1231" s="13" customFormat="1">
      <c r="A1231" s="13"/>
      <c r="B1231" s="239"/>
      <c r="C1231" s="240"/>
      <c r="D1231" s="241" t="s">
        <v>157</v>
      </c>
      <c r="E1231" s="242" t="s">
        <v>1</v>
      </c>
      <c r="F1231" s="243" t="s">
        <v>434</v>
      </c>
      <c r="G1231" s="240"/>
      <c r="H1231" s="242" t="s">
        <v>1</v>
      </c>
      <c r="I1231" s="244"/>
      <c r="J1231" s="240"/>
      <c r="K1231" s="240"/>
      <c r="L1231" s="245"/>
      <c r="M1231" s="246"/>
      <c r="N1231" s="247"/>
      <c r="O1231" s="247"/>
      <c r="P1231" s="247"/>
      <c r="Q1231" s="247"/>
      <c r="R1231" s="247"/>
      <c r="S1231" s="247"/>
      <c r="T1231" s="248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49" t="s">
        <v>157</v>
      </c>
      <c r="AU1231" s="249" t="s">
        <v>88</v>
      </c>
      <c r="AV1231" s="13" t="s">
        <v>86</v>
      </c>
      <c r="AW1231" s="13" t="s">
        <v>34</v>
      </c>
      <c r="AX1231" s="13" t="s">
        <v>78</v>
      </c>
      <c r="AY1231" s="249" t="s">
        <v>147</v>
      </c>
    </row>
    <row r="1232" s="14" customFormat="1">
      <c r="A1232" s="14"/>
      <c r="B1232" s="250"/>
      <c r="C1232" s="251"/>
      <c r="D1232" s="241" t="s">
        <v>157</v>
      </c>
      <c r="E1232" s="252" t="s">
        <v>1</v>
      </c>
      <c r="F1232" s="253" t="s">
        <v>1514</v>
      </c>
      <c r="G1232" s="251"/>
      <c r="H1232" s="254">
        <v>18.824999999999999</v>
      </c>
      <c r="I1232" s="255"/>
      <c r="J1232" s="251"/>
      <c r="K1232" s="251"/>
      <c r="L1232" s="256"/>
      <c r="M1232" s="257"/>
      <c r="N1232" s="258"/>
      <c r="O1232" s="258"/>
      <c r="P1232" s="258"/>
      <c r="Q1232" s="258"/>
      <c r="R1232" s="258"/>
      <c r="S1232" s="258"/>
      <c r="T1232" s="259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T1232" s="260" t="s">
        <v>157</v>
      </c>
      <c r="AU1232" s="260" t="s">
        <v>88</v>
      </c>
      <c r="AV1232" s="14" t="s">
        <v>88</v>
      </c>
      <c r="AW1232" s="14" t="s">
        <v>34</v>
      </c>
      <c r="AX1232" s="14" t="s">
        <v>78</v>
      </c>
      <c r="AY1232" s="260" t="s">
        <v>147</v>
      </c>
    </row>
    <row r="1233" s="14" customFormat="1">
      <c r="A1233" s="14"/>
      <c r="B1233" s="250"/>
      <c r="C1233" s="251"/>
      <c r="D1233" s="241" t="s">
        <v>157</v>
      </c>
      <c r="E1233" s="252" t="s">
        <v>1</v>
      </c>
      <c r="F1233" s="253" t="s">
        <v>1515</v>
      </c>
      <c r="G1233" s="251"/>
      <c r="H1233" s="254">
        <v>2.8300000000000001</v>
      </c>
      <c r="I1233" s="255"/>
      <c r="J1233" s="251"/>
      <c r="K1233" s="251"/>
      <c r="L1233" s="256"/>
      <c r="M1233" s="257"/>
      <c r="N1233" s="258"/>
      <c r="O1233" s="258"/>
      <c r="P1233" s="258"/>
      <c r="Q1233" s="258"/>
      <c r="R1233" s="258"/>
      <c r="S1233" s="258"/>
      <c r="T1233" s="259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60" t="s">
        <v>157</v>
      </c>
      <c r="AU1233" s="260" t="s">
        <v>88</v>
      </c>
      <c r="AV1233" s="14" t="s">
        <v>88</v>
      </c>
      <c r="AW1233" s="14" t="s">
        <v>34</v>
      </c>
      <c r="AX1233" s="14" t="s">
        <v>78</v>
      </c>
      <c r="AY1233" s="260" t="s">
        <v>147</v>
      </c>
    </row>
    <row r="1234" s="14" customFormat="1">
      <c r="A1234" s="14"/>
      <c r="B1234" s="250"/>
      <c r="C1234" s="251"/>
      <c r="D1234" s="241" t="s">
        <v>157</v>
      </c>
      <c r="E1234" s="252" t="s">
        <v>1</v>
      </c>
      <c r="F1234" s="253" t="s">
        <v>1516</v>
      </c>
      <c r="G1234" s="251"/>
      <c r="H1234" s="254">
        <v>2.875</v>
      </c>
      <c r="I1234" s="255"/>
      <c r="J1234" s="251"/>
      <c r="K1234" s="251"/>
      <c r="L1234" s="256"/>
      <c r="M1234" s="257"/>
      <c r="N1234" s="258"/>
      <c r="O1234" s="258"/>
      <c r="P1234" s="258"/>
      <c r="Q1234" s="258"/>
      <c r="R1234" s="258"/>
      <c r="S1234" s="258"/>
      <c r="T1234" s="259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T1234" s="260" t="s">
        <v>157</v>
      </c>
      <c r="AU1234" s="260" t="s">
        <v>88</v>
      </c>
      <c r="AV1234" s="14" t="s">
        <v>88</v>
      </c>
      <c r="AW1234" s="14" t="s">
        <v>34</v>
      </c>
      <c r="AX1234" s="14" t="s">
        <v>78</v>
      </c>
      <c r="AY1234" s="260" t="s">
        <v>147</v>
      </c>
    </row>
    <row r="1235" s="13" customFormat="1">
      <c r="A1235" s="13"/>
      <c r="B1235" s="239"/>
      <c r="C1235" s="240"/>
      <c r="D1235" s="241" t="s">
        <v>157</v>
      </c>
      <c r="E1235" s="242" t="s">
        <v>1</v>
      </c>
      <c r="F1235" s="243" t="s">
        <v>437</v>
      </c>
      <c r="G1235" s="240"/>
      <c r="H1235" s="242" t="s">
        <v>1</v>
      </c>
      <c r="I1235" s="244"/>
      <c r="J1235" s="240"/>
      <c r="K1235" s="240"/>
      <c r="L1235" s="245"/>
      <c r="M1235" s="246"/>
      <c r="N1235" s="247"/>
      <c r="O1235" s="247"/>
      <c r="P1235" s="247"/>
      <c r="Q1235" s="247"/>
      <c r="R1235" s="247"/>
      <c r="S1235" s="247"/>
      <c r="T1235" s="248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49" t="s">
        <v>157</v>
      </c>
      <c r="AU1235" s="249" t="s">
        <v>88</v>
      </c>
      <c r="AV1235" s="13" t="s">
        <v>86</v>
      </c>
      <c r="AW1235" s="13" t="s">
        <v>34</v>
      </c>
      <c r="AX1235" s="13" t="s">
        <v>78</v>
      </c>
      <c r="AY1235" s="249" t="s">
        <v>147</v>
      </c>
    </row>
    <row r="1236" s="14" customFormat="1">
      <c r="A1236" s="14"/>
      <c r="B1236" s="250"/>
      <c r="C1236" s="251"/>
      <c r="D1236" s="241" t="s">
        <v>157</v>
      </c>
      <c r="E1236" s="252" t="s">
        <v>1</v>
      </c>
      <c r="F1236" s="253" t="s">
        <v>1517</v>
      </c>
      <c r="G1236" s="251"/>
      <c r="H1236" s="254">
        <v>25.675000000000001</v>
      </c>
      <c r="I1236" s="255"/>
      <c r="J1236" s="251"/>
      <c r="K1236" s="251"/>
      <c r="L1236" s="256"/>
      <c r="M1236" s="257"/>
      <c r="N1236" s="258"/>
      <c r="O1236" s="258"/>
      <c r="P1236" s="258"/>
      <c r="Q1236" s="258"/>
      <c r="R1236" s="258"/>
      <c r="S1236" s="258"/>
      <c r="T1236" s="259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T1236" s="260" t="s">
        <v>157</v>
      </c>
      <c r="AU1236" s="260" t="s">
        <v>88</v>
      </c>
      <c r="AV1236" s="14" t="s">
        <v>88</v>
      </c>
      <c r="AW1236" s="14" t="s">
        <v>34</v>
      </c>
      <c r="AX1236" s="14" t="s">
        <v>78</v>
      </c>
      <c r="AY1236" s="260" t="s">
        <v>147</v>
      </c>
    </row>
    <row r="1237" s="14" customFormat="1">
      <c r="A1237" s="14"/>
      <c r="B1237" s="250"/>
      <c r="C1237" s="251"/>
      <c r="D1237" s="241" t="s">
        <v>157</v>
      </c>
      <c r="E1237" s="252" t="s">
        <v>1</v>
      </c>
      <c r="F1237" s="253" t="s">
        <v>1518</v>
      </c>
      <c r="G1237" s="251"/>
      <c r="H1237" s="254">
        <v>2.8300000000000001</v>
      </c>
      <c r="I1237" s="255"/>
      <c r="J1237" s="251"/>
      <c r="K1237" s="251"/>
      <c r="L1237" s="256"/>
      <c r="M1237" s="257"/>
      <c r="N1237" s="258"/>
      <c r="O1237" s="258"/>
      <c r="P1237" s="258"/>
      <c r="Q1237" s="258"/>
      <c r="R1237" s="258"/>
      <c r="S1237" s="258"/>
      <c r="T1237" s="259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60" t="s">
        <v>157</v>
      </c>
      <c r="AU1237" s="260" t="s">
        <v>88</v>
      </c>
      <c r="AV1237" s="14" t="s">
        <v>88</v>
      </c>
      <c r="AW1237" s="14" t="s">
        <v>34</v>
      </c>
      <c r="AX1237" s="14" t="s">
        <v>78</v>
      </c>
      <c r="AY1237" s="260" t="s">
        <v>147</v>
      </c>
    </row>
    <row r="1238" s="13" customFormat="1">
      <c r="A1238" s="13"/>
      <c r="B1238" s="239"/>
      <c r="C1238" s="240"/>
      <c r="D1238" s="241" t="s">
        <v>157</v>
      </c>
      <c r="E1238" s="242" t="s">
        <v>1</v>
      </c>
      <c r="F1238" s="243" t="s">
        <v>438</v>
      </c>
      <c r="G1238" s="240"/>
      <c r="H1238" s="242" t="s">
        <v>1</v>
      </c>
      <c r="I1238" s="244"/>
      <c r="J1238" s="240"/>
      <c r="K1238" s="240"/>
      <c r="L1238" s="245"/>
      <c r="M1238" s="246"/>
      <c r="N1238" s="247"/>
      <c r="O1238" s="247"/>
      <c r="P1238" s="247"/>
      <c r="Q1238" s="247"/>
      <c r="R1238" s="247"/>
      <c r="S1238" s="247"/>
      <c r="T1238" s="248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49" t="s">
        <v>157</v>
      </c>
      <c r="AU1238" s="249" t="s">
        <v>88</v>
      </c>
      <c r="AV1238" s="13" t="s">
        <v>86</v>
      </c>
      <c r="AW1238" s="13" t="s">
        <v>34</v>
      </c>
      <c r="AX1238" s="13" t="s">
        <v>78</v>
      </c>
      <c r="AY1238" s="249" t="s">
        <v>147</v>
      </c>
    </row>
    <row r="1239" s="14" customFormat="1">
      <c r="A1239" s="14"/>
      <c r="B1239" s="250"/>
      <c r="C1239" s="251"/>
      <c r="D1239" s="241" t="s">
        <v>157</v>
      </c>
      <c r="E1239" s="252" t="s">
        <v>1</v>
      </c>
      <c r="F1239" s="253" t="s">
        <v>1519</v>
      </c>
      <c r="G1239" s="251"/>
      <c r="H1239" s="254">
        <v>25.675000000000001</v>
      </c>
      <c r="I1239" s="255"/>
      <c r="J1239" s="251"/>
      <c r="K1239" s="251"/>
      <c r="L1239" s="256"/>
      <c r="M1239" s="257"/>
      <c r="N1239" s="258"/>
      <c r="O1239" s="258"/>
      <c r="P1239" s="258"/>
      <c r="Q1239" s="258"/>
      <c r="R1239" s="258"/>
      <c r="S1239" s="258"/>
      <c r="T1239" s="259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60" t="s">
        <v>157</v>
      </c>
      <c r="AU1239" s="260" t="s">
        <v>88</v>
      </c>
      <c r="AV1239" s="14" t="s">
        <v>88</v>
      </c>
      <c r="AW1239" s="14" t="s">
        <v>34</v>
      </c>
      <c r="AX1239" s="14" t="s">
        <v>78</v>
      </c>
      <c r="AY1239" s="260" t="s">
        <v>147</v>
      </c>
    </row>
    <row r="1240" s="14" customFormat="1">
      <c r="A1240" s="14"/>
      <c r="B1240" s="250"/>
      <c r="C1240" s="251"/>
      <c r="D1240" s="241" t="s">
        <v>157</v>
      </c>
      <c r="E1240" s="252" t="s">
        <v>1</v>
      </c>
      <c r="F1240" s="253" t="s">
        <v>1520</v>
      </c>
      <c r="G1240" s="251"/>
      <c r="H1240" s="254">
        <v>2.8300000000000001</v>
      </c>
      <c r="I1240" s="255"/>
      <c r="J1240" s="251"/>
      <c r="K1240" s="251"/>
      <c r="L1240" s="256"/>
      <c r="M1240" s="257"/>
      <c r="N1240" s="258"/>
      <c r="O1240" s="258"/>
      <c r="P1240" s="258"/>
      <c r="Q1240" s="258"/>
      <c r="R1240" s="258"/>
      <c r="S1240" s="258"/>
      <c r="T1240" s="259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60" t="s">
        <v>157</v>
      </c>
      <c r="AU1240" s="260" t="s">
        <v>88</v>
      </c>
      <c r="AV1240" s="14" t="s">
        <v>88</v>
      </c>
      <c r="AW1240" s="14" t="s">
        <v>34</v>
      </c>
      <c r="AX1240" s="14" t="s">
        <v>78</v>
      </c>
      <c r="AY1240" s="260" t="s">
        <v>147</v>
      </c>
    </row>
    <row r="1241" s="13" customFormat="1">
      <c r="A1241" s="13"/>
      <c r="B1241" s="239"/>
      <c r="C1241" s="240"/>
      <c r="D1241" s="241" t="s">
        <v>157</v>
      </c>
      <c r="E1241" s="242" t="s">
        <v>1</v>
      </c>
      <c r="F1241" s="243" t="s">
        <v>439</v>
      </c>
      <c r="G1241" s="240"/>
      <c r="H1241" s="242" t="s">
        <v>1</v>
      </c>
      <c r="I1241" s="244"/>
      <c r="J1241" s="240"/>
      <c r="K1241" s="240"/>
      <c r="L1241" s="245"/>
      <c r="M1241" s="246"/>
      <c r="N1241" s="247"/>
      <c r="O1241" s="247"/>
      <c r="P1241" s="247"/>
      <c r="Q1241" s="247"/>
      <c r="R1241" s="247"/>
      <c r="S1241" s="247"/>
      <c r="T1241" s="248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49" t="s">
        <v>157</v>
      </c>
      <c r="AU1241" s="249" t="s">
        <v>88</v>
      </c>
      <c r="AV1241" s="13" t="s">
        <v>86</v>
      </c>
      <c r="AW1241" s="13" t="s">
        <v>34</v>
      </c>
      <c r="AX1241" s="13" t="s">
        <v>78</v>
      </c>
      <c r="AY1241" s="249" t="s">
        <v>147</v>
      </c>
    </row>
    <row r="1242" s="14" customFormat="1">
      <c r="A1242" s="14"/>
      <c r="B1242" s="250"/>
      <c r="C1242" s="251"/>
      <c r="D1242" s="241" t="s">
        <v>157</v>
      </c>
      <c r="E1242" s="252" t="s">
        <v>1</v>
      </c>
      <c r="F1242" s="253" t="s">
        <v>1521</v>
      </c>
      <c r="G1242" s="251"/>
      <c r="H1242" s="254">
        <v>25.675000000000001</v>
      </c>
      <c r="I1242" s="255"/>
      <c r="J1242" s="251"/>
      <c r="K1242" s="251"/>
      <c r="L1242" s="256"/>
      <c r="M1242" s="257"/>
      <c r="N1242" s="258"/>
      <c r="O1242" s="258"/>
      <c r="P1242" s="258"/>
      <c r="Q1242" s="258"/>
      <c r="R1242" s="258"/>
      <c r="S1242" s="258"/>
      <c r="T1242" s="259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T1242" s="260" t="s">
        <v>157</v>
      </c>
      <c r="AU1242" s="260" t="s">
        <v>88</v>
      </c>
      <c r="AV1242" s="14" t="s">
        <v>88</v>
      </c>
      <c r="AW1242" s="14" t="s">
        <v>34</v>
      </c>
      <c r="AX1242" s="14" t="s">
        <v>78</v>
      </c>
      <c r="AY1242" s="260" t="s">
        <v>147</v>
      </c>
    </row>
    <row r="1243" s="14" customFormat="1">
      <c r="A1243" s="14"/>
      <c r="B1243" s="250"/>
      <c r="C1243" s="251"/>
      <c r="D1243" s="241" t="s">
        <v>157</v>
      </c>
      <c r="E1243" s="252" t="s">
        <v>1</v>
      </c>
      <c r="F1243" s="253" t="s">
        <v>1522</v>
      </c>
      <c r="G1243" s="251"/>
      <c r="H1243" s="254">
        <v>2.8300000000000001</v>
      </c>
      <c r="I1243" s="255"/>
      <c r="J1243" s="251"/>
      <c r="K1243" s="251"/>
      <c r="L1243" s="256"/>
      <c r="M1243" s="257"/>
      <c r="N1243" s="258"/>
      <c r="O1243" s="258"/>
      <c r="P1243" s="258"/>
      <c r="Q1243" s="258"/>
      <c r="R1243" s="258"/>
      <c r="S1243" s="258"/>
      <c r="T1243" s="259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60" t="s">
        <v>157</v>
      </c>
      <c r="AU1243" s="260" t="s">
        <v>88</v>
      </c>
      <c r="AV1243" s="14" t="s">
        <v>88</v>
      </c>
      <c r="AW1243" s="14" t="s">
        <v>34</v>
      </c>
      <c r="AX1243" s="14" t="s">
        <v>78</v>
      </c>
      <c r="AY1243" s="260" t="s">
        <v>147</v>
      </c>
    </row>
    <row r="1244" s="15" customFormat="1">
      <c r="A1244" s="15"/>
      <c r="B1244" s="261"/>
      <c r="C1244" s="262"/>
      <c r="D1244" s="241" t="s">
        <v>157</v>
      </c>
      <c r="E1244" s="263" t="s">
        <v>1</v>
      </c>
      <c r="F1244" s="264" t="s">
        <v>160</v>
      </c>
      <c r="G1244" s="262"/>
      <c r="H1244" s="265">
        <v>118.77499999999999</v>
      </c>
      <c r="I1244" s="266"/>
      <c r="J1244" s="262"/>
      <c r="K1244" s="262"/>
      <c r="L1244" s="267"/>
      <c r="M1244" s="268"/>
      <c r="N1244" s="269"/>
      <c r="O1244" s="269"/>
      <c r="P1244" s="269"/>
      <c r="Q1244" s="269"/>
      <c r="R1244" s="269"/>
      <c r="S1244" s="269"/>
      <c r="T1244" s="270"/>
      <c r="U1244" s="15"/>
      <c r="V1244" s="15"/>
      <c r="W1244" s="15"/>
      <c r="X1244" s="15"/>
      <c r="Y1244" s="15"/>
      <c r="Z1244" s="15"/>
      <c r="AA1244" s="15"/>
      <c r="AB1244" s="15"/>
      <c r="AC1244" s="15"/>
      <c r="AD1244" s="15"/>
      <c r="AE1244" s="15"/>
      <c r="AT1244" s="271" t="s">
        <v>157</v>
      </c>
      <c r="AU1244" s="271" t="s">
        <v>88</v>
      </c>
      <c r="AV1244" s="15" t="s">
        <v>153</v>
      </c>
      <c r="AW1244" s="15" t="s">
        <v>34</v>
      </c>
      <c r="AX1244" s="15" t="s">
        <v>86</v>
      </c>
      <c r="AY1244" s="271" t="s">
        <v>147</v>
      </c>
    </row>
    <row r="1245" s="2" customFormat="1" ht="21.75" customHeight="1">
      <c r="A1245" s="39"/>
      <c r="B1245" s="40"/>
      <c r="C1245" s="220" t="s">
        <v>1523</v>
      </c>
      <c r="D1245" s="220" t="s">
        <v>149</v>
      </c>
      <c r="E1245" s="221" t="s">
        <v>1524</v>
      </c>
      <c r="F1245" s="222" t="s">
        <v>1525</v>
      </c>
      <c r="G1245" s="223" t="s">
        <v>163</v>
      </c>
      <c r="H1245" s="224">
        <v>247.16</v>
      </c>
      <c r="I1245" s="225"/>
      <c r="J1245" s="226">
        <f>ROUND(I1245*H1245,2)</f>
        <v>0</v>
      </c>
      <c r="K1245" s="227"/>
      <c r="L1245" s="45"/>
      <c r="M1245" s="228" t="s">
        <v>1</v>
      </c>
      <c r="N1245" s="229" t="s">
        <v>43</v>
      </c>
      <c r="O1245" s="92"/>
      <c r="P1245" s="230">
        <f>O1245*H1245</f>
        <v>0</v>
      </c>
      <c r="Q1245" s="230">
        <v>0</v>
      </c>
      <c r="R1245" s="230">
        <f>Q1245*H1245</f>
        <v>0</v>
      </c>
      <c r="S1245" s="230">
        <v>0.00029999999999999997</v>
      </c>
      <c r="T1245" s="231">
        <f>S1245*H1245</f>
        <v>0.074147999999999992</v>
      </c>
      <c r="U1245" s="39"/>
      <c r="V1245" s="39"/>
      <c r="W1245" s="39"/>
      <c r="X1245" s="39"/>
      <c r="Y1245" s="39"/>
      <c r="Z1245" s="39"/>
      <c r="AA1245" s="39"/>
      <c r="AB1245" s="39"/>
      <c r="AC1245" s="39"/>
      <c r="AD1245" s="39"/>
      <c r="AE1245" s="39"/>
      <c r="AR1245" s="232" t="s">
        <v>251</v>
      </c>
      <c r="AT1245" s="232" t="s">
        <v>149</v>
      </c>
      <c r="AU1245" s="232" t="s">
        <v>88</v>
      </c>
      <c r="AY1245" s="18" t="s">
        <v>147</v>
      </c>
      <c r="BE1245" s="233">
        <f>IF(N1245="základní",J1245,0)</f>
        <v>0</v>
      </c>
      <c r="BF1245" s="233">
        <f>IF(N1245="snížená",J1245,0)</f>
        <v>0</v>
      </c>
      <c r="BG1245" s="233">
        <f>IF(N1245="zákl. přenesená",J1245,0)</f>
        <v>0</v>
      </c>
      <c r="BH1245" s="233">
        <f>IF(N1245="sníž. přenesená",J1245,0)</f>
        <v>0</v>
      </c>
      <c r="BI1245" s="233">
        <f>IF(N1245="nulová",J1245,0)</f>
        <v>0</v>
      </c>
      <c r="BJ1245" s="18" t="s">
        <v>86</v>
      </c>
      <c r="BK1245" s="233">
        <f>ROUND(I1245*H1245,2)</f>
        <v>0</v>
      </c>
      <c r="BL1245" s="18" t="s">
        <v>251</v>
      </c>
      <c r="BM1245" s="232" t="s">
        <v>1526</v>
      </c>
    </row>
    <row r="1246" s="2" customFormat="1">
      <c r="A1246" s="39"/>
      <c r="B1246" s="40"/>
      <c r="C1246" s="41"/>
      <c r="D1246" s="234" t="s">
        <v>155</v>
      </c>
      <c r="E1246" s="41"/>
      <c r="F1246" s="235" t="s">
        <v>1527</v>
      </c>
      <c r="G1246" s="41"/>
      <c r="H1246" s="41"/>
      <c r="I1246" s="236"/>
      <c r="J1246" s="41"/>
      <c r="K1246" s="41"/>
      <c r="L1246" s="45"/>
      <c r="M1246" s="237"/>
      <c r="N1246" s="238"/>
      <c r="O1246" s="92"/>
      <c r="P1246" s="92"/>
      <c r="Q1246" s="92"/>
      <c r="R1246" s="92"/>
      <c r="S1246" s="92"/>
      <c r="T1246" s="93"/>
      <c r="U1246" s="39"/>
      <c r="V1246" s="39"/>
      <c r="W1246" s="39"/>
      <c r="X1246" s="39"/>
      <c r="Y1246" s="39"/>
      <c r="Z1246" s="39"/>
      <c r="AA1246" s="39"/>
      <c r="AB1246" s="39"/>
      <c r="AC1246" s="39"/>
      <c r="AD1246" s="39"/>
      <c r="AE1246" s="39"/>
      <c r="AT1246" s="18" t="s">
        <v>155</v>
      </c>
      <c r="AU1246" s="18" t="s">
        <v>88</v>
      </c>
    </row>
    <row r="1247" s="13" customFormat="1">
      <c r="A1247" s="13"/>
      <c r="B1247" s="239"/>
      <c r="C1247" s="240"/>
      <c r="D1247" s="241" t="s">
        <v>157</v>
      </c>
      <c r="E1247" s="242" t="s">
        <v>1</v>
      </c>
      <c r="F1247" s="243" t="s">
        <v>432</v>
      </c>
      <c r="G1247" s="240"/>
      <c r="H1247" s="242" t="s">
        <v>1</v>
      </c>
      <c r="I1247" s="244"/>
      <c r="J1247" s="240"/>
      <c r="K1247" s="240"/>
      <c r="L1247" s="245"/>
      <c r="M1247" s="246"/>
      <c r="N1247" s="247"/>
      <c r="O1247" s="247"/>
      <c r="P1247" s="247"/>
      <c r="Q1247" s="247"/>
      <c r="R1247" s="247"/>
      <c r="S1247" s="247"/>
      <c r="T1247" s="248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49" t="s">
        <v>157</v>
      </c>
      <c r="AU1247" s="249" t="s">
        <v>88</v>
      </c>
      <c r="AV1247" s="13" t="s">
        <v>86</v>
      </c>
      <c r="AW1247" s="13" t="s">
        <v>34</v>
      </c>
      <c r="AX1247" s="13" t="s">
        <v>78</v>
      </c>
      <c r="AY1247" s="249" t="s">
        <v>147</v>
      </c>
    </row>
    <row r="1248" s="14" customFormat="1">
      <c r="A1248" s="14"/>
      <c r="B1248" s="250"/>
      <c r="C1248" s="251"/>
      <c r="D1248" s="241" t="s">
        <v>157</v>
      </c>
      <c r="E1248" s="252" t="s">
        <v>1</v>
      </c>
      <c r="F1248" s="253" t="s">
        <v>1528</v>
      </c>
      <c r="G1248" s="251"/>
      <c r="H1248" s="254">
        <v>0.16</v>
      </c>
      <c r="I1248" s="255"/>
      <c r="J1248" s="251"/>
      <c r="K1248" s="251"/>
      <c r="L1248" s="256"/>
      <c r="M1248" s="257"/>
      <c r="N1248" s="258"/>
      <c r="O1248" s="258"/>
      <c r="P1248" s="258"/>
      <c r="Q1248" s="258"/>
      <c r="R1248" s="258"/>
      <c r="S1248" s="258"/>
      <c r="T1248" s="259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260" t="s">
        <v>157</v>
      </c>
      <c r="AU1248" s="260" t="s">
        <v>88</v>
      </c>
      <c r="AV1248" s="14" t="s">
        <v>88</v>
      </c>
      <c r="AW1248" s="14" t="s">
        <v>34</v>
      </c>
      <c r="AX1248" s="14" t="s">
        <v>78</v>
      </c>
      <c r="AY1248" s="260" t="s">
        <v>147</v>
      </c>
    </row>
    <row r="1249" s="14" customFormat="1">
      <c r="A1249" s="14"/>
      <c r="B1249" s="250"/>
      <c r="C1249" s="251"/>
      <c r="D1249" s="241" t="s">
        <v>157</v>
      </c>
      <c r="E1249" s="252" t="s">
        <v>1</v>
      </c>
      <c r="F1249" s="253" t="s">
        <v>1529</v>
      </c>
      <c r="G1249" s="251"/>
      <c r="H1249" s="254">
        <v>0.20000000000000001</v>
      </c>
      <c r="I1249" s="255"/>
      <c r="J1249" s="251"/>
      <c r="K1249" s="251"/>
      <c r="L1249" s="256"/>
      <c r="M1249" s="257"/>
      <c r="N1249" s="258"/>
      <c r="O1249" s="258"/>
      <c r="P1249" s="258"/>
      <c r="Q1249" s="258"/>
      <c r="R1249" s="258"/>
      <c r="S1249" s="258"/>
      <c r="T1249" s="259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60" t="s">
        <v>157</v>
      </c>
      <c r="AU1249" s="260" t="s">
        <v>88</v>
      </c>
      <c r="AV1249" s="14" t="s">
        <v>88</v>
      </c>
      <c r="AW1249" s="14" t="s">
        <v>34</v>
      </c>
      <c r="AX1249" s="14" t="s">
        <v>78</v>
      </c>
      <c r="AY1249" s="260" t="s">
        <v>147</v>
      </c>
    </row>
    <row r="1250" s="14" customFormat="1">
      <c r="A1250" s="14"/>
      <c r="B1250" s="250"/>
      <c r="C1250" s="251"/>
      <c r="D1250" s="241" t="s">
        <v>157</v>
      </c>
      <c r="E1250" s="252" t="s">
        <v>1</v>
      </c>
      <c r="F1250" s="253" t="s">
        <v>1530</v>
      </c>
      <c r="G1250" s="251"/>
      <c r="H1250" s="254">
        <v>7.2000000000000002</v>
      </c>
      <c r="I1250" s="255"/>
      <c r="J1250" s="251"/>
      <c r="K1250" s="251"/>
      <c r="L1250" s="256"/>
      <c r="M1250" s="257"/>
      <c r="N1250" s="258"/>
      <c r="O1250" s="258"/>
      <c r="P1250" s="258"/>
      <c r="Q1250" s="258"/>
      <c r="R1250" s="258"/>
      <c r="S1250" s="258"/>
      <c r="T1250" s="259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T1250" s="260" t="s">
        <v>157</v>
      </c>
      <c r="AU1250" s="260" t="s">
        <v>88</v>
      </c>
      <c r="AV1250" s="14" t="s">
        <v>88</v>
      </c>
      <c r="AW1250" s="14" t="s">
        <v>34</v>
      </c>
      <c r="AX1250" s="14" t="s">
        <v>78</v>
      </c>
      <c r="AY1250" s="260" t="s">
        <v>147</v>
      </c>
    </row>
    <row r="1251" s="13" customFormat="1">
      <c r="A1251" s="13"/>
      <c r="B1251" s="239"/>
      <c r="C1251" s="240"/>
      <c r="D1251" s="241" t="s">
        <v>157</v>
      </c>
      <c r="E1251" s="242" t="s">
        <v>1</v>
      </c>
      <c r="F1251" s="243" t="s">
        <v>434</v>
      </c>
      <c r="G1251" s="240"/>
      <c r="H1251" s="242" t="s">
        <v>1</v>
      </c>
      <c r="I1251" s="244"/>
      <c r="J1251" s="240"/>
      <c r="K1251" s="240"/>
      <c r="L1251" s="245"/>
      <c r="M1251" s="246"/>
      <c r="N1251" s="247"/>
      <c r="O1251" s="247"/>
      <c r="P1251" s="247"/>
      <c r="Q1251" s="247"/>
      <c r="R1251" s="247"/>
      <c r="S1251" s="247"/>
      <c r="T1251" s="248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49" t="s">
        <v>157</v>
      </c>
      <c r="AU1251" s="249" t="s">
        <v>88</v>
      </c>
      <c r="AV1251" s="13" t="s">
        <v>86</v>
      </c>
      <c r="AW1251" s="13" t="s">
        <v>34</v>
      </c>
      <c r="AX1251" s="13" t="s">
        <v>78</v>
      </c>
      <c r="AY1251" s="249" t="s">
        <v>147</v>
      </c>
    </row>
    <row r="1252" s="14" customFormat="1">
      <c r="A1252" s="14"/>
      <c r="B1252" s="250"/>
      <c r="C1252" s="251"/>
      <c r="D1252" s="241" t="s">
        <v>157</v>
      </c>
      <c r="E1252" s="252" t="s">
        <v>1</v>
      </c>
      <c r="F1252" s="253" t="s">
        <v>1531</v>
      </c>
      <c r="G1252" s="251"/>
      <c r="H1252" s="254">
        <v>22.300000000000001</v>
      </c>
      <c r="I1252" s="255"/>
      <c r="J1252" s="251"/>
      <c r="K1252" s="251"/>
      <c r="L1252" s="256"/>
      <c r="M1252" s="257"/>
      <c r="N1252" s="258"/>
      <c r="O1252" s="258"/>
      <c r="P1252" s="258"/>
      <c r="Q1252" s="258"/>
      <c r="R1252" s="258"/>
      <c r="S1252" s="258"/>
      <c r="T1252" s="259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T1252" s="260" t="s">
        <v>157</v>
      </c>
      <c r="AU1252" s="260" t="s">
        <v>88</v>
      </c>
      <c r="AV1252" s="14" t="s">
        <v>88</v>
      </c>
      <c r="AW1252" s="14" t="s">
        <v>34</v>
      </c>
      <c r="AX1252" s="14" t="s">
        <v>78</v>
      </c>
      <c r="AY1252" s="260" t="s">
        <v>147</v>
      </c>
    </row>
    <row r="1253" s="14" customFormat="1">
      <c r="A1253" s="14"/>
      <c r="B1253" s="250"/>
      <c r="C1253" s="251"/>
      <c r="D1253" s="241" t="s">
        <v>157</v>
      </c>
      <c r="E1253" s="252" t="s">
        <v>1</v>
      </c>
      <c r="F1253" s="253" t="s">
        <v>1532</v>
      </c>
      <c r="G1253" s="251"/>
      <c r="H1253" s="254">
        <v>7.5999999999999996</v>
      </c>
      <c r="I1253" s="255"/>
      <c r="J1253" s="251"/>
      <c r="K1253" s="251"/>
      <c r="L1253" s="256"/>
      <c r="M1253" s="257"/>
      <c r="N1253" s="258"/>
      <c r="O1253" s="258"/>
      <c r="P1253" s="258"/>
      <c r="Q1253" s="258"/>
      <c r="R1253" s="258"/>
      <c r="S1253" s="258"/>
      <c r="T1253" s="259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60" t="s">
        <v>157</v>
      </c>
      <c r="AU1253" s="260" t="s">
        <v>88</v>
      </c>
      <c r="AV1253" s="14" t="s">
        <v>88</v>
      </c>
      <c r="AW1253" s="14" t="s">
        <v>34</v>
      </c>
      <c r="AX1253" s="14" t="s">
        <v>78</v>
      </c>
      <c r="AY1253" s="260" t="s">
        <v>147</v>
      </c>
    </row>
    <row r="1254" s="14" customFormat="1">
      <c r="A1254" s="14"/>
      <c r="B1254" s="250"/>
      <c r="C1254" s="251"/>
      <c r="D1254" s="241" t="s">
        <v>157</v>
      </c>
      <c r="E1254" s="252" t="s">
        <v>1</v>
      </c>
      <c r="F1254" s="253" t="s">
        <v>1533</v>
      </c>
      <c r="G1254" s="251"/>
      <c r="H1254" s="254">
        <v>12.699999999999999</v>
      </c>
      <c r="I1254" s="255"/>
      <c r="J1254" s="251"/>
      <c r="K1254" s="251"/>
      <c r="L1254" s="256"/>
      <c r="M1254" s="257"/>
      <c r="N1254" s="258"/>
      <c r="O1254" s="258"/>
      <c r="P1254" s="258"/>
      <c r="Q1254" s="258"/>
      <c r="R1254" s="258"/>
      <c r="S1254" s="258"/>
      <c r="T1254" s="259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T1254" s="260" t="s">
        <v>157</v>
      </c>
      <c r="AU1254" s="260" t="s">
        <v>88</v>
      </c>
      <c r="AV1254" s="14" t="s">
        <v>88</v>
      </c>
      <c r="AW1254" s="14" t="s">
        <v>34</v>
      </c>
      <c r="AX1254" s="14" t="s">
        <v>78</v>
      </c>
      <c r="AY1254" s="260" t="s">
        <v>147</v>
      </c>
    </row>
    <row r="1255" s="14" customFormat="1">
      <c r="A1255" s="14"/>
      <c r="B1255" s="250"/>
      <c r="C1255" s="251"/>
      <c r="D1255" s="241" t="s">
        <v>157</v>
      </c>
      <c r="E1255" s="252" t="s">
        <v>1</v>
      </c>
      <c r="F1255" s="253" t="s">
        <v>1534</v>
      </c>
      <c r="G1255" s="251"/>
      <c r="H1255" s="254">
        <v>1.55</v>
      </c>
      <c r="I1255" s="255"/>
      <c r="J1255" s="251"/>
      <c r="K1255" s="251"/>
      <c r="L1255" s="256"/>
      <c r="M1255" s="257"/>
      <c r="N1255" s="258"/>
      <c r="O1255" s="258"/>
      <c r="P1255" s="258"/>
      <c r="Q1255" s="258"/>
      <c r="R1255" s="258"/>
      <c r="S1255" s="258"/>
      <c r="T1255" s="259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60" t="s">
        <v>157</v>
      </c>
      <c r="AU1255" s="260" t="s">
        <v>88</v>
      </c>
      <c r="AV1255" s="14" t="s">
        <v>88</v>
      </c>
      <c r="AW1255" s="14" t="s">
        <v>34</v>
      </c>
      <c r="AX1255" s="14" t="s">
        <v>78</v>
      </c>
      <c r="AY1255" s="260" t="s">
        <v>147</v>
      </c>
    </row>
    <row r="1256" s="13" customFormat="1">
      <c r="A1256" s="13"/>
      <c r="B1256" s="239"/>
      <c r="C1256" s="240"/>
      <c r="D1256" s="241" t="s">
        <v>157</v>
      </c>
      <c r="E1256" s="242" t="s">
        <v>1</v>
      </c>
      <c r="F1256" s="243" t="s">
        <v>437</v>
      </c>
      <c r="G1256" s="240"/>
      <c r="H1256" s="242" t="s">
        <v>1</v>
      </c>
      <c r="I1256" s="244"/>
      <c r="J1256" s="240"/>
      <c r="K1256" s="240"/>
      <c r="L1256" s="245"/>
      <c r="M1256" s="246"/>
      <c r="N1256" s="247"/>
      <c r="O1256" s="247"/>
      <c r="P1256" s="247"/>
      <c r="Q1256" s="247"/>
      <c r="R1256" s="247"/>
      <c r="S1256" s="247"/>
      <c r="T1256" s="248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49" t="s">
        <v>157</v>
      </c>
      <c r="AU1256" s="249" t="s">
        <v>88</v>
      </c>
      <c r="AV1256" s="13" t="s">
        <v>86</v>
      </c>
      <c r="AW1256" s="13" t="s">
        <v>34</v>
      </c>
      <c r="AX1256" s="13" t="s">
        <v>78</v>
      </c>
      <c r="AY1256" s="249" t="s">
        <v>147</v>
      </c>
    </row>
    <row r="1257" s="14" customFormat="1">
      <c r="A1257" s="14"/>
      <c r="B1257" s="250"/>
      <c r="C1257" s="251"/>
      <c r="D1257" s="241" t="s">
        <v>157</v>
      </c>
      <c r="E1257" s="252" t="s">
        <v>1</v>
      </c>
      <c r="F1257" s="253" t="s">
        <v>1535</v>
      </c>
      <c r="G1257" s="251"/>
      <c r="H1257" s="254">
        <v>57.549999999999997</v>
      </c>
      <c r="I1257" s="255"/>
      <c r="J1257" s="251"/>
      <c r="K1257" s="251"/>
      <c r="L1257" s="256"/>
      <c r="M1257" s="257"/>
      <c r="N1257" s="258"/>
      <c r="O1257" s="258"/>
      <c r="P1257" s="258"/>
      <c r="Q1257" s="258"/>
      <c r="R1257" s="258"/>
      <c r="S1257" s="258"/>
      <c r="T1257" s="259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60" t="s">
        <v>157</v>
      </c>
      <c r="AU1257" s="260" t="s">
        <v>88</v>
      </c>
      <c r="AV1257" s="14" t="s">
        <v>88</v>
      </c>
      <c r="AW1257" s="14" t="s">
        <v>34</v>
      </c>
      <c r="AX1257" s="14" t="s">
        <v>78</v>
      </c>
      <c r="AY1257" s="260" t="s">
        <v>147</v>
      </c>
    </row>
    <row r="1258" s="14" customFormat="1">
      <c r="A1258" s="14"/>
      <c r="B1258" s="250"/>
      <c r="C1258" s="251"/>
      <c r="D1258" s="241" t="s">
        <v>157</v>
      </c>
      <c r="E1258" s="252" t="s">
        <v>1</v>
      </c>
      <c r="F1258" s="253" t="s">
        <v>1536</v>
      </c>
      <c r="G1258" s="251"/>
      <c r="H1258" s="254">
        <v>7.5999999999999996</v>
      </c>
      <c r="I1258" s="255"/>
      <c r="J1258" s="251"/>
      <c r="K1258" s="251"/>
      <c r="L1258" s="256"/>
      <c r="M1258" s="257"/>
      <c r="N1258" s="258"/>
      <c r="O1258" s="258"/>
      <c r="P1258" s="258"/>
      <c r="Q1258" s="258"/>
      <c r="R1258" s="258"/>
      <c r="S1258" s="258"/>
      <c r="T1258" s="259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60" t="s">
        <v>157</v>
      </c>
      <c r="AU1258" s="260" t="s">
        <v>88</v>
      </c>
      <c r="AV1258" s="14" t="s">
        <v>88</v>
      </c>
      <c r="AW1258" s="14" t="s">
        <v>34</v>
      </c>
      <c r="AX1258" s="14" t="s">
        <v>78</v>
      </c>
      <c r="AY1258" s="260" t="s">
        <v>147</v>
      </c>
    </row>
    <row r="1259" s="13" customFormat="1">
      <c r="A1259" s="13"/>
      <c r="B1259" s="239"/>
      <c r="C1259" s="240"/>
      <c r="D1259" s="241" t="s">
        <v>157</v>
      </c>
      <c r="E1259" s="242" t="s">
        <v>1</v>
      </c>
      <c r="F1259" s="243" t="s">
        <v>438</v>
      </c>
      <c r="G1259" s="240"/>
      <c r="H1259" s="242" t="s">
        <v>1</v>
      </c>
      <c r="I1259" s="244"/>
      <c r="J1259" s="240"/>
      <c r="K1259" s="240"/>
      <c r="L1259" s="245"/>
      <c r="M1259" s="246"/>
      <c r="N1259" s="247"/>
      <c r="O1259" s="247"/>
      <c r="P1259" s="247"/>
      <c r="Q1259" s="247"/>
      <c r="R1259" s="247"/>
      <c r="S1259" s="247"/>
      <c r="T1259" s="248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49" t="s">
        <v>157</v>
      </c>
      <c r="AU1259" s="249" t="s">
        <v>88</v>
      </c>
      <c r="AV1259" s="13" t="s">
        <v>86</v>
      </c>
      <c r="AW1259" s="13" t="s">
        <v>34</v>
      </c>
      <c r="AX1259" s="13" t="s">
        <v>78</v>
      </c>
      <c r="AY1259" s="249" t="s">
        <v>147</v>
      </c>
    </row>
    <row r="1260" s="14" customFormat="1">
      <c r="A1260" s="14"/>
      <c r="B1260" s="250"/>
      <c r="C1260" s="251"/>
      <c r="D1260" s="241" t="s">
        <v>157</v>
      </c>
      <c r="E1260" s="252" t="s">
        <v>1</v>
      </c>
      <c r="F1260" s="253" t="s">
        <v>1537</v>
      </c>
      <c r="G1260" s="251"/>
      <c r="H1260" s="254">
        <v>57.549999999999997</v>
      </c>
      <c r="I1260" s="255"/>
      <c r="J1260" s="251"/>
      <c r="K1260" s="251"/>
      <c r="L1260" s="256"/>
      <c r="M1260" s="257"/>
      <c r="N1260" s="258"/>
      <c r="O1260" s="258"/>
      <c r="P1260" s="258"/>
      <c r="Q1260" s="258"/>
      <c r="R1260" s="258"/>
      <c r="S1260" s="258"/>
      <c r="T1260" s="259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60" t="s">
        <v>157</v>
      </c>
      <c r="AU1260" s="260" t="s">
        <v>88</v>
      </c>
      <c r="AV1260" s="14" t="s">
        <v>88</v>
      </c>
      <c r="AW1260" s="14" t="s">
        <v>34</v>
      </c>
      <c r="AX1260" s="14" t="s">
        <v>78</v>
      </c>
      <c r="AY1260" s="260" t="s">
        <v>147</v>
      </c>
    </row>
    <row r="1261" s="14" customFormat="1">
      <c r="A1261" s="14"/>
      <c r="B1261" s="250"/>
      <c r="C1261" s="251"/>
      <c r="D1261" s="241" t="s">
        <v>157</v>
      </c>
      <c r="E1261" s="252" t="s">
        <v>1</v>
      </c>
      <c r="F1261" s="253" t="s">
        <v>1538</v>
      </c>
      <c r="G1261" s="251"/>
      <c r="H1261" s="254">
        <v>7.5999999999999996</v>
      </c>
      <c r="I1261" s="255"/>
      <c r="J1261" s="251"/>
      <c r="K1261" s="251"/>
      <c r="L1261" s="256"/>
      <c r="M1261" s="257"/>
      <c r="N1261" s="258"/>
      <c r="O1261" s="258"/>
      <c r="P1261" s="258"/>
      <c r="Q1261" s="258"/>
      <c r="R1261" s="258"/>
      <c r="S1261" s="258"/>
      <c r="T1261" s="259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60" t="s">
        <v>157</v>
      </c>
      <c r="AU1261" s="260" t="s">
        <v>88</v>
      </c>
      <c r="AV1261" s="14" t="s">
        <v>88</v>
      </c>
      <c r="AW1261" s="14" t="s">
        <v>34</v>
      </c>
      <c r="AX1261" s="14" t="s">
        <v>78</v>
      </c>
      <c r="AY1261" s="260" t="s">
        <v>147</v>
      </c>
    </row>
    <row r="1262" s="13" customFormat="1">
      <c r="A1262" s="13"/>
      <c r="B1262" s="239"/>
      <c r="C1262" s="240"/>
      <c r="D1262" s="241" t="s">
        <v>157</v>
      </c>
      <c r="E1262" s="242" t="s">
        <v>1</v>
      </c>
      <c r="F1262" s="243" t="s">
        <v>439</v>
      </c>
      <c r="G1262" s="240"/>
      <c r="H1262" s="242" t="s">
        <v>1</v>
      </c>
      <c r="I1262" s="244"/>
      <c r="J1262" s="240"/>
      <c r="K1262" s="240"/>
      <c r="L1262" s="245"/>
      <c r="M1262" s="246"/>
      <c r="N1262" s="247"/>
      <c r="O1262" s="247"/>
      <c r="P1262" s="247"/>
      <c r="Q1262" s="247"/>
      <c r="R1262" s="247"/>
      <c r="S1262" s="247"/>
      <c r="T1262" s="248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49" t="s">
        <v>157</v>
      </c>
      <c r="AU1262" s="249" t="s">
        <v>88</v>
      </c>
      <c r="AV1262" s="13" t="s">
        <v>86</v>
      </c>
      <c r="AW1262" s="13" t="s">
        <v>34</v>
      </c>
      <c r="AX1262" s="13" t="s">
        <v>78</v>
      </c>
      <c r="AY1262" s="249" t="s">
        <v>147</v>
      </c>
    </row>
    <row r="1263" s="14" customFormat="1">
      <c r="A1263" s="14"/>
      <c r="B1263" s="250"/>
      <c r="C1263" s="251"/>
      <c r="D1263" s="241" t="s">
        <v>157</v>
      </c>
      <c r="E1263" s="252" t="s">
        <v>1</v>
      </c>
      <c r="F1263" s="253" t="s">
        <v>1539</v>
      </c>
      <c r="G1263" s="251"/>
      <c r="H1263" s="254">
        <v>57.549999999999997</v>
      </c>
      <c r="I1263" s="255"/>
      <c r="J1263" s="251"/>
      <c r="K1263" s="251"/>
      <c r="L1263" s="256"/>
      <c r="M1263" s="257"/>
      <c r="N1263" s="258"/>
      <c r="O1263" s="258"/>
      <c r="P1263" s="258"/>
      <c r="Q1263" s="258"/>
      <c r="R1263" s="258"/>
      <c r="S1263" s="258"/>
      <c r="T1263" s="259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60" t="s">
        <v>157</v>
      </c>
      <c r="AU1263" s="260" t="s">
        <v>88</v>
      </c>
      <c r="AV1263" s="14" t="s">
        <v>88</v>
      </c>
      <c r="AW1263" s="14" t="s">
        <v>34</v>
      </c>
      <c r="AX1263" s="14" t="s">
        <v>78</v>
      </c>
      <c r="AY1263" s="260" t="s">
        <v>147</v>
      </c>
    </row>
    <row r="1264" s="14" customFormat="1">
      <c r="A1264" s="14"/>
      <c r="B1264" s="250"/>
      <c r="C1264" s="251"/>
      <c r="D1264" s="241" t="s">
        <v>157</v>
      </c>
      <c r="E1264" s="252" t="s">
        <v>1</v>
      </c>
      <c r="F1264" s="253" t="s">
        <v>1540</v>
      </c>
      <c r="G1264" s="251"/>
      <c r="H1264" s="254">
        <v>7.5999999999999996</v>
      </c>
      <c r="I1264" s="255"/>
      <c r="J1264" s="251"/>
      <c r="K1264" s="251"/>
      <c r="L1264" s="256"/>
      <c r="M1264" s="257"/>
      <c r="N1264" s="258"/>
      <c r="O1264" s="258"/>
      <c r="P1264" s="258"/>
      <c r="Q1264" s="258"/>
      <c r="R1264" s="258"/>
      <c r="S1264" s="258"/>
      <c r="T1264" s="259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T1264" s="260" t="s">
        <v>157</v>
      </c>
      <c r="AU1264" s="260" t="s">
        <v>88</v>
      </c>
      <c r="AV1264" s="14" t="s">
        <v>88</v>
      </c>
      <c r="AW1264" s="14" t="s">
        <v>34</v>
      </c>
      <c r="AX1264" s="14" t="s">
        <v>78</v>
      </c>
      <c r="AY1264" s="260" t="s">
        <v>147</v>
      </c>
    </row>
    <row r="1265" s="15" customFormat="1">
      <c r="A1265" s="15"/>
      <c r="B1265" s="261"/>
      <c r="C1265" s="262"/>
      <c r="D1265" s="241" t="s">
        <v>157</v>
      </c>
      <c r="E1265" s="263" t="s">
        <v>1</v>
      </c>
      <c r="F1265" s="264" t="s">
        <v>160</v>
      </c>
      <c r="G1265" s="262"/>
      <c r="H1265" s="265">
        <v>247.15999999999994</v>
      </c>
      <c r="I1265" s="266"/>
      <c r="J1265" s="262"/>
      <c r="K1265" s="262"/>
      <c r="L1265" s="267"/>
      <c r="M1265" s="268"/>
      <c r="N1265" s="269"/>
      <c r="O1265" s="269"/>
      <c r="P1265" s="269"/>
      <c r="Q1265" s="269"/>
      <c r="R1265" s="269"/>
      <c r="S1265" s="269"/>
      <c r="T1265" s="270"/>
      <c r="U1265" s="15"/>
      <c r="V1265" s="15"/>
      <c r="W1265" s="15"/>
      <c r="X1265" s="15"/>
      <c r="Y1265" s="15"/>
      <c r="Z1265" s="15"/>
      <c r="AA1265" s="15"/>
      <c r="AB1265" s="15"/>
      <c r="AC1265" s="15"/>
      <c r="AD1265" s="15"/>
      <c r="AE1265" s="15"/>
      <c r="AT1265" s="271" t="s">
        <v>157</v>
      </c>
      <c r="AU1265" s="271" t="s">
        <v>88</v>
      </c>
      <c r="AV1265" s="15" t="s">
        <v>153</v>
      </c>
      <c r="AW1265" s="15" t="s">
        <v>34</v>
      </c>
      <c r="AX1265" s="15" t="s">
        <v>86</v>
      </c>
      <c r="AY1265" s="271" t="s">
        <v>147</v>
      </c>
    </row>
    <row r="1266" s="2" customFormat="1" ht="16.5" customHeight="1">
      <c r="A1266" s="39"/>
      <c r="B1266" s="40"/>
      <c r="C1266" s="220" t="s">
        <v>1541</v>
      </c>
      <c r="D1266" s="220" t="s">
        <v>149</v>
      </c>
      <c r="E1266" s="221" t="s">
        <v>1542</v>
      </c>
      <c r="F1266" s="222" t="s">
        <v>1543</v>
      </c>
      <c r="G1266" s="223" t="s">
        <v>163</v>
      </c>
      <c r="H1266" s="224">
        <v>209.49600000000001</v>
      </c>
      <c r="I1266" s="225"/>
      <c r="J1266" s="226">
        <f>ROUND(I1266*H1266,2)</f>
        <v>0</v>
      </c>
      <c r="K1266" s="227"/>
      <c r="L1266" s="45"/>
      <c r="M1266" s="228" t="s">
        <v>1</v>
      </c>
      <c r="N1266" s="229" t="s">
        <v>43</v>
      </c>
      <c r="O1266" s="92"/>
      <c r="P1266" s="230">
        <f>O1266*H1266</f>
        <v>0</v>
      </c>
      <c r="Q1266" s="230">
        <v>1.0000000000000001E-05</v>
      </c>
      <c r="R1266" s="230">
        <f>Q1266*H1266</f>
        <v>0.0020949600000000003</v>
      </c>
      <c r="S1266" s="230">
        <v>0</v>
      </c>
      <c r="T1266" s="231">
        <f>S1266*H1266</f>
        <v>0</v>
      </c>
      <c r="U1266" s="39"/>
      <c r="V1266" s="39"/>
      <c r="W1266" s="39"/>
      <c r="X1266" s="39"/>
      <c r="Y1266" s="39"/>
      <c r="Z1266" s="39"/>
      <c r="AA1266" s="39"/>
      <c r="AB1266" s="39"/>
      <c r="AC1266" s="39"/>
      <c r="AD1266" s="39"/>
      <c r="AE1266" s="39"/>
      <c r="AR1266" s="232" t="s">
        <v>251</v>
      </c>
      <c r="AT1266" s="232" t="s">
        <v>149</v>
      </c>
      <c r="AU1266" s="232" t="s">
        <v>88</v>
      </c>
      <c r="AY1266" s="18" t="s">
        <v>147</v>
      </c>
      <c r="BE1266" s="233">
        <f>IF(N1266="základní",J1266,0)</f>
        <v>0</v>
      </c>
      <c r="BF1266" s="233">
        <f>IF(N1266="snížená",J1266,0)</f>
        <v>0</v>
      </c>
      <c r="BG1266" s="233">
        <f>IF(N1266="zákl. přenesená",J1266,0)</f>
        <v>0</v>
      </c>
      <c r="BH1266" s="233">
        <f>IF(N1266="sníž. přenesená",J1266,0)</f>
        <v>0</v>
      </c>
      <c r="BI1266" s="233">
        <f>IF(N1266="nulová",J1266,0)</f>
        <v>0</v>
      </c>
      <c r="BJ1266" s="18" t="s">
        <v>86</v>
      </c>
      <c r="BK1266" s="233">
        <f>ROUND(I1266*H1266,2)</f>
        <v>0</v>
      </c>
      <c r="BL1266" s="18" t="s">
        <v>251</v>
      </c>
      <c r="BM1266" s="232" t="s">
        <v>1544</v>
      </c>
    </row>
    <row r="1267" s="2" customFormat="1">
      <c r="A1267" s="39"/>
      <c r="B1267" s="40"/>
      <c r="C1267" s="41"/>
      <c r="D1267" s="234" t="s">
        <v>155</v>
      </c>
      <c r="E1267" s="41"/>
      <c r="F1267" s="235" t="s">
        <v>1545</v>
      </c>
      <c r="G1267" s="41"/>
      <c r="H1267" s="41"/>
      <c r="I1267" s="236"/>
      <c r="J1267" s="41"/>
      <c r="K1267" s="41"/>
      <c r="L1267" s="45"/>
      <c r="M1267" s="237"/>
      <c r="N1267" s="238"/>
      <c r="O1267" s="92"/>
      <c r="P1267" s="92"/>
      <c r="Q1267" s="92"/>
      <c r="R1267" s="92"/>
      <c r="S1267" s="92"/>
      <c r="T1267" s="93"/>
      <c r="U1267" s="39"/>
      <c r="V1267" s="39"/>
      <c r="W1267" s="39"/>
      <c r="X1267" s="39"/>
      <c r="Y1267" s="39"/>
      <c r="Z1267" s="39"/>
      <c r="AA1267" s="39"/>
      <c r="AB1267" s="39"/>
      <c r="AC1267" s="39"/>
      <c r="AD1267" s="39"/>
      <c r="AE1267" s="39"/>
      <c r="AT1267" s="18" t="s">
        <v>155</v>
      </c>
      <c r="AU1267" s="18" t="s">
        <v>88</v>
      </c>
    </row>
    <row r="1268" s="13" customFormat="1">
      <c r="A1268" s="13"/>
      <c r="B1268" s="239"/>
      <c r="C1268" s="240"/>
      <c r="D1268" s="241" t="s">
        <v>157</v>
      </c>
      <c r="E1268" s="242" t="s">
        <v>1</v>
      </c>
      <c r="F1268" s="243" t="s">
        <v>432</v>
      </c>
      <c r="G1268" s="240"/>
      <c r="H1268" s="242" t="s">
        <v>1</v>
      </c>
      <c r="I1268" s="244"/>
      <c r="J1268" s="240"/>
      <c r="K1268" s="240"/>
      <c r="L1268" s="245"/>
      <c r="M1268" s="246"/>
      <c r="N1268" s="247"/>
      <c r="O1268" s="247"/>
      <c r="P1268" s="247"/>
      <c r="Q1268" s="247"/>
      <c r="R1268" s="247"/>
      <c r="S1268" s="247"/>
      <c r="T1268" s="248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49" t="s">
        <v>157</v>
      </c>
      <c r="AU1268" s="249" t="s">
        <v>88</v>
      </c>
      <c r="AV1268" s="13" t="s">
        <v>86</v>
      </c>
      <c r="AW1268" s="13" t="s">
        <v>34</v>
      </c>
      <c r="AX1268" s="13" t="s">
        <v>78</v>
      </c>
      <c r="AY1268" s="249" t="s">
        <v>147</v>
      </c>
    </row>
    <row r="1269" s="14" customFormat="1">
      <c r="A1269" s="14"/>
      <c r="B1269" s="250"/>
      <c r="C1269" s="251"/>
      <c r="D1269" s="241" t="s">
        <v>157</v>
      </c>
      <c r="E1269" s="252" t="s">
        <v>1</v>
      </c>
      <c r="F1269" s="253" t="s">
        <v>1546</v>
      </c>
      <c r="G1269" s="251"/>
      <c r="H1269" s="254">
        <v>6.5800000000000001</v>
      </c>
      <c r="I1269" s="255"/>
      <c r="J1269" s="251"/>
      <c r="K1269" s="251"/>
      <c r="L1269" s="256"/>
      <c r="M1269" s="257"/>
      <c r="N1269" s="258"/>
      <c r="O1269" s="258"/>
      <c r="P1269" s="258"/>
      <c r="Q1269" s="258"/>
      <c r="R1269" s="258"/>
      <c r="S1269" s="258"/>
      <c r="T1269" s="259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60" t="s">
        <v>157</v>
      </c>
      <c r="AU1269" s="260" t="s">
        <v>88</v>
      </c>
      <c r="AV1269" s="14" t="s">
        <v>88</v>
      </c>
      <c r="AW1269" s="14" t="s">
        <v>34</v>
      </c>
      <c r="AX1269" s="14" t="s">
        <v>78</v>
      </c>
      <c r="AY1269" s="260" t="s">
        <v>147</v>
      </c>
    </row>
    <row r="1270" s="13" customFormat="1">
      <c r="A1270" s="13"/>
      <c r="B1270" s="239"/>
      <c r="C1270" s="240"/>
      <c r="D1270" s="241" t="s">
        <v>157</v>
      </c>
      <c r="E1270" s="242" t="s">
        <v>1</v>
      </c>
      <c r="F1270" s="243" t="s">
        <v>434</v>
      </c>
      <c r="G1270" s="240"/>
      <c r="H1270" s="242" t="s">
        <v>1</v>
      </c>
      <c r="I1270" s="244"/>
      <c r="J1270" s="240"/>
      <c r="K1270" s="240"/>
      <c r="L1270" s="245"/>
      <c r="M1270" s="246"/>
      <c r="N1270" s="247"/>
      <c r="O1270" s="247"/>
      <c r="P1270" s="247"/>
      <c r="Q1270" s="247"/>
      <c r="R1270" s="247"/>
      <c r="S1270" s="247"/>
      <c r="T1270" s="248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49" t="s">
        <v>157</v>
      </c>
      <c r="AU1270" s="249" t="s">
        <v>88</v>
      </c>
      <c r="AV1270" s="13" t="s">
        <v>86</v>
      </c>
      <c r="AW1270" s="13" t="s">
        <v>34</v>
      </c>
      <c r="AX1270" s="13" t="s">
        <v>78</v>
      </c>
      <c r="AY1270" s="249" t="s">
        <v>147</v>
      </c>
    </row>
    <row r="1271" s="14" customFormat="1">
      <c r="A1271" s="14"/>
      <c r="B1271" s="250"/>
      <c r="C1271" s="251"/>
      <c r="D1271" s="241" t="s">
        <v>157</v>
      </c>
      <c r="E1271" s="252" t="s">
        <v>1</v>
      </c>
      <c r="F1271" s="253" t="s">
        <v>1547</v>
      </c>
      <c r="G1271" s="251"/>
      <c r="H1271" s="254">
        <v>29.850000000000001</v>
      </c>
      <c r="I1271" s="255"/>
      <c r="J1271" s="251"/>
      <c r="K1271" s="251"/>
      <c r="L1271" s="256"/>
      <c r="M1271" s="257"/>
      <c r="N1271" s="258"/>
      <c r="O1271" s="258"/>
      <c r="P1271" s="258"/>
      <c r="Q1271" s="258"/>
      <c r="R1271" s="258"/>
      <c r="S1271" s="258"/>
      <c r="T1271" s="259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T1271" s="260" t="s">
        <v>157</v>
      </c>
      <c r="AU1271" s="260" t="s">
        <v>88</v>
      </c>
      <c r="AV1271" s="14" t="s">
        <v>88</v>
      </c>
      <c r="AW1271" s="14" t="s">
        <v>34</v>
      </c>
      <c r="AX1271" s="14" t="s">
        <v>78</v>
      </c>
      <c r="AY1271" s="260" t="s">
        <v>147</v>
      </c>
    </row>
    <row r="1272" s="14" customFormat="1">
      <c r="A1272" s="14"/>
      <c r="B1272" s="250"/>
      <c r="C1272" s="251"/>
      <c r="D1272" s="241" t="s">
        <v>157</v>
      </c>
      <c r="E1272" s="252" t="s">
        <v>1</v>
      </c>
      <c r="F1272" s="253" t="s">
        <v>1548</v>
      </c>
      <c r="G1272" s="251"/>
      <c r="H1272" s="254">
        <v>7.5800000000000001</v>
      </c>
      <c r="I1272" s="255"/>
      <c r="J1272" s="251"/>
      <c r="K1272" s="251"/>
      <c r="L1272" s="256"/>
      <c r="M1272" s="257"/>
      <c r="N1272" s="258"/>
      <c r="O1272" s="258"/>
      <c r="P1272" s="258"/>
      <c r="Q1272" s="258"/>
      <c r="R1272" s="258"/>
      <c r="S1272" s="258"/>
      <c r="T1272" s="259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60" t="s">
        <v>157</v>
      </c>
      <c r="AU1272" s="260" t="s">
        <v>88</v>
      </c>
      <c r="AV1272" s="14" t="s">
        <v>88</v>
      </c>
      <c r="AW1272" s="14" t="s">
        <v>34</v>
      </c>
      <c r="AX1272" s="14" t="s">
        <v>78</v>
      </c>
      <c r="AY1272" s="260" t="s">
        <v>147</v>
      </c>
    </row>
    <row r="1273" s="14" customFormat="1">
      <c r="A1273" s="14"/>
      <c r="B1273" s="250"/>
      <c r="C1273" s="251"/>
      <c r="D1273" s="241" t="s">
        <v>157</v>
      </c>
      <c r="E1273" s="252" t="s">
        <v>1</v>
      </c>
      <c r="F1273" s="253" t="s">
        <v>1549</v>
      </c>
      <c r="G1273" s="251"/>
      <c r="H1273" s="254">
        <v>7.2960000000000003</v>
      </c>
      <c r="I1273" s="255"/>
      <c r="J1273" s="251"/>
      <c r="K1273" s="251"/>
      <c r="L1273" s="256"/>
      <c r="M1273" s="257"/>
      <c r="N1273" s="258"/>
      <c r="O1273" s="258"/>
      <c r="P1273" s="258"/>
      <c r="Q1273" s="258"/>
      <c r="R1273" s="258"/>
      <c r="S1273" s="258"/>
      <c r="T1273" s="259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T1273" s="260" t="s">
        <v>157</v>
      </c>
      <c r="AU1273" s="260" t="s">
        <v>88</v>
      </c>
      <c r="AV1273" s="14" t="s">
        <v>88</v>
      </c>
      <c r="AW1273" s="14" t="s">
        <v>34</v>
      </c>
      <c r="AX1273" s="14" t="s">
        <v>78</v>
      </c>
      <c r="AY1273" s="260" t="s">
        <v>147</v>
      </c>
    </row>
    <row r="1274" s="13" customFormat="1">
      <c r="A1274" s="13"/>
      <c r="B1274" s="239"/>
      <c r="C1274" s="240"/>
      <c r="D1274" s="241" t="s">
        <v>157</v>
      </c>
      <c r="E1274" s="242" t="s">
        <v>1</v>
      </c>
      <c r="F1274" s="243" t="s">
        <v>437</v>
      </c>
      <c r="G1274" s="240"/>
      <c r="H1274" s="242" t="s">
        <v>1</v>
      </c>
      <c r="I1274" s="244"/>
      <c r="J1274" s="240"/>
      <c r="K1274" s="240"/>
      <c r="L1274" s="245"/>
      <c r="M1274" s="246"/>
      <c r="N1274" s="247"/>
      <c r="O1274" s="247"/>
      <c r="P1274" s="247"/>
      <c r="Q1274" s="247"/>
      <c r="R1274" s="247"/>
      <c r="S1274" s="247"/>
      <c r="T1274" s="248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T1274" s="249" t="s">
        <v>157</v>
      </c>
      <c r="AU1274" s="249" t="s">
        <v>88</v>
      </c>
      <c r="AV1274" s="13" t="s">
        <v>86</v>
      </c>
      <c r="AW1274" s="13" t="s">
        <v>34</v>
      </c>
      <c r="AX1274" s="13" t="s">
        <v>78</v>
      </c>
      <c r="AY1274" s="249" t="s">
        <v>147</v>
      </c>
    </row>
    <row r="1275" s="14" customFormat="1">
      <c r="A1275" s="14"/>
      <c r="B1275" s="250"/>
      <c r="C1275" s="251"/>
      <c r="D1275" s="241" t="s">
        <v>157</v>
      </c>
      <c r="E1275" s="252" t="s">
        <v>1</v>
      </c>
      <c r="F1275" s="253" t="s">
        <v>1550</v>
      </c>
      <c r="G1275" s="251"/>
      <c r="H1275" s="254">
        <v>45.149999999999999</v>
      </c>
      <c r="I1275" s="255"/>
      <c r="J1275" s="251"/>
      <c r="K1275" s="251"/>
      <c r="L1275" s="256"/>
      <c r="M1275" s="257"/>
      <c r="N1275" s="258"/>
      <c r="O1275" s="258"/>
      <c r="P1275" s="258"/>
      <c r="Q1275" s="258"/>
      <c r="R1275" s="258"/>
      <c r="S1275" s="258"/>
      <c r="T1275" s="259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T1275" s="260" t="s">
        <v>157</v>
      </c>
      <c r="AU1275" s="260" t="s">
        <v>88</v>
      </c>
      <c r="AV1275" s="14" t="s">
        <v>88</v>
      </c>
      <c r="AW1275" s="14" t="s">
        <v>34</v>
      </c>
      <c r="AX1275" s="14" t="s">
        <v>78</v>
      </c>
      <c r="AY1275" s="260" t="s">
        <v>147</v>
      </c>
    </row>
    <row r="1276" s="14" customFormat="1">
      <c r="A1276" s="14"/>
      <c r="B1276" s="250"/>
      <c r="C1276" s="251"/>
      <c r="D1276" s="241" t="s">
        <v>157</v>
      </c>
      <c r="E1276" s="252" t="s">
        <v>1</v>
      </c>
      <c r="F1276" s="253" t="s">
        <v>1551</v>
      </c>
      <c r="G1276" s="251"/>
      <c r="H1276" s="254">
        <v>7.5800000000000001</v>
      </c>
      <c r="I1276" s="255"/>
      <c r="J1276" s="251"/>
      <c r="K1276" s="251"/>
      <c r="L1276" s="256"/>
      <c r="M1276" s="257"/>
      <c r="N1276" s="258"/>
      <c r="O1276" s="258"/>
      <c r="P1276" s="258"/>
      <c r="Q1276" s="258"/>
      <c r="R1276" s="258"/>
      <c r="S1276" s="258"/>
      <c r="T1276" s="259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60" t="s">
        <v>157</v>
      </c>
      <c r="AU1276" s="260" t="s">
        <v>88</v>
      </c>
      <c r="AV1276" s="14" t="s">
        <v>88</v>
      </c>
      <c r="AW1276" s="14" t="s">
        <v>34</v>
      </c>
      <c r="AX1276" s="14" t="s">
        <v>78</v>
      </c>
      <c r="AY1276" s="260" t="s">
        <v>147</v>
      </c>
    </row>
    <row r="1277" s="13" customFormat="1">
      <c r="A1277" s="13"/>
      <c r="B1277" s="239"/>
      <c r="C1277" s="240"/>
      <c r="D1277" s="241" t="s">
        <v>157</v>
      </c>
      <c r="E1277" s="242" t="s">
        <v>1</v>
      </c>
      <c r="F1277" s="243" t="s">
        <v>438</v>
      </c>
      <c r="G1277" s="240"/>
      <c r="H1277" s="242" t="s">
        <v>1</v>
      </c>
      <c r="I1277" s="244"/>
      <c r="J1277" s="240"/>
      <c r="K1277" s="240"/>
      <c r="L1277" s="245"/>
      <c r="M1277" s="246"/>
      <c r="N1277" s="247"/>
      <c r="O1277" s="247"/>
      <c r="P1277" s="247"/>
      <c r="Q1277" s="247"/>
      <c r="R1277" s="247"/>
      <c r="S1277" s="247"/>
      <c r="T1277" s="248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9" t="s">
        <v>157</v>
      </c>
      <c r="AU1277" s="249" t="s">
        <v>88</v>
      </c>
      <c r="AV1277" s="13" t="s">
        <v>86</v>
      </c>
      <c r="AW1277" s="13" t="s">
        <v>34</v>
      </c>
      <c r="AX1277" s="13" t="s">
        <v>78</v>
      </c>
      <c r="AY1277" s="249" t="s">
        <v>147</v>
      </c>
    </row>
    <row r="1278" s="14" customFormat="1">
      <c r="A1278" s="14"/>
      <c r="B1278" s="250"/>
      <c r="C1278" s="251"/>
      <c r="D1278" s="241" t="s">
        <v>157</v>
      </c>
      <c r="E1278" s="252" t="s">
        <v>1</v>
      </c>
      <c r="F1278" s="253" t="s">
        <v>1552</v>
      </c>
      <c r="G1278" s="251"/>
      <c r="H1278" s="254">
        <v>45.149999999999999</v>
      </c>
      <c r="I1278" s="255"/>
      <c r="J1278" s="251"/>
      <c r="K1278" s="251"/>
      <c r="L1278" s="256"/>
      <c r="M1278" s="257"/>
      <c r="N1278" s="258"/>
      <c r="O1278" s="258"/>
      <c r="P1278" s="258"/>
      <c r="Q1278" s="258"/>
      <c r="R1278" s="258"/>
      <c r="S1278" s="258"/>
      <c r="T1278" s="259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60" t="s">
        <v>157</v>
      </c>
      <c r="AU1278" s="260" t="s">
        <v>88</v>
      </c>
      <c r="AV1278" s="14" t="s">
        <v>88</v>
      </c>
      <c r="AW1278" s="14" t="s">
        <v>34</v>
      </c>
      <c r="AX1278" s="14" t="s">
        <v>78</v>
      </c>
      <c r="AY1278" s="260" t="s">
        <v>147</v>
      </c>
    </row>
    <row r="1279" s="14" customFormat="1">
      <c r="A1279" s="14"/>
      <c r="B1279" s="250"/>
      <c r="C1279" s="251"/>
      <c r="D1279" s="241" t="s">
        <v>157</v>
      </c>
      <c r="E1279" s="252" t="s">
        <v>1</v>
      </c>
      <c r="F1279" s="253" t="s">
        <v>1553</v>
      </c>
      <c r="G1279" s="251"/>
      <c r="H1279" s="254">
        <v>7.5800000000000001</v>
      </c>
      <c r="I1279" s="255"/>
      <c r="J1279" s="251"/>
      <c r="K1279" s="251"/>
      <c r="L1279" s="256"/>
      <c r="M1279" s="257"/>
      <c r="N1279" s="258"/>
      <c r="O1279" s="258"/>
      <c r="P1279" s="258"/>
      <c r="Q1279" s="258"/>
      <c r="R1279" s="258"/>
      <c r="S1279" s="258"/>
      <c r="T1279" s="259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T1279" s="260" t="s">
        <v>157</v>
      </c>
      <c r="AU1279" s="260" t="s">
        <v>88</v>
      </c>
      <c r="AV1279" s="14" t="s">
        <v>88</v>
      </c>
      <c r="AW1279" s="14" t="s">
        <v>34</v>
      </c>
      <c r="AX1279" s="14" t="s">
        <v>78</v>
      </c>
      <c r="AY1279" s="260" t="s">
        <v>147</v>
      </c>
    </row>
    <row r="1280" s="13" customFormat="1">
      <c r="A1280" s="13"/>
      <c r="B1280" s="239"/>
      <c r="C1280" s="240"/>
      <c r="D1280" s="241" t="s">
        <v>157</v>
      </c>
      <c r="E1280" s="242" t="s">
        <v>1</v>
      </c>
      <c r="F1280" s="243" t="s">
        <v>439</v>
      </c>
      <c r="G1280" s="240"/>
      <c r="H1280" s="242" t="s">
        <v>1</v>
      </c>
      <c r="I1280" s="244"/>
      <c r="J1280" s="240"/>
      <c r="K1280" s="240"/>
      <c r="L1280" s="245"/>
      <c r="M1280" s="246"/>
      <c r="N1280" s="247"/>
      <c r="O1280" s="247"/>
      <c r="P1280" s="247"/>
      <c r="Q1280" s="247"/>
      <c r="R1280" s="247"/>
      <c r="S1280" s="247"/>
      <c r="T1280" s="248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49" t="s">
        <v>157</v>
      </c>
      <c r="AU1280" s="249" t="s">
        <v>88</v>
      </c>
      <c r="AV1280" s="13" t="s">
        <v>86</v>
      </c>
      <c r="AW1280" s="13" t="s">
        <v>34</v>
      </c>
      <c r="AX1280" s="13" t="s">
        <v>78</v>
      </c>
      <c r="AY1280" s="249" t="s">
        <v>147</v>
      </c>
    </row>
    <row r="1281" s="14" customFormat="1">
      <c r="A1281" s="14"/>
      <c r="B1281" s="250"/>
      <c r="C1281" s="251"/>
      <c r="D1281" s="241" t="s">
        <v>157</v>
      </c>
      <c r="E1281" s="252" t="s">
        <v>1</v>
      </c>
      <c r="F1281" s="253" t="s">
        <v>1554</v>
      </c>
      <c r="G1281" s="251"/>
      <c r="H1281" s="254">
        <v>45.149999999999999</v>
      </c>
      <c r="I1281" s="255"/>
      <c r="J1281" s="251"/>
      <c r="K1281" s="251"/>
      <c r="L1281" s="256"/>
      <c r="M1281" s="257"/>
      <c r="N1281" s="258"/>
      <c r="O1281" s="258"/>
      <c r="P1281" s="258"/>
      <c r="Q1281" s="258"/>
      <c r="R1281" s="258"/>
      <c r="S1281" s="258"/>
      <c r="T1281" s="259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T1281" s="260" t="s">
        <v>157</v>
      </c>
      <c r="AU1281" s="260" t="s">
        <v>88</v>
      </c>
      <c r="AV1281" s="14" t="s">
        <v>88</v>
      </c>
      <c r="AW1281" s="14" t="s">
        <v>34</v>
      </c>
      <c r="AX1281" s="14" t="s">
        <v>78</v>
      </c>
      <c r="AY1281" s="260" t="s">
        <v>147</v>
      </c>
    </row>
    <row r="1282" s="14" customFormat="1">
      <c r="A1282" s="14"/>
      <c r="B1282" s="250"/>
      <c r="C1282" s="251"/>
      <c r="D1282" s="241" t="s">
        <v>157</v>
      </c>
      <c r="E1282" s="252" t="s">
        <v>1</v>
      </c>
      <c r="F1282" s="253" t="s">
        <v>1555</v>
      </c>
      <c r="G1282" s="251"/>
      <c r="H1282" s="254">
        <v>7.5800000000000001</v>
      </c>
      <c r="I1282" s="255"/>
      <c r="J1282" s="251"/>
      <c r="K1282" s="251"/>
      <c r="L1282" s="256"/>
      <c r="M1282" s="257"/>
      <c r="N1282" s="258"/>
      <c r="O1282" s="258"/>
      <c r="P1282" s="258"/>
      <c r="Q1282" s="258"/>
      <c r="R1282" s="258"/>
      <c r="S1282" s="258"/>
      <c r="T1282" s="259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T1282" s="260" t="s">
        <v>157</v>
      </c>
      <c r="AU1282" s="260" t="s">
        <v>88</v>
      </c>
      <c r="AV1282" s="14" t="s">
        <v>88</v>
      </c>
      <c r="AW1282" s="14" t="s">
        <v>34</v>
      </c>
      <c r="AX1282" s="14" t="s">
        <v>78</v>
      </c>
      <c r="AY1282" s="260" t="s">
        <v>147</v>
      </c>
    </row>
    <row r="1283" s="15" customFormat="1">
      <c r="A1283" s="15"/>
      <c r="B1283" s="261"/>
      <c r="C1283" s="262"/>
      <c r="D1283" s="241" t="s">
        <v>157</v>
      </c>
      <c r="E1283" s="263" t="s">
        <v>1</v>
      </c>
      <c r="F1283" s="264" t="s">
        <v>160</v>
      </c>
      <c r="G1283" s="262"/>
      <c r="H1283" s="265">
        <v>209.49600000000001</v>
      </c>
      <c r="I1283" s="266"/>
      <c r="J1283" s="262"/>
      <c r="K1283" s="262"/>
      <c r="L1283" s="267"/>
      <c r="M1283" s="268"/>
      <c r="N1283" s="269"/>
      <c r="O1283" s="269"/>
      <c r="P1283" s="269"/>
      <c r="Q1283" s="269"/>
      <c r="R1283" s="269"/>
      <c r="S1283" s="269"/>
      <c r="T1283" s="270"/>
      <c r="U1283" s="15"/>
      <c r="V1283" s="15"/>
      <c r="W1283" s="15"/>
      <c r="X1283" s="15"/>
      <c r="Y1283" s="15"/>
      <c r="Z1283" s="15"/>
      <c r="AA1283" s="15"/>
      <c r="AB1283" s="15"/>
      <c r="AC1283" s="15"/>
      <c r="AD1283" s="15"/>
      <c r="AE1283" s="15"/>
      <c r="AT1283" s="271" t="s">
        <v>157</v>
      </c>
      <c r="AU1283" s="271" t="s">
        <v>88</v>
      </c>
      <c r="AV1283" s="15" t="s">
        <v>153</v>
      </c>
      <c r="AW1283" s="15" t="s">
        <v>34</v>
      </c>
      <c r="AX1283" s="15" t="s">
        <v>86</v>
      </c>
      <c r="AY1283" s="271" t="s">
        <v>147</v>
      </c>
    </row>
    <row r="1284" s="2" customFormat="1" ht="49.05" customHeight="1">
      <c r="A1284" s="39"/>
      <c r="B1284" s="40"/>
      <c r="C1284" s="272" t="s">
        <v>1556</v>
      </c>
      <c r="D1284" s="272" t="s">
        <v>392</v>
      </c>
      <c r="E1284" s="273" t="s">
        <v>1503</v>
      </c>
      <c r="F1284" s="274" t="s">
        <v>1504</v>
      </c>
      <c r="G1284" s="275" t="s">
        <v>152</v>
      </c>
      <c r="H1284" s="276">
        <v>17.597999999999999</v>
      </c>
      <c r="I1284" s="277"/>
      <c r="J1284" s="278">
        <f>ROUND(I1284*H1284,2)</f>
        <v>0</v>
      </c>
      <c r="K1284" s="279"/>
      <c r="L1284" s="280"/>
      <c r="M1284" s="281" t="s">
        <v>1</v>
      </c>
      <c r="N1284" s="282" t="s">
        <v>43</v>
      </c>
      <c r="O1284" s="92"/>
      <c r="P1284" s="230">
        <f>O1284*H1284</f>
        <v>0</v>
      </c>
      <c r="Q1284" s="230">
        <v>0.0025999999999999999</v>
      </c>
      <c r="R1284" s="230">
        <f>Q1284*H1284</f>
        <v>0.045754799999999998</v>
      </c>
      <c r="S1284" s="230">
        <v>0</v>
      </c>
      <c r="T1284" s="231">
        <f>S1284*H1284</f>
        <v>0</v>
      </c>
      <c r="U1284" s="39"/>
      <c r="V1284" s="39"/>
      <c r="W1284" s="39"/>
      <c r="X1284" s="39"/>
      <c r="Y1284" s="39"/>
      <c r="Z1284" s="39"/>
      <c r="AA1284" s="39"/>
      <c r="AB1284" s="39"/>
      <c r="AC1284" s="39"/>
      <c r="AD1284" s="39"/>
      <c r="AE1284" s="39"/>
      <c r="AR1284" s="232" t="s">
        <v>361</v>
      </c>
      <c r="AT1284" s="232" t="s">
        <v>392</v>
      </c>
      <c r="AU1284" s="232" t="s">
        <v>88</v>
      </c>
      <c r="AY1284" s="18" t="s">
        <v>147</v>
      </c>
      <c r="BE1284" s="233">
        <f>IF(N1284="základní",J1284,0)</f>
        <v>0</v>
      </c>
      <c r="BF1284" s="233">
        <f>IF(N1284="snížená",J1284,0)</f>
        <v>0</v>
      </c>
      <c r="BG1284" s="233">
        <f>IF(N1284="zákl. přenesená",J1284,0)</f>
        <v>0</v>
      </c>
      <c r="BH1284" s="233">
        <f>IF(N1284="sníž. přenesená",J1284,0)</f>
        <v>0</v>
      </c>
      <c r="BI1284" s="233">
        <f>IF(N1284="nulová",J1284,0)</f>
        <v>0</v>
      </c>
      <c r="BJ1284" s="18" t="s">
        <v>86</v>
      </c>
      <c r="BK1284" s="233">
        <f>ROUND(I1284*H1284,2)</f>
        <v>0</v>
      </c>
      <c r="BL1284" s="18" t="s">
        <v>251</v>
      </c>
      <c r="BM1284" s="232" t="s">
        <v>1557</v>
      </c>
    </row>
    <row r="1285" s="14" customFormat="1">
      <c r="A1285" s="14"/>
      <c r="B1285" s="250"/>
      <c r="C1285" s="251"/>
      <c r="D1285" s="241" t="s">
        <v>157</v>
      </c>
      <c r="E1285" s="252" t="s">
        <v>1</v>
      </c>
      <c r="F1285" s="253" t="s">
        <v>1558</v>
      </c>
      <c r="G1285" s="251"/>
      <c r="H1285" s="254">
        <v>17.597999999999999</v>
      </c>
      <c r="I1285" s="255"/>
      <c r="J1285" s="251"/>
      <c r="K1285" s="251"/>
      <c r="L1285" s="256"/>
      <c r="M1285" s="257"/>
      <c r="N1285" s="258"/>
      <c r="O1285" s="258"/>
      <c r="P1285" s="258"/>
      <c r="Q1285" s="258"/>
      <c r="R1285" s="258"/>
      <c r="S1285" s="258"/>
      <c r="T1285" s="259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60" t="s">
        <v>157</v>
      </c>
      <c r="AU1285" s="260" t="s">
        <v>88</v>
      </c>
      <c r="AV1285" s="14" t="s">
        <v>88</v>
      </c>
      <c r="AW1285" s="14" t="s">
        <v>34</v>
      </c>
      <c r="AX1285" s="14" t="s">
        <v>78</v>
      </c>
      <c r="AY1285" s="260" t="s">
        <v>147</v>
      </c>
    </row>
    <row r="1286" s="15" customFormat="1">
      <c r="A1286" s="15"/>
      <c r="B1286" s="261"/>
      <c r="C1286" s="262"/>
      <c r="D1286" s="241" t="s">
        <v>157</v>
      </c>
      <c r="E1286" s="263" t="s">
        <v>1</v>
      </c>
      <c r="F1286" s="264" t="s">
        <v>160</v>
      </c>
      <c r="G1286" s="262"/>
      <c r="H1286" s="265">
        <v>17.597999999999999</v>
      </c>
      <c r="I1286" s="266"/>
      <c r="J1286" s="262"/>
      <c r="K1286" s="262"/>
      <c r="L1286" s="267"/>
      <c r="M1286" s="268"/>
      <c r="N1286" s="269"/>
      <c r="O1286" s="269"/>
      <c r="P1286" s="269"/>
      <c r="Q1286" s="269"/>
      <c r="R1286" s="269"/>
      <c r="S1286" s="269"/>
      <c r="T1286" s="270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T1286" s="271" t="s">
        <v>157</v>
      </c>
      <c r="AU1286" s="271" t="s">
        <v>88</v>
      </c>
      <c r="AV1286" s="15" t="s">
        <v>153</v>
      </c>
      <c r="AW1286" s="15" t="s">
        <v>34</v>
      </c>
      <c r="AX1286" s="15" t="s">
        <v>86</v>
      </c>
      <c r="AY1286" s="271" t="s">
        <v>147</v>
      </c>
    </row>
    <row r="1287" s="2" customFormat="1" ht="24.15" customHeight="1">
      <c r="A1287" s="39"/>
      <c r="B1287" s="40"/>
      <c r="C1287" s="220" t="s">
        <v>1559</v>
      </c>
      <c r="D1287" s="220" t="s">
        <v>149</v>
      </c>
      <c r="E1287" s="221" t="s">
        <v>1560</v>
      </c>
      <c r="F1287" s="222" t="s">
        <v>1561</v>
      </c>
      <c r="G1287" s="223" t="s">
        <v>855</v>
      </c>
      <c r="H1287" s="283"/>
      <c r="I1287" s="225"/>
      <c r="J1287" s="226">
        <f>ROUND(I1287*H1287,2)</f>
        <v>0</v>
      </c>
      <c r="K1287" s="227"/>
      <c r="L1287" s="45"/>
      <c r="M1287" s="228" t="s">
        <v>1</v>
      </c>
      <c r="N1287" s="229" t="s">
        <v>43</v>
      </c>
      <c r="O1287" s="92"/>
      <c r="P1287" s="230">
        <f>O1287*H1287</f>
        <v>0</v>
      </c>
      <c r="Q1287" s="230">
        <v>0</v>
      </c>
      <c r="R1287" s="230">
        <f>Q1287*H1287</f>
        <v>0</v>
      </c>
      <c r="S1287" s="230">
        <v>0</v>
      </c>
      <c r="T1287" s="231">
        <f>S1287*H1287</f>
        <v>0</v>
      </c>
      <c r="U1287" s="39"/>
      <c r="V1287" s="39"/>
      <c r="W1287" s="39"/>
      <c r="X1287" s="39"/>
      <c r="Y1287" s="39"/>
      <c r="Z1287" s="39"/>
      <c r="AA1287" s="39"/>
      <c r="AB1287" s="39"/>
      <c r="AC1287" s="39"/>
      <c r="AD1287" s="39"/>
      <c r="AE1287" s="39"/>
      <c r="AR1287" s="232" t="s">
        <v>251</v>
      </c>
      <c r="AT1287" s="232" t="s">
        <v>149</v>
      </c>
      <c r="AU1287" s="232" t="s">
        <v>88</v>
      </c>
      <c r="AY1287" s="18" t="s">
        <v>147</v>
      </c>
      <c r="BE1287" s="233">
        <f>IF(N1287="základní",J1287,0)</f>
        <v>0</v>
      </c>
      <c r="BF1287" s="233">
        <f>IF(N1287="snížená",J1287,0)</f>
        <v>0</v>
      </c>
      <c r="BG1287" s="233">
        <f>IF(N1287="zákl. přenesená",J1287,0)</f>
        <v>0</v>
      </c>
      <c r="BH1287" s="233">
        <f>IF(N1287="sníž. přenesená",J1287,0)</f>
        <v>0</v>
      </c>
      <c r="BI1287" s="233">
        <f>IF(N1287="nulová",J1287,0)</f>
        <v>0</v>
      </c>
      <c r="BJ1287" s="18" t="s">
        <v>86</v>
      </c>
      <c r="BK1287" s="233">
        <f>ROUND(I1287*H1287,2)</f>
        <v>0</v>
      </c>
      <c r="BL1287" s="18" t="s">
        <v>251</v>
      </c>
      <c r="BM1287" s="232" t="s">
        <v>1562</v>
      </c>
    </row>
    <row r="1288" s="2" customFormat="1">
      <c r="A1288" s="39"/>
      <c r="B1288" s="40"/>
      <c r="C1288" s="41"/>
      <c r="D1288" s="234" t="s">
        <v>155</v>
      </c>
      <c r="E1288" s="41"/>
      <c r="F1288" s="235" t="s">
        <v>1563</v>
      </c>
      <c r="G1288" s="41"/>
      <c r="H1288" s="41"/>
      <c r="I1288" s="236"/>
      <c r="J1288" s="41"/>
      <c r="K1288" s="41"/>
      <c r="L1288" s="45"/>
      <c r="M1288" s="237"/>
      <c r="N1288" s="238"/>
      <c r="O1288" s="92"/>
      <c r="P1288" s="92"/>
      <c r="Q1288" s="92"/>
      <c r="R1288" s="92"/>
      <c r="S1288" s="92"/>
      <c r="T1288" s="93"/>
      <c r="U1288" s="39"/>
      <c r="V1288" s="39"/>
      <c r="W1288" s="39"/>
      <c r="X1288" s="39"/>
      <c r="Y1288" s="39"/>
      <c r="Z1288" s="39"/>
      <c r="AA1288" s="39"/>
      <c r="AB1288" s="39"/>
      <c r="AC1288" s="39"/>
      <c r="AD1288" s="39"/>
      <c r="AE1288" s="39"/>
      <c r="AT1288" s="18" t="s">
        <v>155</v>
      </c>
      <c r="AU1288" s="18" t="s">
        <v>88</v>
      </c>
    </row>
    <row r="1289" s="2" customFormat="1" ht="33" customHeight="1">
      <c r="A1289" s="39"/>
      <c r="B1289" s="40"/>
      <c r="C1289" s="220" t="s">
        <v>1564</v>
      </c>
      <c r="D1289" s="220" t="s">
        <v>149</v>
      </c>
      <c r="E1289" s="221" t="s">
        <v>1565</v>
      </c>
      <c r="F1289" s="222" t="s">
        <v>1566</v>
      </c>
      <c r="G1289" s="223" t="s">
        <v>855</v>
      </c>
      <c r="H1289" s="283"/>
      <c r="I1289" s="225"/>
      <c r="J1289" s="226">
        <f>ROUND(I1289*H1289,2)</f>
        <v>0</v>
      </c>
      <c r="K1289" s="227"/>
      <c r="L1289" s="45"/>
      <c r="M1289" s="228" t="s">
        <v>1</v>
      </c>
      <c r="N1289" s="229" t="s">
        <v>43</v>
      </c>
      <c r="O1289" s="92"/>
      <c r="P1289" s="230">
        <f>O1289*H1289</f>
        <v>0</v>
      </c>
      <c r="Q1289" s="230">
        <v>0</v>
      </c>
      <c r="R1289" s="230">
        <f>Q1289*H1289</f>
        <v>0</v>
      </c>
      <c r="S1289" s="230">
        <v>0</v>
      </c>
      <c r="T1289" s="231">
        <f>S1289*H1289</f>
        <v>0</v>
      </c>
      <c r="U1289" s="39"/>
      <c r="V1289" s="39"/>
      <c r="W1289" s="39"/>
      <c r="X1289" s="39"/>
      <c r="Y1289" s="39"/>
      <c r="Z1289" s="39"/>
      <c r="AA1289" s="39"/>
      <c r="AB1289" s="39"/>
      <c r="AC1289" s="39"/>
      <c r="AD1289" s="39"/>
      <c r="AE1289" s="39"/>
      <c r="AR1289" s="232" t="s">
        <v>251</v>
      </c>
      <c r="AT1289" s="232" t="s">
        <v>149</v>
      </c>
      <c r="AU1289" s="232" t="s">
        <v>88</v>
      </c>
      <c r="AY1289" s="18" t="s">
        <v>147</v>
      </c>
      <c r="BE1289" s="233">
        <f>IF(N1289="základní",J1289,0)</f>
        <v>0</v>
      </c>
      <c r="BF1289" s="233">
        <f>IF(N1289="snížená",J1289,0)</f>
        <v>0</v>
      </c>
      <c r="BG1289" s="233">
        <f>IF(N1289="zákl. přenesená",J1289,0)</f>
        <v>0</v>
      </c>
      <c r="BH1289" s="233">
        <f>IF(N1289="sníž. přenesená",J1289,0)</f>
        <v>0</v>
      </c>
      <c r="BI1289" s="233">
        <f>IF(N1289="nulová",J1289,0)</f>
        <v>0</v>
      </c>
      <c r="BJ1289" s="18" t="s">
        <v>86</v>
      </c>
      <c r="BK1289" s="233">
        <f>ROUND(I1289*H1289,2)</f>
        <v>0</v>
      </c>
      <c r="BL1289" s="18" t="s">
        <v>251</v>
      </c>
      <c r="BM1289" s="232" t="s">
        <v>1567</v>
      </c>
    </row>
    <row r="1290" s="2" customFormat="1">
      <c r="A1290" s="39"/>
      <c r="B1290" s="40"/>
      <c r="C1290" s="41"/>
      <c r="D1290" s="234" t="s">
        <v>155</v>
      </c>
      <c r="E1290" s="41"/>
      <c r="F1290" s="235" t="s">
        <v>1568</v>
      </c>
      <c r="G1290" s="41"/>
      <c r="H1290" s="41"/>
      <c r="I1290" s="236"/>
      <c r="J1290" s="41"/>
      <c r="K1290" s="41"/>
      <c r="L1290" s="45"/>
      <c r="M1290" s="237"/>
      <c r="N1290" s="238"/>
      <c r="O1290" s="92"/>
      <c r="P1290" s="92"/>
      <c r="Q1290" s="92"/>
      <c r="R1290" s="92"/>
      <c r="S1290" s="92"/>
      <c r="T1290" s="93"/>
      <c r="U1290" s="39"/>
      <c r="V1290" s="39"/>
      <c r="W1290" s="39"/>
      <c r="X1290" s="39"/>
      <c r="Y1290" s="39"/>
      <c r="Z1290" s="39"/>
      <c r="AA1290" s="39"/>
      <c r="AB1290" s="39"/>
      <c r="AC1290" s="39"/>
      <c r="AD1290" s="39"/>
      <c r="AE1290" s="39"/>
      <c r="AT1290" s="18" t="s">
        <v>155</v>
      </c>
      <c r="AU1290" s="18" t="s">
        <v>88</v>
      </c>
    </row>
    <row r="1291" s="12" customFormat="1" ht="22.8" customHeight="1">
      <c r="A1291" s="12"/>
      <c r="B1291" s="204"/>
      <c r="C1291" s="205"/>
      <c r="D1291" s="206" t="s">
        <v>77</v>
      </c>
      <c r="E1291" s="218" t="s">
        <v>1569</v>
      </c>
      <c r="F1291" s="218" t="s">
        <v>1570</v>
      </c>
      <c r="G1291" s="205"/>
      <c r="H1291" s="205"/>
      <c r="I1291" s="208"/>
      <c r="J1291" s="219">
        <f>BK1291</f>
        <v>0</v>
      </c>
      <c r="K1291" s="205"/>
      <c r="L1291" s="210"/>
      <c r="M1291" s="211"/>
      <c r="N1291" s="212"/>
      <c r="O1291" s="212"/>
      <c r="P1291" s="213">
        <f>SUM(P1292:P1304)</f>
        <v>0</v>
      </c>
      <c r="Q1291" s="212"/>
      <c r="R1291" s="213">
        <f>SUM(R1292:R1304)</f>
        <v>0.00175812</v>
      </c>
      <c r="S1291" s="212"/>
      <c r="T1291" s="214">
        <f>SUM(T1292:T1304)</f>
        <v>0</v>
      </c>
      <c r="U1291" s="12"/>
      <c r="V1291" s="12"/>
      <c r="W1291" s="12"/>
      <c r="X1291" s="12"/>
      <c r="Y1291" s="12"/>
      <c r="Z1291" s="12"/>
      <c r="AA1291" s="12"/>
      <c r="AB1291" s="12"/>
      <c r="AC1291" s="12"/>
      <c r="AD1291" s="12"/>
      <c r="AE1291" s="12"/>
      <c r="AR1291" s="215" t="s">
        <v>88</v>
      </c>
      <c r="AT1291" s="216" t="s">
        <v>77</v>
      </c>
      <c r="AU1291" s="216" t="s">
        <v>86</v>
      </c>
      <c r="AY1291" s="215" t="s">
        <v>147</v>
      </c>
      <c r="BK1291" s="217">
        <f>SUM(BK1292:BK1304)</f>
        <v>0</v>
      </c>
    </row>
    <row r="1292" s="2" customFormat="1" ht="24.15" customHeight="1">
      <c r="A1292" s="39"/>
      <c r="B1292" s="40"/>
      <c r="C1292" s="220" t="s">
        <v>1571</v>
      </c>
      <c r="D1292" s="220" t="s">
        <v>149</v>
      </c>
      <c r="E1292" s="221" t="s">
        <v>1572</v>
      </c>
      <c r="F1292" s="222" t="s">
        <v>1573</v>
      </c>
      <c r="G1292" s="223" t="s">
        <v>152</v>
      </c>
      <c r="H1292" s="224">
        <v>3.8220000000000001</v>
      </c>
      <c r="I1292" s="225"/>
      <c r="J1292" s="226">
        <f>ROUND(I1292*H1292,2)</f>
        <v>0</v>
      </c>
      <c r="K1292" s="227"/>
      <c r="L1292" s="45"/>
      <c r="M1292" s="228" t="s">
        <v>1</v>
      </c>
      <c r="N1292" s="229" t="s">
        <v>43</v>
      </c>
      <c r="O1292" s="92"/>
      <c r="P1292" s="230">
        <f>O1292*H1292</f>
        <v>0</v>
      </c>
      <c r="Q1292" s="230">
        <v>8.0000000000000007E-05</v>
      </c>
      <c r="R1292" s="230">
        <f>Q1292*H1292</f>
        <v>0.00030576000000000003</v>
      </c>
      <c r="S1292" s="230">
        <v>0</v>
      </c>
      <c r="T1292" s="231">
        <f>S1292*H1292</f>
        <v>0</v>
      </c>
      <c r="U1292" s="39"/>
      <c r="V1292" s="39"/>
      <c r="W1292" s="39"/>
      <c r="X1292" s="39"/>
      <c r="Y1292" s="39"/>
      <c r="Z1292" s="39"/>
      <c r="AA1292" s="39"/>
      <c r="AB1292" s="39"/>
      <c r="AC1292" s="39"/>
      <c r="AD1292" s="39"/>
      <c r="AE1292" s="39"/>
      <c r="AR1292" s="232" t="s">
        <v>251</v>
      </c>
      <c r="AT1292" s="232" t="s">
        <v>149</v>
      </c>
      <c r="AU1292" s="232" t="s">
        <v>88</v>
      </c>
      <c r="AY1292" s="18" t="s">
        <v>147</v>
      </c>
      <c r="BE1292" s="233">
        <f>IF(N1292="základní",J1292,0)</f>
        <v>0</v>
      </c>
      <c r="BF1292" s="233">
        <f>IF(N1292="snížená",J1292,0)</f>
        <v>0</v>
      </c>
      <c r="BG1292" s="233">
        <f>IF(N1292="zákl. přenesená",J1292,0)</f>
        <v>0</v>
      </c>
      <c r="BH1292" s="233">
        <f>IF(N1292="sníž. přenesená",J1292,0)</f>
        <v>0</v>
      </c>
      <c r="BI1292" s="233">
        <f>IF(N1292="nulová",J1292,0)</f>
        <v>0</v>
      </c>
      <c r="BJ1292" s="18" t="s">
        <v>86</v>
      </c>
      <c r="BK1292" s="233">
        <f>ROUND(I1292*H1292,2)</f>
        <v>0</v>
      </c>
      <c r="BL1292" s="18" t="s">
        <v>251</v>
      </c>
      <c r="BM1292" s="232" t="s">
        <v>1574</v>
      </c>
    </row>
    <row r="1293" s="2" customFormat="1">
      <c r="A1293" s="39"/>
      <c r="B1293" s="40"/>
      <c r="C1293" s="41"/>
      <c r="D1293" s="234" t="s">
        <v>155</v>
      </c>
      <c r="E1293" s="41"/>
      <c r="F1293" s="235" t="s">
        <v>1575</v>
      </c>
      <c r="G1293" s="41"/>
      <c r="H1293" s="41"/>
      <c r="I1293" s="236"/>
      <c r="J1293" s="41"/>
      <c r="K1293" s="41"/>
      <c r="L1293" s="45"/>
      <c r="M1293" s="237"/>
      <c r="N1293" s="238"/>
      <c r="O1293" s="92"/>
      <c r="P1293" s="92"/>
      <c r="Q1293" s="92"/>
      <c r="R1293" s="92"/>
      <c r="S1293" s="92"/>
      <c r="T1293" s="93"/>
      <c r="U1293" s="39"/>
      <c r="V1293" s="39"/>
      <c r="W1293" s="39"/>
      <c r="X1293" s="39"/>
      <c r="Y1293" s="39"/>
      <c r="Z1293" s="39"/>
      <c r="AA1293" s="39"/>
      <c r="AB1293" s="39"/>
      <c r="AC1293" s="39"/>
      <c r="AD1293" s="39"/>
      <c r="AE1293" s="39"/>
      <c r="AT1293" s="18" t="s">
        <v>155</v>
      </c>
      <c r="AU1293" s="18" t="s">
        <v>88</v>
      </c>
    </row>
    <row r="1294" s="13" customFormat="1">
      <c r="A1294" s="13"/>
      <c r="B1294" s="239"/>
      <c r="C1294" s="240"/>
      <c r="D1294" s="241" t="s">
        <v>157</v>
      </c>
      <c r="E1294" s="242" t="s">
        <v>1</v>
      </c>
      <c r="F1294" s="243" t="s">
        <v>1576</v>
      </c>
      <c r="G1294" s="240"/>
      <c r="H1294" s="242" t="s">
        <v>1</v>
      </c>
      <c r="I1294" s="244"/>
      <c r="J1294" s="240"/>
      <c r="K1294" s="240"/>
      <c r="L1294" s="245"/>
      <c r="M1294" s="246"/>
      <c r="N1294" s="247"/>
      <c r="O1294" s="247"/>
      <c r="P1294" s="247"/>
      <c r="Q1294" s="247"/>
      <c r="R1294" s="247"/>
      <c r="S1294" s="247"/>
      <c r="T1294" s="248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49" t="s">
        <v>157</v>
      </c>
      <c r="AU1294" s="249" t="s">
        <v>88</v>
      </c>
      <c r="AV1294" s="13" t="s">
        <v>86</v>
      </c>
      <c r="AW1294" s="13" t="s">
        <v>34</v>
      </c>
      <c r="AX1294" s="13" t="s">
        <v>78</v>
      </c>
      <c r="AY1294" s="249" t="s">
        <v>147</v>
      </c>
    </row>
    <row r="1295" s="14" customFormat="1">
      <c r="A1295" s="14"/>
      <c r="B1295" s="250"/>
      <c r="C1295" s="251"/>
      <c r="D1295" s="241" t="s">
        <v>157</v>
      </c>
      <c r="E1295" s="252" t="s">
        <v>1</v>
      </c>
      <c r="F1295" s="253" t="s">
        <v>1577</v>
      </c>
      <c r="G1295" s="251"/>
      <c r="H1295" s="254">
        <v>1.1220000000000001</v>
      </c>
      <c r="I1295" s="255"/>
      <c r="J1295" s="251"/>
      <c r="K1295" s="251"/>
      <c r="L1295" s="256"/>
      <c r="M1295" s="257"/>
      <c r="N1295" s="258"/>
      <c r="O1295" s="258"/>
      <c r="P1295" s="258"/>
      <c r="Q1295" s="258"/>
      <c r="R1295" s="258"/>
      <c r="S1295" s="258"/>
      <c r="T1295" s="259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60" t="s">
        <v>157</v>
      </c>
      <c r="AU1295" s="260" t="s">
        <v>88</v>
      </c>
      <c r="AV1295" s="14" t="s">
        <v>88</v>
      </c>
      <c r="AW1295" s="14" t="s">
        <v>34</v>
      </c>
      <c r="AX1295" s="14" t="s">
        <v>78</v>
      </c>
      <c r="AY1295" s="260" t="s">
        <v>147</v>
      </c>
    </row>
    <row r="1296" s="14" customFormat="1">
      <c r="A1296" s="14"/>
      <c r="B1296" s="250"/>
      <c r="C1296" s="251"/>
      <c r="D1296" s="241" t="s">
        <v>157</v>
      </c>
      <c r="E1296" s="252" t="s">
        <v>1</v>
      </c>
      <c r="F1296" s="253" t="s">
        <v>1578</v>
      </c>
      <c r="G1296" s="251"/>
      <c r="H1296" s="254">
        <v>1.3500000000000001</v>
      </c>
      <c r="I1296" s="255"/>
      <c r="J1296" s="251"/>
      <c r="K1296" s="251"/>
      <c r="L1296" s="256"/>
      <c r="M1296" s="257"/>
      <c r="N1296" s="258"/>
      <c r="O1296" s="258"/>
      <c r="P1296" s="258"/>
      <c r="Q1296" s="258"/>
      <c r="R1296" s="258"/>
      <c r="S1296" s="258"/>
      <c r="T1296" s="259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T1296" s="260" t="s">
        <v>157</v>
      </c>
      <c r="AU1296" s="260" t="s">
        <v>88</v>
      </c>
      <c r="AV1296" s="14" t="s">
        <v>88</v>
      </c>
      <c r="AW1296" s="14" t="s">
        <v>34</v>
      </c>
      <c r="AX1296" s="14" t="s">
        <v>78</v>
      </c>
      <c r="AY1296" s="260" t="s">
        <v>147</v>
      </c>
    </row>
    <row r="1297" s="14" customFormat="1">
      <c r="A1297" s="14"/>
      <c r="B1297" s="250"/>
      <c r="C1297" s="251"/>
      <c r="D1297" s="241" t="s">
        <v>157</v>
      </c>
      <c r="E1297" s="252" t="s">
        <v>1</v>
      </c>
      <c r="F1297" s="253" t="s">
        <v>1579</v>
      </c>
      <c r="G1297" s="251"/>
      <c r="H1297" s="254">
        <v>1.3500000000000001</v>
      </c>
      <c r="I1297" s="255"/>
      <c r="J1297" s="251"/>
      <c r="K1297" s="251"/>
      <c r="L1297" s="256"/>
      <c r="M1297" s="257"/>
      <c r="N1297" s="258"/>
      <c r="O1297" s="258"/>
      <c r="P1297" s="258"/>
      <c r="Q1297" s="258"/>
      <c r="R1297" s="258"/>
      <c r="S1297" s="258"/>
      <c r="T1297" s="259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60" t="s">
        <v>157</v>
      </c>
      <c r="AU1297" s="260" t="s">
        <v>88</v>
      </c>
      <c r="AV1297" s="14" t="s">
        <v>88</v>
      </c>
      <c r="AW1297" s="14" t="s">
        <v>34</v>
      </c>
      <c r="AX1297" s="14" t="s">
        <v>78</v>
      </c>
      <c r="AY1297" s="260" t="s">
        <v>147</v>
      </c>
    </row>
    <row r="1298" s="15" customFormat="1">
      <c r="A1298" s="15"/>
      <c r="B1298" s="261"/>
      <c r="C1298" s="262"/>
      <c r="D1298" s="241" t="s">
        <v>157</v>
      </c>
      <c r="E1298" s="263" t="s">
        <v>1</v>
      </c>
      <c r="F1298" s="264" t="s">
        <v>160</v>
      </c>
      <c r="G1298" s="262"/>
      <c r="H1298" s="265">
        <v>3.8220000000000005</v>
      </c>
      <c r="I1298" s="266"/>
      <c r="J1298" s="262"/>
      <c r="K1298" s="262"/>
      <c r="L1298" s="267"/>
      <c r="M1298" s="268"/>
      <c r="N1298" s="269"/>
      <c r="O1298" s="269"/>
      <c r="P1298" s="269"/>
      <c r="Q1298" s="269"/>
      <c r="R1298" s="269"/>
      <c r="S1298" s="269"/>
      <c r="T1298" s="270"/>
      <c r="U1298" s="15"/>
      <c r="V1298" s="15"/>
      <c r="W1298" s="15"/>
      <c r="X1298" s="15"/>
      <c r="Y1298" s="15"/>
      <c r="Z1298" s="15"/>
      <c r="AA1298" s="15"/>
      <c r="AB1298" s="15"/>
      <c r="AC1298" s="15"/>
      <c r="AD1298" s="15"/>
      <c r="AE1298" s="15"/>
      <c r="AT1298" s="271" t="s">
        <v>157</v>
      </c>
      <c r="AU1298" s="271" t="s">
        <v>88</v>
      </c>
      <c r="AV1298" s="15" t="s">
        <v>153</v>
      </c>
      <c r="AW1298" s="15" t="s">
        <v>34</v>
      </c>
      <c r="AX1298" s="15" t="s">
        <v>86</v>
      </c>
      <c r="AY1298" s="271" t="s">
        <v>147</v>
      </c>
    </row>
    <row r="1299" s="2" customFormat="1" ht="24.15" customHeight="1">
      <c r="A1299" s="39"/>
      <c r="B1299" s="40"/>
      <c r="C1299" s="220" t="s">
        <v>1580</v>
      </c>
      <c r="D1299" s="220" t="s">
        <v>149</v>
      </c>
      <c r="E1299" s="221" t="s">
        <v>1581</v>
      </c>
      <c r="F1299" s="222" t="s">
        <v>1582</v>
      </c>
      <c r="G1299" s="223" t="s">
        <v>152</v>
      </c>
      <c r="H1299" s="224">
        <v>3.8220000000000001</v>
      </c>
      <c r="I1299" s="225"/>
      <c r="J1299" s="226">
        <f>ROUND(I1299*H1299,2)</f>
        <v>0</v>
      </c>
      <c r="K1299" s="227"/>
      <c r="L1299" s="45"/>
      <c r="M1299" s="228" t="s">
        <v>1</v>
      </c>
      <c r="N1299" s="229" t="s">
        <v>43</v>
      </c>
      <c r="O1299" s="92"/>
      <c r="P1299" s="230">
        <f>O1299*H1299</f>
        <v>0</v>
      </c>
      <c r="Q1299" s="230">
        <v>0.00013999999999999999</v>
      </c>
      <c r="R1299" s="230">
        <f>Q1299*H1299</f>
        <v>0.00053507999999999995</v>
      </c>
      <c r="S1299" s="230">
        <v>0</v>
      </c>
      <c r="T1299" s="231">
        <f>S1299*H1299</f>
        <v>0</v>
      </c>
      <c r="U1299" s="39"/>
      <c r="V1299" s="39"/>
      <c r="W1299" s="39"/>
      <c r="X1299" s="39"/>
      <c r="Y1299" s="39"/>
      <c r="Z1299" s="39"/>
      <c r="AA1299" s="39"/>
      <c r="AB1299" s="39"/>
      <c r="AC1299" s="39"/>
      <c r="AD1299" s="39"/>
      <c r="AE1299" s="39"/>
      <c r="AR1299" s="232" t="s">
        <v>251</v>
      </c>
      <c r="AT1299" s="232" t="s">
        <v>149</v>
      </c>
      <c r="AU1299" s="232" t="s">
        <v>88</v>
      </c>
      <c r="AY1299" s="18" t="s">
        <v>147</v>
      </c>
      <c r="BE1299" s="233">
        <f>IF(N1299="základní",J1299,0)</f>
        <v>0</v>
      </c>
      <c r="BF1299" s="233">
        <f>IF(N1299="snížená",J1299,0)</f>
        <v>0</v>
      </c>
      <c r="BG1299" s="233">
        <f>IF(N1299="zákl. přenesená",J1299,0)</f>
        <v>0</v>
      </c>
      <c r="BH1299" s="233">
        <f>IF(N1299="sníž. přenesená",J1299,0)</f>
        <v>0</v>
      </c>
      <c r="BI1299" s="233">
        <f>IF(N1299="nulová",J1299,0)</f>
        <v>0</v>
      </c>
      <c r="BJ1299" s="18" t="s">
        <v>86</v>
      </c>
      <c r="BK1299" s="233">
        <f>ROUND(I1299*H1299,2)</f>
        <v>0</v>
      </c>
      <c r="BL1299" s="18" t="s">
        <v>251</v>
      </c>
      <c r="BM1299" s="232" t="s">
        <v>1583</v>
      </c>
    </row>
    <row r="1300" s="2" customFormat="1">
      <c r="A1300" s="39"/>
      <c r="B1300" s="40"/>
      <c r="C1300" s="41"/>
      <c r="D1300" s="234" t="s">
        <v>155</v>
      </c>
      <c r="E1300" s="41"/>
      <c r="F1300" s="235" t="s">
        <v>1584</v>
      </c>
      <c r="G1300" s="41"/>
      <c r="H1300" s="41"/>
      <c r="I1300" s="236"/>
      <c r="J1300" s="41"/>
      <c r="K1300" s="41"/>
      <c r="L1300" s="45"/>
      <c r="M1300" s="237"/>
      <c r="N1300" s="238"/>
      <c r="O1300" s="92"/>
      <c r="P1300" s="92"/>
      <c r="Q1300" s="92"/>
      <c r="R1300" s="92"/>
      <c r="S1300" s="92"/>
      <c r="T1300" s="93"/>
      <c r="U1300" s="39"/>
      <c r="V1300" s="39"/>
      <c r="W1300" s="39"/>
      <c r="X1300" s="39"/>
      <c r="Y1300" s="39"/>
      <c r="Z1300" s="39"/>
      <c r="AA1300" s="39"/>
      <c r="AB1300" s="39"/>
      <c r="AC1300" s="39"/>
      <c r="AD1300" s="39"/>
      <c r="AE1300" s="39"/>
      <c r="AT1300" s="18" t="s">
        <v>155</v>
      </c>
      <c r="AU1300" s="18" t="s">
        <v>88</v>
      </c>
    </row>
    <row r="1301" s="2" customFormat="1" ht="24.15" customHeight="1">
      <c r="A1301" s="39"/>
      <c r="B1301" s="40"/>
      <c r="C1301" s="220" t="s">
        <v>1585</v>
      </c>
      <c r="D1301" s="220" t="s">
        <v>149</v>
      </c>
      <c r="E1301" s="221" t="s">
        <v>1586</v>
      </c>
      <c r="F1301" s="222" t="s">
        <v>1587</v>
      </c>
      <c r="G1301" s="223" t="s">
        <v>152</v>
      </c>
      <c r="H1301" s="224">
        <v>7.6440000000000001</v>
      </c>
      <c r="I1301" s="225"/>
      <c r="J1301" s="226">
        <f>ROUND(I1301*H1301,2)</f>
        <v>0</v>
      </c>
      <c r="K1301" s="227"/>
      <c r="L1301" s="45"/>
      <c r="M1301" s="228" t="s">
        <v>1</v>
      </c>
      <c r="N1301" s="229" t="s">
        <v>43</v>
      </c>
      <c r="O1301" s="92"/>
      <c r="P1301" s="230">
        <f>O1301*H1301</f>
        <v>0</v>
      </c>
      <c r="Q1301" s="230">
        <v>0.00012</v>
      </c>
      <c r="R1301" s="230">
        <f>Q1301*H1301</f>
        <v>0.00091728000000000003</v>
      </c>
      <c r="S1301" s="230">
        <v>0</v>
      </c>
      <c r="T1301" s="231">
        <f>S1301*H1301</f>
        <v>0</v>
      </c>
      <c r="U1301" s="39"/>
      <c r="V1301" s="39"/>
      <c r="W1301" s="39"/>
      <c r="X1301" s="39"/>
      <c r="Y1301" s="39"/>
      <c r="Z1301" s="39"/>
      <c r="AA1301" s="39"/>
      <c r="AB1301" s="39"/>
      <c r="AC1301" s="39"/>
      <c r="AD1301" s="39"/>
      <c r="AE1301" s="39"/>
      <c r="AR1301" s="232" t="s">
        <v>251</v>
      </c>
      <c r="AT1301" s="232" t="s">
        <v>149</v>
      </c>
      <c r="AU1301" s="232" t="s">
        <v>88</v>
      </c>
      <c r="AY1301" s="18" t="s">
        <v>147</v>
      </c>
      <c r="BE1301" s="233">
        <f>IF(N1301="základní",J1301,0)</f>
        <v>0</v>
      </c>
      <c r="BF1301" s="233">
        <f>IF(N1301="snížená",J1301,0)</f>
        <v>0</v>
      </c>
      <c r="BG1301" s="233">
        <f>IF(N1301="zákl. přenesená",J1301,0)</f>
        <v>0</v>
      </c>
      <c r="BH1301" s="233">
        <f>IF(N1301="sníž. přenesená",J1301,0)</f>
        <v>0</v>
      </c>
      <c r="BI1301" s="233">
        <f>IF(N1301="nulová",J1301,0)</f>
        <v>0</v>
      </c>
      <c r="BJ1301" s="18" t="s">
        <v>86</v>
      </c>
      <c r="BK1301" s="233">
        <f>ROUND(I1301*H1301,2)</f>
        <v>0</v>
      </c>
      <c r="BL1301" s="18" t="s">
        <v>251</v>
      </c>
      <c r="BM1301" s="232" t="s">
        <v>1588</v>
      </c>
    </row>
    <row r="1302" s="2" customFormat="1">
      <c r="A1302" s="39"/>
      <c r="B1302" s="40"/>
      <c r="C1302" s="41"/>
      <c r="D1302" s="234" t="s">
        <v>155</v>
      </c>
      <c r="E1302" s="41"/>
      <c r="F1302" s="235" t="s">
        <v>1589</v>
      </c>
      <c r="G1302" s="41"/>
      <c r="H1302" s="41"/>
      <c r="I1302" s="236"/>
      <c r="J1302" s="41"/>
      <c r="K1302" s="41"/>
      <c r="L1302" s="45"/>
      <c r="M1302" s="237"/>
      <c r="N1302" s="238"/>
      <c r="O1302" s="92"/>
      <c r="P1302" s="92"/>
      <c r="Q1302" s="92"/>
      <c r="R1302" s="92"/>
      <c r="S1302" s="92"/>
      <c r="T1302" s="93"/>
      <c r="U1302" s="39"/>
      <c r="V1302" s="39"/>
      <c r="W1302" s="39"/>
      <c r="X1302" s="39"/>
      <c r="Y1302" s="39"/>
      <c r="Z1302" s="39"/>
      <c r="AA1302" s="39"/>
      <c r="AB1302" s="39"/>
      <c r="AC1302" s="39"/>
      <c r="AD1302" s="39"/>
      <c r="AE1302" s="39"/>
      <c r="AT1302" s="18" t="s">
        <v>155</v>
      </c>
      <c r="AU1302" s="18" t="s">
        <v>88</v>
      </c>
    </row>
    <row r="1303" s="14" customFormat="1">
      <c r="A1303" s="14"/>
      <c r="B1303" s="250"/>
      <c r="C1303" s="251"/>
      <c r="D1303" s="241" t="s">
        <v>157</v>
      </c>
      <c r="E1303" s="252" t="s">
        <v>1</v>
      </c>
      <c r="F1303" s="253" t="s">
        <v>1590</v>
      </c>
      <c r="G1303" s="251"/>
      <c r="H1303" s="254">
        <v>7.6440000000000001</v>
      </c>
      <c r="I1303" s="255"/>
      <c r="J1303" s="251"/>
      <c r="K1303" s="251"/>
      <c r="L1303" s="256"/>
      <c r="M1303" s="257"/>
      <c r="N1303" s="258"/>
      <c r="O1303" s="258"/>
      <c r="P1303" s="258"/>
      <c r="Q1303" s="258"/>
      <c r="R1303" s="258"/>
      <c r="S1303" s="258"/>
      <c r="T1303" s="259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T1303" s="260" t="s">
        <v>157</v>
      </c>
      <c r="AU1303" s="260" t="s">
        <v>88</v>
      </c>
      <c r="AV1303" s="14" t="s">
        <v>88</v>
      </c>
      <c r="AW1303" s="14" t="s">
        <v>34</v>
      </c>
      <c r="AX1303" s="14" t="s">
        <v>78</v>
      </c>
      <c r="AY1303" s="260" t="s">
        <v>147</v>
      </c>
    </row>
    <row r="1304" s="15" customFormat="1">
      <c r="A1304" s="15"/>
      <c r="B1304" s="261"/>
      <c r="C1304" s="262"/>
      <c r="D1304" s="241" t="s">
        <v>157</v>
      </c>
      <c r="E1304" s="263" t="s">
        <v>1</v>
      </c>
      <c r="F1304" s="264" t="s">
        <v>160</v>
      </c>
      <c r="G1304" s="262"/>
      <c r="H1304" s="265">
        <v>7.6440000000000001</v>
      </c>
      <c r="I1304" s="266"/>
      <c r="J1304" s="262"/>
      <c r="K1304" s="262"/>
      <c r="L1304" s="267"/>
      <c r="M1304" s="268"/>
      <c r="N1304" s="269"/>
      <c r="O1304" s="269"/>
      <c r="P1304" s="269"/>
      <c r="Q1304" s="269"/>
      <c r="R1304" s="269"/>
      <c r="S1304" s="269"/>
      <c r="T1304" s="270"/>
      <c r="U1304" s="15"/>
      <c r="V1304" s="15"/>
      <c r="W1304" s="15"/>
      <c r="X1304" s="15"/>
      <c r="Y1304" s="15"/>
      <c r="Z1304" s="15"/>
      <c r="AA1304" s="15"/>
      <c r="AB1304" s="15"/>
      <c r="AC1304" s="15"/>
      <c r="AD1304" s="15"/>
      <c r="AE1304" s="15"/>
      <c r="AT1304" s="271" t="s">
        <v>157</v>
      </c>
      <c r="AU1304" s="271" t="s">
        <v>88</v>
      </c>
      <c r="AV1304" s="15" t="s">
        <v>153</v>
      </c>
      <c r="AW1304" s="15" t="s">
        <v>34</v>
      </c>
      <c r="AX1304" s="15" t="s">
        <v>86</v>
      </c>
      <c r="AY1304" s="271" t="s">
        <v>147</v>
      </c>
    </row>
    <row r="1305" s="12" customFormat="1" ht="22.8" customHeight="1">
      <c r="A1305" s="12"/>
      <c r="B1305" s="204"/>
      <c r="C1305" s="205"/>
      <c r="D1305" s="206" t="s">
        <v>77</v>
      </c>
      <c r="E1305" s="218" t="s">
        <v>1591</v>
      </c>
      <c r="F1305" s="218" t="s">
        <v>1592</v>
      </c>
      <c r="G1305" s="205"/>
      <c r="H1305" s="205"/>
      <c r="I1305" s="208"/>
      <c r="J1305" s="219">
        <f>BK1305</f>
        <v>0</v>
      </c>
      <c r="K1305" s="205"/>
      <c r="L1305" s="210"/>
      <c r="M1305" s="211"/>
      <c r="N1305" s="212"/>
      <c r="O1305" s="212"/>
      <c r="P1305" s="213">
        <f>SUM(P1306:P1331)</f>
        <v>0</v>
      </c>
      <c r="Q1305" s="212"/>
      <c r="R1305" s="213">
        <f>SUM(R1306:R1331)</f>
        <v>0.31487290999999995</v>
      </c>
      <c r="S1305" s="212"/>
      <c r="T1305" s="214">
        <f>SUM(T1306:T1331)</f>
        <v>0</v>
      </c>
      <c r="U1305" s="12"/>
      <c r="V1305" s="12"/>
      <c r="W1305" s="12"/>
      <c r="X1305" s="12"/>
      <c r="Y1305" s="12"/>
      <c r="Z1305" s="12"/>
      <c r="AA1305" s="12"/>
      <c r="AB1305" s="12"/>
      <c r="AC1305" s="12"/>
      <c r="AD1305" s="12"/>
      <c r="AE1305" s="12"/>
      <c r="AR1305" s="215" t="s">
        <v>88</v>
      </c>
      <c r="AT1305" s="216" t="s">
        <v>77</v>
      </c>
      <c r="AU1305" s="216" t="s">
        <v>86</v>
      </c>
      <c r="AY1305" s="215" t="s">
        <v>147</v>
      </c>
      <c r="BK1305" s="217">
        <f>SUM(BK1306:BK1331)</f>
        <v>0</v>
      </c>
    </row>
    <row r="1306" s="2" customFormat="1" ht="24.15" customHeight="1">
      <c r="A1306" s="39"/>
      <c r="B1306" s="40"/>
      <c r="C1306" s="220" t="s">
        <v>1593</v>
      </c>
      <c r="D1306" s="220" t="s">
        <v>149</v>
      </c>
      <c r="E1306" s="221" t="s">
        <v>1594</v>
      </c>
      <c r="F1306" s="222" t="s">
        <v>1595</v>
      </c>
      <c r="G1306" s="223" t="s">
        <v>152</v>
      </c>
      <c r="H1306" s="224">
        <v>645.69899999999996</v>
      </c>
      <c r="I1306" s="225"/>
      <c r="J1306" s="226">
        <f>ROUND(I1306*H1306,2)</f>
        <v>0</v>
      </c>
      <c r="K1306" s="227"/>
      <c r="L1306" s="45"/>
      <c r="M1306" s="228" t="s">
        <v>1</v>
      </c>
      <c r="N1306" s="229" t="s">
        <v>43</v>
      </c>
      <c r="O1306" s="92"/>
      <c r="P1306" s="230">
        <f>O1306*H1306</f>
        <v>0</v>
      </c>
      <c r="Q1306" s="230">
        <v>0.00020000000000000001</v>
      </c>
      <c r="R1306" s="230">
        <f>Q1306*H1306</f>
        <v>0.1291398</v>
      </c>
      <c r="S1306" s="230">
        <v>0</v>
      </c>
      <c r="T1306" s="231">
        <f>S1306*H1306</f>
        <v>0</v>
      </c>
      <c r="U1306" s="39"/>
      <c r="V1306" s="39"/>
      <c r="W1306" s="39"/>
      <c r="X1306" s="39"/>
      <c r="Y1306" s="39"/>
      <c r="Z1306" s="39"/>
      <c r="AA1306" s="39"/>
      <c r="AB1306" s="39"/>
      <c r="AC1306" s="39"/>
      <c r="AD1306" s="39"/>
      <c r="AE1306" s="39"/>
      <c r="AR1306" s="232" t="s">
        <v>251</v>
      </c>
      <c r="AT1306" s="232" t="s">
        <v>149</v>
      </c>
      <c r="AU1306" s="232" t="s">
        <v>88</v>
      </c>
      <c r="AY1306" s="18" t="s">
        <v>147</v>
      </c>
      <c r="BE1306" s="233">
        <f>IF(N1306="základní",J1306,0)</f>
        <v>0</v>
      </c>
      <c r="BF1306" s="233">
        <f>IF(N1306="snížená",J1306,0)</f>
        <v>0</v>
      </c>
      <c r="BG1306" s="233">
        <f>IF(N1306="zákl. přenesená",J1306,0)</f>
        <v>0</v>
      </c>
      <c r="BH1306" s="233">
        <f>IF(N1306="sníž. přenesená",J1306,0)</f>
        <v>0</v>
      </c>
      <c r="BI1306" s="233">
        <f>IF(N1306="nulová",J1306,0)</f>
        <v>0</v>
      </c>
      <c r="BJ1306" s="18" t="s">
        <v>86</v>
      </c>
      <c r="BK1306" s="233">
        <f>ROUND(I1306*H1306,2)</f>
        <v>0</v>
      </c>
      <c r="BL1306" s="18" t="s">
        <v>251</v>
      </c>
      <c r="BM1306" s="232" t="s">
        <v>1596</v>
      </c>
    </row>
    <row r="1307" s="2" customFormat="1">
      <c r="A1307" s="39"/>
      <c r="B1307" s="40"/>
      <c r="C1307" s="41"/>
      <c r="D1307" s="234" t="s">
        <v>155</v>
      </c>
      <c r="E1307" s="41"/>
      <c r="F1307" s="235" t="s">
        <v>1597</v>
      </c>
      <c r="G1307" s="41"/>
      <c r="H1307" s="41"/>
      <c r="I1307" s="236"/>
      <c r="J1307" s="41"/>
      <c r="K1307" s="41"/>
      <c r="L1307" s="45"/>
      <c r="M1307" s="237"/>
      <c r="N1307" s="238"/>
      <c r="O1307" s="92"/>
      <c r="P1307" s="92"/>
      <c r="Q1307" s="92"/>
      <c r="R1307" s="92"/>
      <c r="S1307" s="92"/>
      <c r="T1307" s="93"/>
      <c r="U1307" s="39"/>
      <c r="V1307" s="39"/>
      <c r="W1307" s="39"/>
      <c r="X1307" s="39"/>
      <c r="Y1307" s="39"/>
      <c r="Z1307" s="39"/>
      <c r="AA1307" s="39"/>
      <c r="AB1307" s="39"/>
      <c r="AC1307" s="39"/>
      <c r="AD1307" s="39"/>
      <c r="AE1307" s="39"/>
      <c r="AT1307" s="18" t="s">
        <v>155</v>
      </c>
      <c r="AU1307" s="18" t="s">
        <v>88</v>
      </c>
    </row>
    <row r="1308" s="14" customFormat="1">
      <c r="A1308" s="14"/>
      <c r="B1308" s="250"/>
      <c r="C1308" s="251"/>
      <c r="D1308" s="241" t="s">
        <v>157</v>
      </c>
      <c r="E1308" s="252" t="s">
        <v>1</v>
      </c>
      <c r="F1308" s="253" t="s">
        <v>1598</v>
      </c>
      <c r="G1308" s="251"/>
      <c r="H1308" s="254">
        <v>50.549999999999997</v>
      </c>
      <c r="I1308" s="255"/>
      <c r="J1308" s="251"/>
      <c r="K1308" s="251"/>
      <c r="L1308" s="256"/>
      <c r="M1308" s="257"/>
      <c r="N1308" s="258"/>
      <c r="O1308" s="258"/>
      <c r="P1308" s="258"/>
      <c r="Q1308" s="258"/>
      <c r="R1308" s="258"/>
      <c r="S1308" s="258"/>
      <c r="T1308" s="259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60" t="s">
        <v>157</v>
      </c>
      <c r="AU1308" s="260" t="s">
        <v>88</v>
      </c>
      <c r="AV1308" s="14" t="s">
        <v>88</v>
      </c>
      <c r="AW1308" s="14" t="s">
        <v>34</v>
      </c>
      <c r="AX1308" s="14" t="s">
        <v>78</v>
      </c>
      <c r="AY1308" s="260" t="s">
        <v>147</v>
      </c>
    </row>
    <row r="1309" s="14" customFormat="1">
      <c r="A1309" s="14"/>
      <c r="B1309" s="250"/>
      <c r="C1309" s="251"/>
      <c r="D1309" s="241" t="s">
        <v>157</v>
      </c>
      <c r="E1309" s="252" t="s">
        <v>1</v>
      </c>
      <c r="F1309" s="253" t="s">
        <v>1599</v>
      </c>
      <c r="G1309" s="251"/>
      <c r="H1309" s="254">
        <v>7.5529999999999999</v>
      </c>
      <c r="I1309" s="255"/>
      <c r="J1309" s="251"/>
      <c r="K1309" s="251"/>
      <c r="L1309" s="256"/>
      <c r="M1309" s="257"/>
      <c r="N1309" s="258"/>
      <c r="O1309" s="258"/>
      <c r="P1309" s="258"/>
      <c r="Q1309" s="258"/>
      <c r="R1309" s="258"/>
      <c r="S1309" s="258"/>
      <c r="T1309" s="259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60" t="s">
        <v>157</v>
      </c>
      <c r="AU1309" s="260" t="s">
        <v>88</v>
      </c>
      <c r="AV1309" s="14" t="s">
        <v>88</v>
      </c>
      <c r="AW1309" s="14" t="s">
        <v>34</v>
      </c>
      <c r="AX1309" s="14" t="s">
        <v>78</v>
      </c>
      <c r="AY1309" s="260" t="s">
        <v>147</v>
      </c>
    </row>
    <row r="1310" s="14" customFormat="1">
      <c r="A1310" s="14"/>
      <c r="B1310" s="250"/>
      <c r="C1310" s="251"/>
      <c r="D1310" s="241" t="s">
        <v>157</v>
      </c>
      <c r="E1310" s="252" t="s">
        <v>1</v>
      </c>
      <c r="F1310" s="253" t="s">
        <v>1600</v>
      </c>
      <c r="G1310" s="251"/>
      <c r="H1310" s="254">
        <v>31.405000000000001</v>
      </c>
      <c r="I1310" s="255"/>
      <c r="J1310" s="251"/>
      <c r="K1310" s="251"/>
      <c r="L1310" s="256"/>
      <c r="M1310" s="257"/>
      <c r="N1310" s="258"/>
      <c r="O1310" s="258"/>
      <c r="P1310" s="258"/>
      <c r="Q1310" s="258"/>
      <c r="R1310" s="258"/>
      <c r="S1310" s="258"/>
      <c r="T1310" s="259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60" t="s">
        <v>157</v>
      </c>
      <c r="AU1310" s="260" t="s">
        <v>88</v>
      </c>
      <c r="AV1310" s="14" t="s">
        <v>88</v>
      </c>
      <c r="AW1310" s="14" t="s">
        <v>34</v>
      </c>
      <c r="AX1310" s="14" t="s">
        <v>78</v>
      </c>
      <c r="AY1310" s="260" t="s">
        <v>147</v>
      </c>
    </row>
    <row r="1311" s="14" customFormat="1">
      <c r="A1311" s="14"/>
      <c r="B1311" s="250"/>
      <c r="C1311" s="251"/>
      <c r="D1311" s="241" t="s">
        <v>157</v>
      </c>
      <c r="E1311" s="252" t="s">
        <v>1</v>
      </c>
      <c r="F1311" s="253" t="s">
        <v>1601</v>
      </c>
      <c r="G1311" s="251"/>
      <c r="H1311" s="254">
        <v>26.440000000000001</v>
      </c>
      <c r="I1311" s="255"/>
      <c r="J1311" s="251"/>
      <c r="K1311" s="251"/>
      <c r="L1311" s="256"/>
      <c r="M1311" s="257"/>
      <c r="N1311" s="258"/>
      <c r="O1311" s="258"/>
      <c r="P1311" s="258"/>
      <c r="Q1311" s="258"/>
      <c r="R1311" s="258"/>
      <c r="S1311" s="258"/>
      <c r="T1311" s="259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60" t="s">
        <v>157</v>
      </c>
      <c r="AU1311" s="260" t="s">
        <v>88</v>
      </c>
      <c r="AV1311" s="14" t="s">
        <v>88</v>
      </c>
      <c r="AW1311" s="14" t="s">
        <v>34</v>
      </c>
      <c r="AX1311" s="14" t="s">
        <v>78</v>
      </c>
      <c r="AY1311" s="260" t="s">
        <v>147</v>
      </c>
    </row>
    <row r="1312" s="13" customFormat="1">
      <c r="A1312" s="13"/>
      <c r="B1312" s="239"/>
      <c r="C1312" s="240"/>
      <c r="D1312" s="241" t="s">
        <v>157</v>
      </c>
      <c r="E1312" s="242" t="s">
        <v>1</v>
      </c>
      <c r="F1312" s="243" t="s">
        <v>1602</v>
      </c>
      <c r="G1312" s="240"/>
      <c r="H1312" s="242" t="s">
        <v>1</v>
      </c>
      <c r="I1312" s="244"/>
      <c r="J1312" s="240"/>
      <c r="K1312" s="240"/>
      <c r="L1312" s="245"/>
      <c r="M1312" s="246"/>
      <c r="N1312" s="247"/>
      <c r="O1312" s="247"/>
      <c r="P1312" s="247"/>
      <c r="Q1312" s="247"/>
      <c r="R1312" s="247"/>
      <c r="S1312" s="247"/>
      <c r="T1312" s="248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249" t="s">
        <v>157</v>
      </c>
      <c r="AU1312" s="249" t="s">
        <v>88</v>
      </c>
      <c r="AV1312" s="13" t="s">
        <v>86</v>
      </c>
      <c r="AW1312" s="13" t="s">
        <v>34</v>
      </c>
      <c r="AX1312" s="13" t="s">
        <v>78</v>
      </c>
      <c r="AY1312" s="249" t="s">
        <v>147</v>
      </c>
    </row>
    <row r="1313" s="14" customFormat="1">
      <c r="A1313" s="14"/>
      <c r="B1313" s="250"/>
      <c r="C1313" s="251"/>
      <c r="D1313" s="241" t="s">
        <v>157</v>
      </c>
      <c r="E1313" s="252" t="s">
        <v>1</v>
      </c>
      <c r="F1313" s="253" t="s">
        <v>1603</v>
      </c>
      <c r="G1313" s="251"/>
      <c r="H1313" s="254">
        <v>97.388000000000005</v>
      </c>
      <c r="I1313" s="255"/>
      <c r="J1313" s="251"/>
      <c r="K1313" s="251"/>
      <c r="L1313" s="256"/>
      <c r="M1313" s="257"/>
      <c r="N1313" s="258"/>
      <c r="O1313" s="258"/>
      <c r="P1313" s="258"/>
      <c r="Q1313" s="258"/>
      <c r="R1313" s="258"/>
      <c r="S1313" s="258"/>
      <c r="T1313" s="259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60" t="s">
        <v>157</v>
      </c>
      <c r="AU1313" s="260" t="s">
        <v>88</v>
      </c>
      <c r="AV1313" s="14" t="s">
        <v>88</v>
      </c>
      <c r="AW1313" s="14" t="s">
        <v>34</v>
      </c>
      <c r="AX1313" s="14" t="s">
        <v>78</v>
      </c>
      <c r="AY1313" s="260" t="s">
        <v>147</v>
      </c>
    </row>
    <row r="1314" s="14" customFormat="1">
      <c r="A1314" s="14"/>
      <c r="B1314" s="250"/>
      <c r="C1314" s="251"/>
      <c r="D1314" s="241" t="s">
        <v>157</v>
      </c>
      <c r="E1314" s="252" t="s">
        <v>1</v>
      </c>
      <c r="F1314" s="253" t="s">
        <v>1604</v>
      </c>
      <c r="G1314" s="251"/>
      <c r="H1314" s="254">
        <v>23.513000000000002</v>
      </c>
      <c r="I1314" s="255"/>
      <c r="J1314" s="251"/>
      <c r="K1314" s="251"/>
      <c r="L1314" s="256"/>
      <c r="M1314" s="257"/>
      <c r="N1314" s="258"/>
      <c r="O1314" s="258"/>
      <c r="P1314" s="258"/>
      <c r="Q1314" s="258"/>
      <c r="R1314" s="258"/>
      <c r="S1314" s="258"/>
      <c r="T1314" s="259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T1314" s="260" t="s">
        <v>157</v>
      </c>
      <c r="AU1314" s="260" t="s">
        <v>88</v>
      </c>
      <c r="AV1314" s="14" t="s">
        <v>88</v>
      </c>
      <c r="AW1314" s="14" t="s">
        <v>34</v>
      </c>
      <c r="AX1314" s="14" t="s">
        <v>78</v>
      </c>
      <c r="AY1314" s="260" t="s">
        <v>147</v>
      </c>
    </row>
    <row r="1315" s="13" customFormat="1">
      <c r="A1315" s="13"/>
      <c r="B1315" s="239"/>
      <c r="C1315" s="240"/>
      <c r="D1315" s="241" t="s">
        <v>157</v>
      </c>
      <c r="E1315" s="242" t="s">
        <v>1</v>
      </c>
      <c r="F1315" s="243" t="s">
        <v>1605</v>
      </c>
      <c r="G1315" s="240"/>
      <c r="H1315" s="242" t="s">
        <v>1</v>
      </c>
      <c r="I1315" s="244"/>
      <c r="J1315" s="240"/>
      <c r="K1315" s="240"/>
      <c r="L1315" s="245"/>
      <c r="M1315" s="246"/>
      <c r="N1315" s="247"/>
      <c r="O1315" s="247"/>
      <c r="P1315" s="247"/>
      <c r="Q1315" s="247"/>
      <c r="R1315" s="247"/>
      <c r="S1315" s="247"/>
      <c r="T1315" s="248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T1315" s="249" t="s">
        <v>157</v>
      </c>
      <c r="AU1315" s="249" t="s">
        <v>88</v>
      </c>
      <c r="AV1315" s="13" t="s">
        <v>86</v>
      </c>
      <c r="AW1315" s="13" t="s">
        <v>34</v>
      </c>
      <c r="AX1315" s="13" t="s">
        <v>78</v>
      </c>
      <c r="AY1315" s="249" t="s">
        <v>147</v>
      </c>
    </row>
    <row r="1316" s="14" customFormat="1">
      <c r="A1316" s="14"/>
      <c r="B1316" s="250"/>
      <c r="C1316" s="251"/>
      <c r="D1316" s="241" t="s">
        <v>157</v>
      </c>
      <c r="E1316" s="252" t="s">
        <v>1</v>
      </c>
      <c r="F1316" s="253" t="s">
        <v>1606</v>
      </c>
      <c r="G1316" s="251"/>
      <c r="H1316" s="254">
        <v>278.25</v>
      </c>
      <c r="I1316" s="255"/>
      <c r="J1316" s="251"/>
      <c r="K1316" s="251"/>
      <c r="L1316" s="256"/>
      <c r="M1316" s="257"/>
      <c r="N1316" s="258"/>
      <c r="O1316" s="258"/>
      <c r="P1316" s="258"/>
      <c r="Q1316" s="258"/>
      <c r="R1316" s="258"/>
      <c r="S1316" s="258"/>
      <c r="T1316" s="259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60" t="s">
        <v>157</v>
      </c>
      <c r="AU1316" s="260" t="s">
        <v>88</v>
      </c>
      <c r="AV1316" s="14" t="s">
        <v>88</v>
      </c>
      <c r="AW1316" s="14" t="s">
        <v>34</v>
      </c>
      <c r="AX1316" s="14" t="s">
        <v>78</v>
      </c>
      <c r="AY1316" s="260" t="s">
        <v>147</v>
      </c>
    </row>
    <row r="1317" s="14" customFormat="1">
      <c r="A1317" s="14"/>
      <c r="B1317" s="250"/>
      <c r="C1317" s="251"/>
      <c r="D1317" s="241" t="s">
        <v>157</v>
      </c>
      <c r="E1317" s="252" t="s">
        <v>1</v>
      </c>
      <c r="F1317" s="253" t="s">
        <v>1607</v>
      </c>
      <c r="G1317" s="251"/>
      <c r="H1317" s="254">
        <v>130.59999999999999</v>
      </c>
      <c r="I1317" s="255"/>
      <c r="J1317" s="251"/>
      <c r="K1317" s="251"/>
      <c r="L1317" s="256"/>
      <c r="M1317" s="257"/>
      <c r="N1317" s="258"/>
      <c r="O1317" s="258"/>
      <c r="P1317" s="258"/>
      <c r="Q1317" s="258"/>
      <c r="R1317" s="258"/>
      <c r="S1317" s="258"/>
      <c r="T1317" s="259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T1317" s="260" t="s">
        <v>157</v>
      </c>
      <c r="AU1317" s="260" t="s">
        <v>88</v>
      </c>
      <c r="AV1317" s="14" t="s">
        <v>88</v>
      </c>
      <c r="AW1317" s="14" t="s">
        <v>34</v>
      </c>
      <c r="AX1317" s="14" t="s">
        <v>78</v>
      </c>
      <c r="AY1317" s="260" t="s">
        <v>147</v>
      </c>
    </row>
    <row r="1318" s="15" customFormat="1">
      <c r="A1318" s="15"/>
      <c r="B1318" s="261"/>
      <c r="C1318" s="262"/>
      <c r="D1318" s="241" t="s">
        <v>157</v>
      </c>
      <c r="E1318" s="263" t="s">
        <v>1</v>
      </c>
      <c r="F1318" s="264" t="s">
        <v>160</v>
      </c>
      <c r="G1318" s="262"/>
      <c r="H1318" s="265">
        <v>645.69900000000007</v>
      </c>
      <c r="I1318" s="266"/>
      <c r="J1318" s="262"/>
      <c r="K1318" s="262"/>
      <c r="L1318" s="267"/>
      <c r="M1318" s="268"/>
      <c r="N1318" s="269"/>
      <c r="O1318" s="269"/>
      <c r="P1318" s="269"/>
      <c r="Q1318" s="269"/>
      <c r="R1318" s="269"/>
      <c r="S1318" s="269"/>
      <c r="T1318" s="270"/>
      <c r="U1318" s="15"/>
      <c r="V1318" s="15"/>
      <c r="W1318" s="15"/>
      <c r="X1318" s="15"/>
      <c r="Y1318" s="15"/>
      <c r="Z1318" s="15"/>
      <c r="AA1318" s="15"/>
      <c r="AB1318" s="15"/>
      <c r="AC1318" s="15"/>
      <c r="AD1318" s="15"/>
      <c r="AE1318" s="15"/>
      <c r="AT1318" s="271" t="s">
        <v>157</v>
      </c>
      <c r="AU1318" s="271" t="s">
        <v>88</v>
      </c>
      <c r="AV1318" s="15" t="s">
        <v>153</v>
      </c>
      <c r="AW1318" s="15" t="s">
        <v>34</v>
      </c>
      <c r="AX1318" s="15" t="s">
        <v>86</v>
      </c>
      <c r="AY1318" s="271" t="s">
        <v>147</v>
      </c>
    </row>
    <row r="1319" s="2" customFormat="1" ht="24.15" customHeight="1">
      <c r="A1319" s="39"/>
      <c r="B1319" s="40"/>
      <c r="C1319" s="220" t="s">
        <v>1608</v>
      </c>
      <c r="D1319" s="220" t="s">
        <v>149</v>
      </c>
      <c r="E1319" s="221" t="s">
        <v>1609</v>
      </c>
      <c r="F1319" s="222" t="s">
        <v>1610</v>
      </c>
      <c r="G1319" s="223" t="s">
        <v>152</v>
      </c>
      <c r="H1319" s="224">
        <v>640.45899999999995</v>
      </c>
      <c r="I1319" s="225"/>
      <c r="J1319" s="226">
        <f>ROUND(I1319*H1319,2)</f>
        <v>0</v>
      </c>
      <c r="K1319" s="227"/>
      <c r="L1319" s="45"/>
      <c r="M1319" s="228" t="s">
        <v>1</v>
      </c>
      <c r="N1319" s="229" t="s">
        <v>43</v>
      </c>
      <c r="O1319" s="92"/>
      <c r="P1319" s="230">
        <f>O1319*H1319</f>
        <v>0</v>
      </c>
      <c r="Q1319" s="230">
        <v>0.00029</v>
      </c>
      <c r="R1319" s="230">
        <f>Q1319*H1319</f>
        <v>0.18573310999999998</v>
      </c>
      <c r="S1319" s="230">
        <v>0</v>
      </c>
      <c r="T1319" s="231">
        <f>S1319*H1319</f>
        <v>0</v>
      </c>
      <c r="U1319" s="39"/>
      <c r="V1319" s="39"/>
      <c r="W1319" s="39"/>
      <c r="X1319" s="39"/>
      <c r="Y1319" s="39"/>
      <c r="Z1319" s="39"/>
      <c r="AA1319" s="39"/>
      <c r="AB1319" s="39"/>
      <c r="AC1319" s="39"/>
      <c r="AD1319" s="39"/>
      <c r="AE1319" s="39"/>
      <c r="AR1319" s="232" t="s">
        <v>251</v>
      </c>
      <c r="AT1319" s="232" t="s">
        <v>149</v>
      </c>
      <c r="AU1319" s="232" t="s">
        <v>88</v>
      </c>
      <c r="AY1319" s="18" t="s">
        <v>147</v>
      </c>
      <c r="BE1319" s="233">
        <f>IF(N1319="základní",J1319,0)</f>
        <v>0</v>
      </c>
      <c r="BF1319" s="233">
        <f>IF(N1319="snížená",J1319,0)</f>
        <v>0</v>
      </c>
      <c r="BG1319" s="233">
        <f>IF(N1319="zákl. přenesená",J1319,0)</f>
        <v>0</v>
      </c>
      <c r="BH1319" s="233">
        <f>IF(N1319="sníž. přenesená",J1319,0)</f>
        <v>0</v>
      </c>
      <c r="BI1319" s="233">
        <f>IF(N1319="nulová",J1319,0)</f>
        <v>0</v>
      </c>
      <c r="BJ1319" s="18" t="s">
        <v>86</v>
      </c>
      <c r="BK1319" s="233">
        <f>ROUND(I1319*H1319,2)</f>
        <v>0</v>
      </c>
      <c r="BL1319" s="18" t="s">
        <v>251</v>
      </c>
      <c r="BM1319" s="232" t="s">
        <v>1611</v>
      </c>
    </row>
    <row r="1320" s="2" customFormat="1">
      <c r="A1320" s="39"/>
      <c r="B1320" s="40"/>
      <c r="C1320" s="41"/>
      <c r="D1320" s="234" t="s">
        <v>155</v>
      </c>
      <c r="E1320" s="41"/>
      <c r="F1320" s="235" t="s">
        <v>1612</v>
      </c>
      <c r="G1320" s="41"/>
      <c r="H1320" s="41"/>
      <c r="I1320" s="236"/>
      <c r="J1320" s="41"/>
      <c r="K1320" s="41"/>
      <c r="L1320" s="45"/>
      <c r="M1320" s="237"/>
      <c r="N1320" s="238"/>
      <c r="O1320" s="92"/>
      <c r="P1320" s="92"/>
      <c r="Q1320" s="92"/>
      <c r="R1320" s="92"/>
      <c r="S1320" s="92"/>
      <c r="T1320" s="93"/>
      <c r="U1320" s="39"/>
      <c r="V1320" s="39"/>
      <c r="W1320" s="39"/>
      <c r="X1320" s="39"/>
      <c r="Y1320" s="39"/>
      <c r="Z1320" s="39"/>
      <c r="AA1320" s="39"/>
      <c r="AB1320" s="39"/>
      <c r="AC1320" s="39"/>
      <c r="AD1320" s="39"/>
      <c r="AE1320" s="39"/>
      <c r="AT1320" s="18" t="s">
        <v>155</v>
      </c>
      <c r="AU1320" s="18" t="s">
        <v>88</v>
      </c>
    </row>
    <row r="1321" s="14" customFormat="1">
      <c r="A1321" s="14"/>
      <c r="B1321" s="250"/>
      <c r="C1321" s="251"/>
      <c r="D1321" s="241" t="s">
        <v>157</v>
      </c>
      <c r="E1321" s="252" t="s">
        <v>1</v>
      </c>
      <c r="F1321" s="253" t="s">
        <v>1598</v>
      </c>
      <c r="G1321" s="251"/>
      <c r="H1321" s="254">
        <v>50.549999999999997</v>
      </c>
      <c r="I1321" s="255"/>
      <c r="J1321" s="251"/>
      <c r="K1321" s="251"/>
      <c r="L1321" s="256"/>
      <c r="M1321" s="257"/>
      <c r="N1321" s="258"/>
      <c r="O1321" s="258"/>
      <c r="P1321" s="258"/>
      <c r="Q1321" s="258"/>
      <c r="R1321" s="258"/>
      <c r="S1321" s="258"/>
      <c r="T1321" s="259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60" t="s">
        <v>157</v>
      </c>
      <c r="AU1321" s="260" t="s">
        <v>88</v>
      </c>
      <c r="AV1321" s="14" t="s">
        <v>88</v>
      </c>
      <c r="AW1321" s="14" t="s">
        <v>34</v>
      </c>
      <c r="AX1321" s="14" t="s">
        <v>78</v>
      </c>
      <c r="AY1321" s="260" t="s">
        <v>147</v>
      </c>
    </row>
    <row r="1322" s="14" customFormat="1">
      <c r="A1322" s="14"/>
      <c r="B1322" s="250"/>
      <c r="C1322" s="251"/>
      <c r="D1322" s="241" t="s">
        <v>157</v>
      </c>
      <c r="E1322" s="252" t="s">
        <v>1</v>
      </c>
      <c r="F1322" s="253" t="s">
        <v>1599</v>
      </c>
      <c r="G1322" s="251"/>
      <c r="H1322" s="254">
        <v>7.5529999999999999</v>
      </c>
      <c r="I1322" s="255"/>
      <c r="J1322" s="251"/>
      <c r="K1322" s="251"/>
      <c r="L1322" s="256"/>
      <c r="M1322" s="257"/>
      <c r="N1322" s="258"/>
      <c r="O1322" s="258"/>
      <c r="P1322" s="258"/>
      <c r="Q1322" s="258"/>
      <c r="R1322" s="258"/>
      <c r="S1322" s="258"/>
      <c r="T1322" s="259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60" t="s">
        <v>157</v>
      </c>
      <c r="AU1322" s="260" t="s">
        <v>88</v>
      </c>
      <c r="AV1322" s="14" t="s">
        <v>88</v>
      </c>
      <c r="AW1322" s="14" t="s">
        <v>34</v>
      </c>
      <c r="AX1322" s="14" t="s">
        <v>78</v>
      </c>
      <c r="AY1322" s="260" t="s">
        <v>147</v>
      </c>
    </row>
    <row r="1323" s="14" customFormat="1">
      <c r="A1323" s="14"/>
      <c r="B1323" s="250"/>
      <c r="C1323" s="251"/>
      <c r="D1323" s="241" t="s">
        <v>157</v>
      </c>
      <c r="E1323" s="252" t="s">
        <v>1</v>
      </c>
      <c r="F1323" s="253" t="s">
        <v>1600</v>
      </c>
      <c r="G1323" s="251"/>
      <c r="H1323" s="254">
        <v>31.405000000000001</v>
      </c>
      <c r="I1323" s="255"/>
      <c r="J1323" s="251"/>
      <c r="K1323" s="251"/>
      <c r="L1323" s="256"/>
      <c r="M1323" s="257"/>
      <c r="N1323" s="258"/>
      <c r="O1323" s="258"/>
      <c r="P1323" s="258"/>
      <c r="Q1323" s="258"/>
      <c r="R1323" s="258"/>
      <c r="S1323" s="258"/>
      <c r="T1323" s="259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T1323" s="260" t="s">
        <v>157</v>
      </c>
      <c r="AU1323" s="260" t="s">
        <v>88</v>
      </c>
      <c r="AV1323" s="14" t="s">
        <v>88</v>
      </c>
      <c r="AW1323" s="14" t="s">
        <v>34</v>
      </c>
      <c r="AX1323" s="14" t="s">
        <v>78</v>
      </c>
      <c r="AY1323" s="260" t="s">
        <v>147</v>
      </c>
    </row>
    <row r="1324" s="14" customFormat="1">
      <c r="A1324" s="14"/>
      <c r="B1324" s="250"/>
      <c r="C1324" s="251"/>
      <c r="D1324" s="241" t="s">
        <v>157</v>
      </c>
      <c r="E1324" s="252" t="s">
        <v>1</v>
      </c>
      <c r="F1324" s="253" t="s">
        <v>1613</v>
      </c>
      <c r="G1324" s="251"/>
      <c r="H1324" s="254">
        <v>21.199999999999999</v>
      </c>
      <c r="I1324" s="255"/>
      <c r="J1324" s="251"/>
      <c r="K1324" s="251"/>
      <c r="L1324" s="256"/>
      <c r="M1324" s="257"/>
      <c r="N1324" s="258"/>
      <c r="O1324" s="258"/>
      <c r="P1324" s="258"/>
      <c r="Q1324" s="258"/>
      <c r="R1324" s="258"/>
      <c r="S1324" s="258"/>
      <c r="T1324" s="259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60" t="s">
        <v>157</v>
      </c>
      <c r="AU1324" s="260" t="s">
        <v>88</v>
      </c>
      <c r="AV1324" s="14" t="s">
        <v>88</v>
      </c>
      <c r="AW1324" s="14" t="s">
        <v>34</v>
      </c>
      <c r="AX1324" s="14" t="s">
        <v>78</v>
      </c>
      <c r="AY1324" s="260" t="s">
        <v>147</v>
      </c>
    </row>
    <row r="1325" s="13" customFormat="1">
      <c r="A1325" s="13"/>
      <c r="B1325" s="239"/>
      <c r="C1325" s="240"/>
      <c r="D1325" s="241" t="s">
        <v>157</v>
      </c>
      <c r="E1325" s="242" t="s">
        <v>1</v>
      </c>
      <c r="F1325" s="243" t="s">
        <v>1602</v>
      </c>
      <c r="G1325" s="240"/>
      <c r="H1325" s="242" t="s">
        <v>1</v>
      </c>
      <c r="I1325" s="244"/>
      <c r="J1325" s="240"/>
      <c r="K1325" s="240"/>
      <c r="L1325" s="245"/>
      <c r="M1325" s="246"/>
      <c r="N1325" s="247"/>
      <c r="O1325" s="247"/>
      <c r="P1325" s="247"/>
      <c r="Q1325" s="247"/>
      <c r="R1325" s="247"/>
      <c r="S1325" s="247"/>
      <c r="T1325" s="248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9" t="s">
        <v>157</v>
      </c>
      <c r="AU1325" s="249" t="s">
        <v>88</v>
      </c>
      <c r="AV1325" s="13" t="s">
        <v>86</v>
      </c>
      <c r="AW1325" s="13" t="s">
        <v>34</v>
      </c>
      <c r="AX1325" s="13" t="s">
        <v>78</v>
      </c>
      <c r="AY1325" s="249" t="s">
        <v>147</v>
      </c>
    </row>
    <row r="1326" s="14" customFormat="1">
      <c r="A1326" s="14"/>
      <c r="B1326" s="250"/>
      <c r="C1326" s="251"/>
      <c r="D1326" s="241" t="s">
        <v>157</v>
      </c>
      <c r="E1326" s="252" t="s">
        <v>1</v>
      </c>
      <c r="F1326" s="253" t="s">
        <v>1603</v>
      </c>
      <c r="G1326" s="251"/>
      <c r="H1326" s="254">
        <v>97.388000000000005</v>
      </c>
      <c r="I1326" s="255"/>
      <c r="J1326" s="251"/>
      <c r="K1326" s="251"/>
      <c r="L1326" s="256"/>
      <c r="M1326" s="257"/>
      <c r="N1326" s="258"/>
      <c r="O1326" s="258"/>
      <c r="P1326" s="258"/>
      <c r="Q1326" s="258"/>
      <c r="R1326" s="258"/>
      <c r="S1326" s="258"/>
      <c r="T1326" s="259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60" t="s">
        <v>157</v>
      </c>
      <c r="AU1326" s="260" t="s">
        <v>88</v>
      </c>
      <c r="AV1326" s="14" t="s">
        <v>88</v>
      </c>
      <c r="AW1326" s="14" t="s">
        <v>34</v>
      </c>
      <c r="AX1326" s="14" t="s">
        <v>78</v>
      </c>
      <c r="AY1326" s="260" t="s">
        <v>147</v>
      </c>
    </row>
    <row r="1327" s="14" customFormat="1">
      <c r="A1327" s="14"/>
      <c r="B1327" s="250"/>
      <c r="C1327" s="251"/>
      <c r="D1327" s="241" t="s">
        <v>157</v>
      </c>
      <c r="E1327" s="252" t="s">
        <v>1</v>
      </c>
      <c r="F1327" s="253" t="s">
        <v>1604</v>
      </c>
      <c r="G1327" s="251"/>
      <c r="H1327" s="254">
        <v>23.513000000000002</v>
      </c>
      <c r="I1327" s="255"/>
      <c r="J1327" s="251"/>
      <c r="K1327" s="251"/>
      <c r="L1327" s="256"/>
      <c r="M1327" s="257"/>
      <c r="N1327" s="258"/>
      <c r="O1327" s="258"/>
      <c r="P1327" s="258"/>
      <c r="Q1327" s="258"/>
      <c r="R1327" s="258"/>
      <c r="S1327" s="258"/>
      <c r="T1327" s="259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60" t="s">
        <v>157</v>
      </c>
      <c r="AU1327" s="260" t="s">
        <v>88</v>
      </c>
      <c r="AV1327" s="14" t="s">
        <v>88</v>
      </c>
      <c r="AW1327" s="14" t="s">
        <v>34</v>
      </c>
      <c r="AX1327" s="14" t="s">
        <v>78</v>
      </c>
      <c r="AY1327" s="260" t="s">
        <v>147</v>
      </c>
    </row>
    <row r="1328" s="13" customFormat="1">
      <c r="A1328" s="13"/>
      <c r="B1328" s="239"/>
      <c r="C1328" s="240"/>
      <c r="D1328" s="241" t="s">
        <v>157</v>
      </c>
      <c r="E1328" s="242" t="s">
        <v>1</v>
      </c>
      <c r="F1328" s="243" t="s">
        <v>1605</v>
      </c>
      <c r="G1328" s="240"/>
      <c r="H1328" s="242" t="s">
        <v>1</v>
      </c>
      <c r="I1328" s="244"/>
      <c r="J1328" s="240"/>
      <c r="K1328" s="240"/>
      <c r="L1328" s="245"/>
      <c r="M1328" s="246"/>
      <c r="N1328" s="247"/>
      <c r="O1328" s="247"/>
      <c r="P1328" s="247"/>
      <c r="Q1328" s="247"/>
      <c r="R1328" s="247"/>
      <c r="S1328" s="247"/>
      <c r="T1328" s="248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49" t="s">
        <v>157</v>
      </c>
      <c r="AU1328" s="249" t="s">
        <v>88</v>
      </c>
      <c r="AV1328" s="13" t="s">
        <v>86</v>
      </c>
      <c r="AW1328" s="13" t="s">
        <v>34</v>
      </c>
      <c r="AX1328" s="13" t="s">
        <v>78</v>
      </c>
      <c r="AY1328" s="249" t="s">
        <v>147</v>
      </c>
    </row>
    <row r="1329" s="14" customFormat="1">
      <c r="A1329" s="14"/>
      <c r="B1329" s="250"/>
      <c r="C1329" s="251"/>
      <c r="D1329" s="241" t="s">
        <v>157</v>
      </c>
      <c r="E1329" s="252" t="s">
        <v>1</v>
      </c>
      <c r="F1329" s="253" t="s">
        <v>1606</v>
      </c>
      <c r="G1329" s="251"/>
      <c r="H1329" s="254">
        <v>278.25</v>
      </c>
      <c r="I1329" s="255"/>
      <c r="J1329" s="251"/>
      <c r="K1329" s="251"/>
      <c r="L1329" s="256"/>
      <c r="M1329" s="257"/>
      <c r="N1329" s="258"/>
      <c r="O1329" s="258"/>
      <c r="P1329" s="258"/>
      <c r="Q1329" s="258"/>
      <c r="R1329" s="258"/>
      <c r="S1329" s="258"/>
      <c r="T1329" s="259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T1329" s="260" t="s">
        <v>157</v>
      </c>
      <c r="AU1329" s="260" t="s">
        <v>88</v>
      </c>
      <c r="AV1329" s="14" t="s">
        <v>88</v>
      </c>
      <c r="AW1329" s="14" t="s">
        <v>34</v>
      </c>
      <c r="AX1329" s="14" t="s">
        <v>78</v>
      </c>
      <c r="AY1329" s="260" t="s">
        <v>147</v>
      </c>
    </row>
    <row r="1330" s="14" customFormat="1">
      <c r="A1330" s="14"/>
      <c r="B1330" s="250"/>
      <c r="C1330" s="251"/>
      <c r="D1330" s="241" t="s">
        <v>157</v>
      </c>
      <c r="E1330" s="252" t="s">
        <v>1</v>
      </c>
      <c r="F1330" s="253" t="s">
        <v>1607</v>
      </c>
      <c r="G1330" s="251"/>
      <c r="H1330" s="254">
        <v>130.59999999999999</v>
      </c>
      <c r="I1330" s="255"/>
      <c r="J1330" s="251"/>
      <c r="K1330" s="251"/>
      <c r="L1330" s="256"/>
      <c r="M1330" s="257"/>
      <c r="N1330" s="258"/>
      <c r="O1330" s="258"/>
      <c r="P1330" s="258"/>
      <c r="Q1330" s="258"/>
      <c r="R1330" s="258"/>
      <c r="S1330" s="258"/>
      <c r="T1330" s="259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60" t="s">
        <v>157</v>
      </c>
      <c r="AU1330" s="260" t="s">
        <v>88</v>
      </c>
      <c r="AV1330" s="14" t="s">
        <v>88</v>
      </c>
      <c r="AW1330" s="14" t="s">
        <v>34</v>
      </c>
      <c r="AX1330" s="14" t="s">
        <v>78</v>
      </c>
      <c r="AY1330" s="260" t="s">
        <v>147</v>
      </c>
    </row>
    <row r="1331" s="15" customFormat="1">
      <c r="A1331" s="15"/>
      <c r="B1331" s="261"/>
      <c r="C1331" s="262"/>
      <c r="D1331" s="241" t="s">
        <v>157</v>
      </c>
      <c r="E1331" s="263" t="s">
        <v>1</v>
      </c>
      <c r="F1331" s="264" t="s">
        <v>160</v>
      </c>
      <c r="G1331" s="262"/>
      <c r="H1331" s="265">
        <v>640.45900000000006</v>
      </c>
      <c r="I1331" s="266"/>
      <c r="J1331" s="262"/>
      <c r="K1331" s="262"/>
      <c r="L1331" s="267"/>
      <c r="M1331" s="268"/>
      <c r="N1331" s="269"/>
      <c r="O1331" s="269"/>
      <c r="P1331" s="269"/>
      <c r="Q1331" s="269"/>
      <c r="R1331" s="269"/>
      <c r="S1331" s="269"/>
      <c r="T1331" s="270"/>
      <c r="U1331" s="15"/>
      <c r="V1331" s="15"/>
      <c r="W1331" s="15"/>
      <c r="X1331" s="15"/>
      <c r="Y1331" s="15"/>
      <c r="Z1331" s="15"/>
      <c r="AA1331" s="15"/>
      <c r="AB1331" s="15"/>
      <c r="AC1331" s="15"/>
      <c r="AD1331" s="15"/>
      <c r="AE1331" s="15"/>
      <c r="AT1331" s="271" t="s">
        <v>157</v>
      </c>
      <c r="AU1331" s="271" t="s">
        <v>88</v>
      </c>
      <c r="AV1331" s="15" t="s">
        <v>153</v>
      </c>
      <c r="AW1331" s="15" t="s">
        <v>34</v>
      </c>
      <c r="AX1331" s="15" t="s">
        <v>86</v>
      </c>
      <c r="AY1331" s="271" t="s">
        <v>147</v>
      </c>
    </row>
    <row r="1332" s="12" customFormat="1" ht="25.92" customHeight="1">
      <c r="A1332" s="12"/>
      <c r="B1332" s="204"/>
      <c r="C1332" s="205"/>
      <c r="D1332" s="206" t="s">
        <v>77</v>
      </c>
      <c r="E1332" s="207" t="s">
        <v>392</v>
      </c>
      <c r="F1332" s="207" t="s">
        <v>1614</v>
      </c>
      <c r="G1332" s="205"/>
      <c r="H1332" s="205"/>
      <c r="I1332" s="208"/>
      <c r="J1332" s="209">
        <f>BK1332</f>
        <v>0</v>
      </c>
      <c r="K1332" s="205"/>
      <c r="L1332" s="210"/>
      <c r="M1332" s="211"/>
      <c r="N1332" s="212"/>
      <c r="O1332" s="212"/>
      <c r="P1332" s="213">
        <f>P1333+P1346</f>
        <v>0</v>
      </c>
      <c r="Q1332" s="212"/>
      <c r="R1332" s="213">
        <f>R1333+R1346</f>
        <v>0</v>
      </c>
      <c r="S1332" s="212"/>
      <c r="T1332" s="214">
        <f>T1333+T1346</f>
        <v>0</v>
      </c>
      <c r="U1332" s="12"/>
      <c r="V1332" s="12"/>
      <c r="W1332" s="12"/>
      <c r="X1332" s="12"/>
      <c r="Y1332" s="12"/>
      <c r="Z1332" s="12"/>
      <c r="AA1332" s="12"/>
      <c r="AB1332" s="12"/>
      <c r="AC1332" s="12"/>
      <c r="AD1332" s="12"/>
      <c r="AE1332" s="12"/>
      <c r="AR1332" s="215" t="s">
        <v>167</v>
      </c>
      <c r="AT1332" s="216" t="s">
        <v>77</v>
      </c>
      <c r="AU1332" s="216" t="s">
        <v>78</v>
      </c>
      <c r="AY1332" s="215" t="s">
        <v>147</v>
      </c>
      <c r="BK1332" s="217">
        <f>BK1333+BK1346</f>
        <v>0</v>
      </c>
    </row>
    <row r="1333" s="12" customFormat="1" ht="22.8" customHeight="1">
      <c r="A1333" s="12"/>
      <c r="B1333" s="204"/>
      <c r="C1333" s="205"/>
      <c r="D1333" s="206" t="s">
        <v>77</v>
      </c>
      <c r="E1333" s="218" t="s">
        <v>1615</v>
      </c>
      <c r="F1333" s="218" t="s">
        <v>1616</v>
      </c>
      <c r="G1333" s="205"/>
      <c r="H1333" s="205"/>
      <c r="I1333" s="208"/>
      <c r="J1333" s="219">
        <f>BK1333</f>
        <v>0</v>
      </c>
      <c r="K1333" s="205"/>
      <c r="L1333" s="210"/>
      <c r="M1333" s="211"/>
      <c r="N1333" s="212"/>
      <c r="O1333" s="212"/>
      <c r="P1333" s="213">
        <f>SUM(P1334:P1345)</f>
        <v>0</v>
      </c>
      <c r="Q1333" s="212"/>
      <c r="R1333" s="213">
        <f>SUM(R1334:R1345)</f>
        <v>0</v>
      </c>
      <c r="S1333" s="212"/>
      <c r="T1333" s="214">
        <f>SUM(T1334:T1345)</f>
        <v>0</v>
      </c>
      <c r="U1333" s="12"/>
      <c r="V1333" s="12"/>
      <c r="W1333" s="12"/>
      <c r="X1333" s="12"/>
      <c r="Y1333" s="12"/>
      <c r="Z1333" s="12"/>
      <c r="AA1333" s="12"/>
      <c r="AB1333" s="12"/>
      <c r="AC1333" s="12"/>
      <c r="AD1333" s="12"/>
      <c r="AE1333" s="12"/>
      <c r="AR1333" s="215" t="s">
        <v>167</v>
      </c>
      <c r="AT1333" s="216" t="s">
        <v>77</v>
      </c>
      <c r="AU1333" s="216" t="s">
        <v>86</v>
      </c>
      <c r="AY1333" s="215" t="s">
        <v>147</v>
      </c>
      <c r="BK1333" s="217">
        <f>SUM(BK1334:BK1345)</f>
        <v>0</v>
      </c>
    </row>
    <row r="1334" s="2" customFormat="1" ht="37.8" customHeight="1">
      <c r="A1334" s="39"/>
      <c r="B1334" s="40"/>
      <c r="C1334" s="220" t="s">
        <v>1617</v>
      </c>
      <c r="D1334" s="220" t="s">
        <v>149</v>
      </c>
      <c r="E1334" s="221" t="s">
        <v>1618</v>
      </c>
      <c r="F1334" s="222" t="s">
        <v>1619</v>
      </c>
      <c r="G1334" s="223" t="s">
        <v>163</v>
      </c>
      <c r="H1334" s="224">
        <v>65</v>
      </c>
      <c r="I1334" s="225"/>
      <c r="J1334" s="226">
        <f>ROUND(I1334*H1334,2)</f>
        <v>0</v>
      </c>
      <c r="K1334" s="227"/>
      <c r="L1334" s="45"/>
      <c r="M1334" s="228" t="s">
        <v>1</v>
      </c>
      <c r="N1334" s="229" t="s">
        <v>43</v>
      </c>
      <c r="O1334" s="92"/>
      <c r="P1334" s="230">
        <f>O1334*H1334</f>
        <v>0</v>
      </c>
      <c r="Q1334" s="230">
        <v>0</v>
      </c>
      <c r="R1334" s="230">
        <f>Q1334*H1334</f>
        <v>0</v>
      </c>
      <c r="S1334" s="230">
        <v>0</v>
      </c>
      <c r="T1334" s="231">
        <f>S1334*H1334</f>
        <v>0</v>
      </c>
      <c r="U1334" s="39"/>
      <c r="V1334" s="39"/>
      <c r="W1334" s="39"/>
      <c r="X1334" s="39"/>
      <c r="Y1334" s="39"/>
      <c r="Z1334" s="39"/>
      <c r="AA1334" s="39"/>
      <c r="AB1334" s="39"/>
      <c r="AC1334" s="39"/>
      <c r="AD1334" s="39"/>
      <c r="AE1334" s="39"/>
      <c r="AR1334" s="232" t="s">
        <v>582</v>
      </c>
      <c r="AT1334" s="232" t="s">
        <v>149</v>
      </c>
      <c r="AU1334" s="232" t="s">
        <v>88</v>
      </c>
      <c r="AY1334" s="18" t="s">
        <v>147</v>
      </c>
      <c r="BE1334" s="233">
        <f>IF(N1334="základní",J1334,0)</f>
        <v>0</v>
      </c>
      <c r="BF1334" s="233">
        <f>IF(N1334="snížená",J1334,0)</f>
        <v>0</v>
      </c>
      <c r="BG1334" s="233">
        <f>IF(N1334="zákl. přenesená",J1334,0)</f>
        <v>0</v>
      </c>
      <c r="BH1334" s="233">
        <f>IF(N1334="sníž. přenesená",J1334,0)</f>
        <v>0</v>
      </c>
      <c r="BI1334" s="233">
        <f>IF(N1334="nulová",J1334,0)</f>
        <v>0</v>
      </c>
      <c r="BJ1334" s="18" t="s">
        <v>86</v>
      </c>
      <c r="BK1334" s="233">
        <f>ROUND(I1334*H1334,2)</f>
        <v>0</v>
      </c>
      <c r="BL1334" s="18" t="s">
        <v>582</v>
      </c>
      <c r="BM1334" s="232" t="s">
        <v>1620</v>
      </c>
    </row>
    <row r="1335" s="14" customFormat="1">
      <c r="A1335" s="14"/>
      <c r="B1335" s="250"/>
      <c r="C1335" s="251"/>
      <c r="D1335" s="241" t="s">
        <v>157</v>
      </c>
      <c r="E1335" s="252" t="s">
        <v>1</v>
      </c>
      <c r="F1335" s="253" t="s">
        <v>590</v>
      </c>
      <c r="G1335" s="251"/>
      <c r="H1335" s="254">
        <v>65</v>
      </c>
      <c r="I1335" s="255"/>
      <c r="J1335" s="251"/>
      <c r="K1335" s="251"/>
      <c r="L1335" s="256"/>
      <c r="M1335" s="257"/>
      <c r="N1335" s="258"/>
      <c r="O1335" s="258"/>
      <c r="P1335" s="258"/>
      <c r="Q1335" s="258"/>
      <c r="R1335" s="258"/>
      <c r="S1335" s="258"/>
      <c r="T1335" s="259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T1335" s="260" t="s">
        <v>157</v>
      </c>
      <c r="AU1335" s="260" t="s">
        <v>88</v>
      </c>
      <c r="AV1335" s="14" t="s">
        <v>88</v>
      </c>
      <c r="AW1335" s="14" t="s">
        <v>34</v>
      </c>
      <c r="AX1335" s="14" t="s">
        <v>78</v>
      </c>
      <c r="AY1335" s="260" t="s">
        <v>147</v>
      </c>
    </row>
    <row r="1336" s="15" customFormat="1">
      <c r="A1336" s="15"/>
      <c r="B1336" s="261"/>
      <c r="C1336" s="262"/>
      <c r="D1336" s="241" t="s">
        <v>157</v>
      </c>
      <c r="E1336" s="263" t="s">
        <v>1</v>
      </c>
      <c r="F1336" s="264" t="s">
        <v>160</v>
      </c>
      <c r="G1336" s="262"/>
      <c r="H1336" s="265">
        <v>65</v>
      </c>
      <c r="I1336" s="266"/>
      <c r="J1336" s="262"/>
      <c r="K1336" s="262"/>
      <c r="L1336" s="267"/>
      <c r="M1336" s="268"/>
      <c r="N1336" s="269"/>
      <c r="O1336" s="269"/>
      <c r="P1336" s="269"/>
      <c r="Q1336" s="269"/>
      <c r="R1336" s="269"/>
      <c r="S1336" s="269"/>
      <c r="T1336" s="270"/>
      <c r="U1336" s="15"/>
      <c r="V1336" s="15"/>
      <c r="W1336" s="15"/>
      <c r="X1336" s="15"/>
      <c r="Y1336" s="15"/>
      <c r="Z1336" s="15"/>
      <c r="AA1336" s="15"/>
      <c r="AB1336" s="15"/>
      <c r="AC1336" s="15"/>
      <c r="AD1336" s="15"/>
      <c r="AE1336" s="15"/>
      <c r="AT1336" s="271" t="s">
        <v>157</v>
      </c>
      <c r="AU1336" s="271" t="s">
        <v>88</v>
      </c>
      <c r="AV1336" s="15" t="s">
        <v>153</v>
      </c>
      <c r="AW1336" s="15" t="s">
        <v>34</v>
      </c>
      <c r="AX1336" s="15" t="s">
        <v>86</v>
      </c>
      <c r="AY1336" s="271" t="s">
        <v>147</v>
      </c>
    </row>
    <row r="1337" s="2" customFormat="1" ht="24.15" customHeight="1">
      <c r="A1337" s="39"/>
      <c r="B1337" s="40"/>
      <c r="C1337" s="220" t="s">
        <v>1621</v>
      </c>
      <c r="D1337" s="220" t="s">
        <v>149</v>
      </c>
      <c r="E1337" s="221" t="s">
        <v>1622</v>
      </c>
      <c r="F1337" s="222" t="s">
        <v>1623</v>
      </c>
      <c r="G1337" s="223" t="s">
        <v>259</v>
      </c>
      <c r="H1337" s="224">
        <v>1</v>
      </c>
      <c r="I1337" s="225"/>
      <c r="J1337" s="226">
        <f>ROUND(I1337*H1337,2)</f>
        <v>0</v>
      </c>
      <c r="K1337" s="227"/>
      <c r="L1337" s="45"/>
      <c r="M1337" s="228" t="s">
        <v>1</v>
      </c>
      <c r="N1337" s="229" t="s">
        <v>43</v>
      </c>
      <c r="O1337" s="92"/>
      <c r="P1337" s="230">
        <f>O1337*H1337</f>
        <v>0</v>
      </c>
      <c r="Q1337" s="230">
        <v>0</v>
      </c>
      <c r="R1337" s="230">
        <f>Q1337*H1337</f>
        <v>0</v>
      </c>
      <c r="S1337" s="230">
        <v>0</v>
      </c>
      <c r="T1337" s="231">
        <f>S1337*H1337</f>
        <v>0</v>
      </c>
      <c r="U1337" s="39"/>
      <c r="V1337" s="39"/>
      <c r="W1337" s="39"/>
      <c r="X1337" s="39"/>
      <c r="Y1337" s="39"/>
      <c r="Z1337" s="39"/>
      <c r="AA1337" s="39"/>
      <c r="AB1337" s="39"/>
      <c r="AC1337" s="39"/>
      <c r="AD1337" s="39"/>
      <c r="AE1337" s="39"/>
      <c r="AR1337" s="232" t="s">
        <v>582</v>
      </c>
      <c r="AT1337" s="232" t="s">
        <v>149</v>
      </c>
      <c r="AU1337" s="232" t="s">
        <v>88</v>
      </c>
      <c r="AY1337" s="18" t="s">
        <v>147</v>
      </c>
      <c r="BE1337" s="233">
        <f>IF(N1337="základní",J1337,0)</f>
        <v>0</v>
      </c>
      <c r="BF1337" s="233">
        <f>IF(N1337="snížená",J1337,0)</f>
        <v>0</v>
      </c>
      <c r="BG1337" s="233">
        <f>IF(N1337="zákl. přenesená",J1337,0)</f>
        <v>0</v>
      </c>
      <c r="BH1337" s="233">
        <f>IF(N1337="sníž. přenesená",J1337,0)</f>
        <v>0</v>
      </c>
      <c r="BI1337" s="233">
        <f>IF(N1337="nulová",J1337,0)</f>
        <v>0</v>
      </c>
      <c r="BJ1337" s="18" t="s">
        <v>86</v>
      </c>
      <c r="BK1337" s="233">
        <f>ROUND(I1337*H1337,2)</f>
        <v>0</v>
      </c>
      <c r="BL1337" s="18" t="s">
        <v>582</v>
      </c>
      <c r="BM1337" s="232" t="s">
        <v>1624</v>
      </c>
    </row>
    <row r="1338" s="14" customFormat="1">
      <c r="A1338" s="14"/>
      <c r="B1338" s="250"/>
      <c r="C1338" s="251"/>
      <c r="D1338" s="241" t="s">
        <v>157</v>
      </c>
      <c r="E1338" s="252" t="s">
        <v>1</v>
      </c>
      <c r="F1338" s="253" t="s">
        <v>86</v>
      </c>
      <c r="G1338" s="251"/>
      <c r="H1338" s="254">
        <v>1</v>
      </c>
      <c r="I1338" s="255"/>
      <c r="J1338" s="251"/>
      <c r="K1338" s="251"/>
      <c r="L1338" s="256"/>
      <c r="M1338" s="257"/>
      <c r="N1338" s="258"/>
      <c r="O1338" s="258"/>
      <c r="P1338" s="258"/>
      <c r="Q1338" s="258"/>
      <c r="R1338" s="258"/>
      <c r="S1338" s="258"/>
      <c r="T1338" s="259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60" t="s">
        <v>157</v>
      </c>
      <c r="AU1338" s="260" t="s">
        <v>88</v>
      </c>
      <c r="AV1338" s="14" t="s">
        <v>88</v>
      </c>
      <c r="AW1338" s="14" t="s">
        <v>34</v>
      </c>
      <c r="AX1338" s="14" t="s">
        <v>78</v>
      </c>
      <c r="AY1338" s="260" t="s">
        <v>147</v>
      </c>
    </row>
    <row r="1339" s="15" customFormat="1">
      <c r="A1339" s="15"/>
      <c r="B1339" s="261"/>
      <c r="C1339" s="262"/>
      <c r="D1339" s="241" t="s">
        <v>157</v>
      </c>
      <c r="E1339" s="263" t="s">
        <v>1</v>
      </c>
      <c r="F1339" s="264" t="s">
        <v>160</v>
      </c>
      <c r="G1339" s="262"/>
      <c r="H1339" s="265">
        <v>1</v>
      </c>
      <c r="I1339" s="266"/>
      <c r="J1339" s="262"/>
      <c r="K1339" s="262"/>
      <c r="L1339" s="267"/>
      <c r="M1339" s="268"/>
      <c r="N1339" s="269"/>
      <c r="O1339" s="269"/>
      <c r="P1339" s="269"/>
      <c r="Q1339" s="269"/>
      <c r="R1339" s="269"/>
      <c r="S1339" s="269"/>
      <c r="T1339" s="270"/>
      <c r="U1339" s="15"/>
      <c r="V1339" s="15"/>
      <c r="W1339" s="15"/>
      <c r="X1339" s="15"/>
      <c r="Y1339" s="15"/>
      <c r="Z1339" s="15"/>
      <c r="AA1339" s="15"/>
      <c r="AB1339" s="15"/>
      <c r="AC1339" s="15"/>
      <c r="AD1339" s="15"/>
      <c r="AE1339" s="15"/>
      <c r="AT1339" s="271" t="s">
        <v>157</v>
      </c>
      <c r="AU1339" s="271" t="s">
        <v>88</v>
      </c>
      <c r="AV1339" s="15" t="s">
        <v>153</v>
      </c>
      <c r="AW1339" s="15" t="s">
        <v>34</v>
      </c>
      <c r="AX1339" s="15" t="s">
        <v>86</v>
      </c>
      <c r="AY1339" s="271" t="s">
        <v>147</v>
      </c>
    </row>
    <row r="1340" s="2" customFormat="1" ht="24.15" customHeight="1">
      <c r="A1340" s="39"/>
      <c r="B1340" s="40"/>
      <c r="C1340" s="220" t="s">
        <v>1625</v>
      </c>
      <c r="D1340" s="220" t="s">
        <v>149</v>
      </c>
      <c r="E1340" s="221" t="s">
        <v>1626</v>
      </c>
      <c r="F1340" s="222" t="s">
        <v>1627</v>
      </c>
      <c r="G1340" s="223" t="s">
        <v>1628</v>
      </c>
      <c r="H1340" s="224">
        <v>1</v>
      </c>
      <c r="I1340" s="225"/>
      <c r="J1340" s="226">
        <f>ROUND(I1340*H1340,2)</f>
        <v>0</v>
      </c>
      <c r="K1340" s="227"/>
      <c r="L1340" s="45"/>
      <c r="M1340" s="228" t="s">
        <v>1</v>
      </c>
      <c r="N1340" s="229" t="s">
        <v>43</v>
      </c>
      <c r="O1340" s="92"/>
      <c r="P1340" s="230">
        <f>O1340*H1340</f>
        <v>0</v>
      </c>
      <c r="Q1340" s="230">
        <v>0</v>
      </c>
      <c r="R1340" s="230">
        <f>Q1340*H1340</f>
        <v>0</v>
      </c>
      <c r="S1340" s="230">
        <v>0</v>
      </c>
      <c r="T1340" s="231">
        <f>S1340*H1340</f>
        <v>0</v>
      </c>
      <c r="U1340" s="39"/>
      <c r="V1340" s="39"/>
      <c r="W1340" s="39"/>
      <c r="X1340" s="39"/>
      <c r="Y1340" s="39"/>
      <c r="Z1340" s="39"/>
      <c r="AA1340" s="39"/>
      <c r="AB1340" s="39"/>
      <c r="AC1340" s="39"/>
      <c r="AD1340" s="39"/>
      <c r="AE1340" s="39"/>
      <c r="AR1340" s="232" t="s">
        <v>582</v>
      </c>
      <c r="AT1340" s="232" t="s">
        <v>149</v>
      </c>
      <c r="AU1340" s="232" t="s">
        <v>88</v>
      </c>
      <c r="AY1340" s="18" t="s">
        <v>147</v>
      </c>
      <c r="BE1340" s="233">
        <f>IF(N1340="základní",J1340,0)</f>
        <v>0</v>
      </c>
      <c r="BF1340" s="233">
        <f>IF(N1340="snížená",J1340,0)</f>
        <v>0</v>
      </c>
      <c r="BG1340" s="233">
        <f>IF(N1340="zákl. přenesená",J1340,0)</f>
        <v>0</v>
      </c>
      <c r="BH1340" s="233">
        <f>IF(N1340="sníž. přenesená",J1340,0)</f>
        <v>0</v>
      </c>
      <c r="BI1340" s="233">
        <f>IF(N1340="nulová",J1340,0)</f>
        <v>0</v>
      </c>
      <c r="BJ1340" s="18" t="s">
        <v>86</v>
      </c>
      <c r="BK1340" s="233">
        <f>ROUND(I1340*H1340,2)</f>
        <v>0</v>
      </c>
      <c r="BL1340" s="18" t="s">
        <v>582</v>
      </c>
      <c r="BM1340" s="232" t="s">
        <v>1629</v>
      </c>
    </row>
    <row r="1341" s="14" customFormat="1">
      <c r="A1341" s="14"/>
      <c r="B1341" s="250"/>
      <c r="C1341" s="251"/>
      <c r="D1341" s="241" t="s">
        <v>157</v>
      </c>
      <c r="E1341" s="252" t="s">
        <v>1</v>
      </c>
      <c r="F1341" s="253" t="s">
        <v>86</v>
      </c>
      <c r="G1341" s="251"/>
      <c r="H1341" s="254">
        <v>1</v>
      </c>
      <c r="I1341" s="255"/>
      <c r="J1341" s="251"/>
      <c r="K1341" s="251"/>
      <c r="L1341" s="256"/>
      <c r="M1341" s="257"/>
      <c r="N1341" s="258"/>
      <c r="O1341" s="258"/>
      <c r="P1341" s="258"/>
      <c r="Q1341" s="258"/>
      <c r="R1341" s="258"/>
      <c r="S1341" s="258"/>
      <c r="T1341" s="259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T1341" s="260" t="s">
        <v>157</v>
      </c>
      <c r="AU1341" s="260" t="s">
        <v>88</v>
      </c>
      <c r="AV1341" s="14" t="s">
        <v>88</v>
      </c>
      <c r="AW1341" s="14" t="s">
        <v>34</v>
      </c>
      <c r="AX1341" s="14" t="s">
        <v>78</v>
      </c>
      <c r="AY1341" s="260" t="s">
        <v>147</v>
      </c>
    </row>
    <row r="1342" s="15" customFormat="1">
      <c r="A1342" s="15"/>
      <c r="B1342" s="261"/>
      <c r="C1342" s="262"/>
      <c r="D1342" s="241" t="s">
        <v>157</v>
      </c>
      <c r="E1342" s="263" t="s">
        <v>1</v>
      </c>
      <c r="F1342" s="264" t="s">
        <v>160</v>
      </c>
      <c r="G1342" s="262"/>
      <c r="H1342" s="265">
        <v>1</v>
      </c>
      <c r="I1342" s="266"/>
      <c r="J1342" s="262"/>
      <c r="K1342" s="262"/>
      <c r="L1342" s="267"/>
      <c r="M1342" s="268"/>
      <c r="N1342" s="269"/>
      <c r="O1342" s="269"/>
      <c r="P1342" s="269"/>
      <c r="Q1342" s="269"/>
      <c r="R1342" s="269"/>
      <c r="S1342" s="269"/>
      <c r="T1342" s="270"/>
      <c r="U1342" s="15"/>
      <c r="V1342" s="15"/>
      <c r="W1342" s="15"/>
      <c r="X1342" s="15"/>
      <c r="Y1342" s="15"/>
      <c r="Z1342" s="15"/>
      <c r="AA1342" s="15"/>
      <c r="AB1342" s="15"/>
      <c r="AC1342" s="15"/>
      <c r="AD1342" s="15"/>
      <c r="AE1342" s="15"/>
      <c r="AT1342" s="271" t="s">
        <v>157</v>
      </c>
      <c r="AU1342" s="271" t="s">
        <v>88</v>
      </c>
      <c r="AV1342" s="15" t="s">
        <v>153</v>
      </c>
      <c r="AW1342" s="15" t="s">
        <v>34</v>
      </c>
      <c r="AX1342" s="15" t="s">
        <v>86</v>
      </c>
      <c r="AY1342" s="271" t="s">
        <v>147</v>
      </c>
    </row>
    <row r="1343" s="2" customFormat="1" ht="33" customHeight="1">
      <c r="A1343" s="39"/>
      <c r="B1343" s="40"/>
      <c r="C1343" s="220" t="s">
        <v>1630</v>
      </c>
      <c r="D1343" s="220" t="s">
        <v>149</v>
      </c>
      <c r="E1343" s="221" t="s">
        <v>1631</v>
      </c>
      <c r="F1343" s="222" t="s">
        <v>1632</v>
      </c>
      <c r="G1343" s="223" t="s">
        <v>1633</v>
      </c>
      <c r="H1343" s="224">
        <v>12</v>
      </c>
      <c r="I1343" s="225"/>
      <c r="J1343" s="226">
        <f>ROUND(I1343*H1343,2)</f>
        <v>0</v>
      </c>
      <c r="K1343" s="227"/>
      <c r="L1343" s="45"/>
      <c r="M1343" s="228" t="s">
        <v>1</v>
      </c>
      <c r="N1343" s="229" t="s">
        <v>43</v>
      </c>
      <c r="O1343" s="92"/>
      <c r="P1343" s="230">
        <f>O1343*H1343</f>
        <v>0</v>
      </c>
      <c r="Q1343" s="230">
        <v>0</v>
      </c>
      <c r="R1343" s="230">
        <f>Q1343*H1343</f>
        <v>0</v>
      </c>
      <c r="S1343" s="230">
        <v>0</v>
      </c>
      <c r="T1343" s="231">
        <f>S1343*H1343</f>
        <v>0</v>
      </c>
      <c r="U1343" s="39"/>
      <c r="V1343" s="39"/>
      <c r="W1343" s="39"/>
      <c r="X1343" s="39"/>
      <c r="Y1343" s="39"/>
      <c r="Z1343" s="39"/>
      <c r="AA1343" s="39"/>
      <c r="AB1343" s="39"/>
      <c r="AC1343" s="39"/>
      <c r="AD1343" s="39"/>
      <c r="AE1343" s="39"/>
      <c r="AR1343" s="232" t="s">
        <v>582</v>
      </c>
      <c r="AT1343" s="232" t="s">
        <v>149</v>
      </c>
      <c r="AU1343" s="232" t="s">
        <v>88</v>
      </c>
      <c r="AY1343" s="18" t="s">
        <v>147</v>
      </c>
      <c r="BE1343" s="233">
        <f>IF(N1343="základní",J1343,0)</f>
        <v>0</v>
      </c>
      <c r="BF1343" s="233">
        <f>IF(N1343="snížená",J1343,0)</f>
        <v>0</v>
      </c>
      <c r="BG1343" s="233">
        <f>IF(N1343="zákl. přenesená",J1343,0)</f>
        <v>0</v>
      </c>
      <c r="BH1343" s="233">
        <f>IF(N1343="sníž. přenesená",J1343,0)</f>
        <v>0</v>
      </c>
      <c r="BI1343" s="233">
        <f>IF(N1343="nulová",J1343,0)</f>
        <v>0</v>
      </c>
      <c r="BJ1343" s="18" t="s">
        <v>86</v>
      </c>
      <c r="BK1343" s="233">
        <f>ROUND(I1343*H1343,2)</f>
        <v>0</v>
      </c>
      <c r="BL1343" s="18" t="s">
        <v>582</v>
      </c>
      <c r="BM1343" s="232" t="s">
        <v>1634</v>
      </c>
    </row>
    <row r="1344" s="14" customFormat="1">
      <c r="A1344" s="14"/>
      <c r="B1344" s="250"/>
      <c r="C1344" s="251"/>
      <c r="D1344" s="241" t="s">
        <v>157</v>
      </c>
      <c r="E1344" s="252" t="s">
        <v>1</v>
      </c>
      <c r="F1344" s="253" t="s">
        <v>8</v>
      </c>
      <c r="G1344" s="251"/>
      <c r="H1344" s="254">
        <v>12</v>
      </c>
      <c r="I1344" s="255"/>
      <c r="J1344" s="251"/>
      <c r="K1344" s="251"/>
      <c r="L1344" s="256"/>
      <c r="M1344" s="257"/>
      <c r="N1344" s="258"/>
      <c r="O1344" s="258"/>
      <c r="P1344" s="258"/>
      <c r="Q1344" s="258"/>
      <c r="R1344" s="258"/>
      <c r="S1344" s="258"/>
      <c r="T1344" s="259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T1344" s="260" t="s">
        <v>157</v>
      </c>
      <c r="AU1344" s="260" t="s">
        <v>88</v>
      </c>
      <c r="AV1344" s="14" t="s">
        <v>88</v>
      </c>
      <c r="AW1344" s="14" t="s">
        <v>34</v>
      </c>
      <c r="AX1344" s="14" t="s">
        <v>78</v>
      </c>
      <c r="AY1344" s="260" t="s">
        <v>147</v>
      </c>
    </row>
    <row r="1345" s="15" customFormat="1">
      <c r="A1345" s="15"/>
      <c r="B1345" s="261"/>
      <c r="C1345" s="262"/>
      <c r="D1345" s="241" t="s">
        <v>157</v>
      </c>
      <c r="E1345" s="263" t="s">
        <v>1</v>
      </c>
      <c r="F1345" s="264" t="s">
        <v>160</v>
      </c>
      <c r="G1345" s="262"/>
      <c r="H1345" s="265">
        <v>12</v>
      </c>
      <c r="I1345" s="266"/>
      <c r="J1345" s="262"/>
      <c r="K1345" s="262"/>
      <c r="L1345" s="267"/>
      <c r="M1345" s="268"/>
      <c r="N1345" s="269"/>
      <c r="O1345" s="269"/>
      <c r="P1345" s="269"/>
      <c r="Q1345" s="269"/>
      <c r="R1345" s="269"/>
      <c r="S1345" s="269"/>
      <c r="T1345" s="270"/>
      <c r="U1345" s="15"/>
      <c r="V1345" s="15"/>
      <c r="W1345" s="15"/>
      <c r="X1345" s="15"/>
      <c r="Y1345" s="15"/>
      <c r="Z1345" s="15"/>
      <c r="AA1345" s="15"/>
      <c r="AB1345" s="15"/>
      <c r="AC1345" s="15"/>
      <c r="AD1345" s="15"/>
      <c r="AE1345" s="15"/>
      <c r="AT1345" s="271" t="s">
        <v>157</v>
      </c>
      <c r="AU1345" s="271" t="s">
        <v>88</v>
      </c>
      <c r="AV1345" s="15" t="s">
        <v>153</v>
      </c>
      <c r="AW1345" s="15" t="s">
        <v>34</v>
      </c>
      <c r="AX1345" s="15" t="s">
        <v>86</v>
      </c>
      <c r="AY1345" s="271" t="s">
        <v>147</v>
      </c>
    </row>
    <row r="1346" s="12" customFormat="1" ht="22.8" customHeight="1">
      <c r="A1346" s="12"/>
      <c r="B1346" s="204"/>
      <c r="C1346" s="205"/>
      <c r="D1346" s="206" t="s">
        <v>77</v>
      </c>
      <c r="E1346" s="218" t="s">
        <v>1635</v>
      </c>
      <c r="F1346" s="218" t="s">
        <v>1636</v>
      </c>
      <c r="G1346" s="205"/>
      <c r="H1346" s="205"/>
      <c r="I1346" s="208"/>
      <c r="J1346" s="219">
        <f>BK1346</f>
        <v>0</v>
      </c>
      <c r="K1346" s="205"/>
      <c r="L1346" s="210"/>
      <c r="M1346" s="211"/>
      <c r="N1346" s="212"/>
      <c r="O1346" s="212"/>
      <c r="P1346" s="213">
        <f>SUM(P1347:P1351)</f>
        <v>0</v>
      </c>
      <c r="Q1346" s="212"/>
      <c r="R1346" s="213">
        <f>SUM(R1347:R1351)</f>
        <v>0</v>
      </c>
      <c r="S1346" s="212"/>
      <c r="T1346" s="214">
        <f>SUM(T1347:T1351)</f>
        <v>0</v>
      </c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R1346" s="215" t="s">
        <v>86</v>
      </c>
      <c r="AT1346" s="216" t="s">
        <v>77</v>
      </c>
      <c r="AU1346" s="216" t="s">
        <v>86</v>
      </c>
      <c r="AY1346" s="215" t="s">
        <v>147</v>
      </c>
      <c r="BK1346" s="217">
        <f>SUM(BK1347:BK1351)</f>
        <v>0</v>
      </c>
    </row>
    <row r="1347" s="2" customFormat="1" ht="37.8" customHeight="1">
      <c r="A1347" s="39"/>
      <c r="B1347" s="40"/>
      <c r="C1347" s="220" t="s">
        <v>1637</v>
      </c>
      <c r="D1347" s="220" t="s">
        <v>149</v>
      </c>
      <c r="E1347" s="221" t="s">
        <v>1638</v>
      </c>
      <c r="F1347" s="222" t="s">
        <v>1639</v>
      </c>
      <c r="G1347" s="223" t="s">
        <v>1640</v>
      </c>
      <c r="H1347" s="224">
        <v>1</v>
      </c>
      <c r="I1347" s="225"/>
      <c r="J1347" s="226">
        <f>ROUND(I1347*H1347,2)</f>
        <v>0</v>
      </c>
      <c r="K1347" s="227"/>
      <c r="L1347" s="45"/>
      <c r="M1347" s="228" t="s">
        <v>1</v>
      </c>
      <c r="N1347" s="229" t="s">
        <v>43</v>
      </c>
      <c r="O1347" s="92"/>
      <c r="P1347" s="230">
        <f>O1347*H1347</f>
        <v>0</v>
      </c>
      <c r="Q1347" s="230">
        <v>0</v>
      </c>
      <c r="R1347" s="230">
        <f>Q1347*H1347</f>
        <v>0</v>
      </c>
      <c r="S1347" s="230">
        <v>0</v>
      </c>
      <c r="T1347" s="231">
        <f>S1347*H1347</f>
        <v>0</v>
      </c>
      <c r="U1347" s="39"/>
      <c r="V1347" s="39"/>
      <c r="W1347" s="39"/>
      <c r="X1347" s="39"/>
      <c r="Y1347" s="39"/>
      <c r="Z1347" s="39"/>
      <c r="AA1347" s="39"/>
      <c r="AB1347" s="39"/>
      <c r="AC1347" s="39"/>
      <c r="AD1347" s="39"/>
      <c r="AE1347" s="39"/>
      <c r="AR1347" s="232" t="s">
        <v>582</v>
      </c>
      <c r="AT1347" s="232" t="s">
        <v>149</v>
      </c>
      <c r="AU1347" s="232" t="s">
        <v>88</v>
      </c>
      <c r="AY1347" s="18" t="s">
        <v>147</v>
      </c>
      <c r="BE1347" s="233">
        <f>IF(N1347="základní",J1347,0)</f>
        <v>0</v>
      </c>
      <c r="BF1347" s="233">
        <f>IF(N1347="snížená",J1347,0)</f>
        <v>0</v>
      </c>
      <c r="BG1347" s="233">
        <f>IF(N1347="zákl. přenesená",J1347,0)</f>
        <v>0</v>
      </c>
      <c r="BH1347" s="233">
        <f>IF(N1347="sníž. přenesená",J1347,0)</f>
        <v>0</v>
      </c>
      <c r="BI1347" s="233">
        <f>IF(N1347="nulová",J1347,0)</f>
        <v>0</v>
      </c>
      <c r="BJ1347" s="18" t="s">
        <v>86</v>
      </c>
      <c r="BK1347" s="233">
        <f>ROUND(I1347*H1347,2)</f>
        <v>0</v>
      </c>
      <c r="BL1347" s="18" t="s">
        <v>582</v>
      </c>
      <c r="BM1347" s="232" t="s">
        <v>1641</v>
      </c>
    </row>
    <row r="1348" s="2" customFormat="1" ht="16.5" customHeight="1">
      <c r="A1348" s="39"/>
      <c r="B1348" s="40"/>
      <c r="C1348" s="220" t="s">
        <v>1642</v>
      </c>
      <c r="D1348" s="220" t="s">
        <v>149</v>
      </c>
      <c r="E1348" s="221" t="s">
        <v>1643</v>
      </c>
      <c r="F1348" s="222" t="s">
        <v>1644</v>
      </c>
      <c r="G1348" s="223" t="s">
        <v>259</v>
      </c>
      <c r="H1348" s="224">
        <v>1</v>
      </c>
      <c r="I1348" s="225"/>
      <c r="J1348" s="226">
        <f>ROUND(I1348*H1348,2)</f>
        <v>0</v>
      </c>
      <c r="K1348" s="227"/>
      <c r="L1348" s="45"/>
      <c r="M1348" s="228" t="s">
        <v>1</v>
      </c>
      <c r="N1348" s="229" t="s">
        <v>43</v>
      </c>
      <c r="O1348" s="92"/>
      <c r="P1348" s="230">
        <f>O1348*H1348</f>
        <v>0</v>
      </c>
      <c r="Q1348" s="230">
        <v>0</v>
      </c>
      <c r="R1348" s="230">
        <f>Q1348*H1348</f>
        <v>0</v>
      </c>
      <c r="S1348" s="230">
        <v>0</v>
      </c>
      <c r="T1348" s="231">
        <f>S1348*H1348</f>
        <v>0</v>
      </c>
      <c r="U1348" s="39"/>
      <c r="V1348" s="39"/>
      <c r="W1348" s="39"/>
      <c r="X1348" s="39"/>
      <c r="Y1348" s="39"/>
      <c r="Z1348" s="39"/>
      <c r="AA1348" s="39"/>
      <c r="AB1348" s="39"/>
      <c r="AC1348" s="39"/>
      <c r="AD1348" s="39"/>
      <c r="AE1348" s="39"/>
      <c r="AR1348" s="232" t="s">
        <v>582</v>
      </c>
      <c r="AT1348" s="232" t="s">
        <v>149</v>
      </c>
      <c r="AU1348" s="232" t="s">
        <v>88</v>
      </c>
      <c r="AY1348" s="18" t="s">
        <v>147</v>
      </c>
      <c r="BE1348" s="233">
        <f>IF(N1348="základní",J1348,0)</f>
        <v>0</v>
      </c>
      <c r="BF1348" s="233">
        <f>IF(N1348="snížená",J1348,0)</f>
        <v>0</v>
      </c>
      <c r="BG1348" s="233">
        <f>IF(N1348="zákl. přenesená",J1348,0)</f>
        <v>0</v>
      </c>
      <c r="BH1348" s="233">
        <f>IF(N1348="sníž. přenesená",J1348,0)</f>
        <v>0</v>
      </c>
      <c r="BI1348" s="233">
        <f>IF(N1348="nulová",J1348,0)</f>
        <v>0</v>
      </c>
      <c r="BJ1348" s="18" t="s">
        <v>86</v>
      </c>
      <c r="BK1348" s="233">
        <f>ROUND(I1348*H1348,2)</f>
        <v>0</v>
      </c>
      <c r="BL1348" s="18" t="s">
        <v>582</v>
      </c>
      <c r="BM1348" s="232" t="s">
        <v>1645</v>
      </c>
    </row>
    <row r="1349" s="2" customFormat="1" ht="33" customHeight="1">
      <c r="A1349" s="39"/>
      <c r="B1349" s="40"/>
      <c r="C1349" s="220" t="s">
        <v>1646</v>
      </c>
      <c r="D1349" s="220" t="s">
        <v>149</v>
      </c>
      <c r="E1349" s="221" t="s">
        <v>1647</v>
      </c>
      <c r="F1349" s="222" t="s">
        <v>1632</v>
      </c>
      <c r="G1349" s="223" t="s">
        <v>1633</v>
      </c>
      <c r="H1349" s="224">
        <v>10</v>
      </c>
      <c r="I1349" s="225"/>
      <c r="J1349" s="226">
        <f>ROUND(I1349*H1349,2)</f>
        <v>0</v>
      </c>
      <c r="K1349" s="227"/>
      <c r="L1349" s="45"/>
      <c r="M1349" s="228" t="s">
        <v>1</v>
      </c>
      <c r="N1349" s="229" t="s">
        <v>43</v>
      </c>
      <c r="O1349" s="92"/>
      <c r="P1349" s="230">
        <f>O1349*H1349</f>
        <v>0</v>
      </c>
      <c r="Q1349" s="230">
        <v>0</v>
      </c>
      <c r="R1349" s="230">
        <f>Q1349*H1349</f>
        <v>0</v>
      </c>
      <c r="S1349" s="230">
        <v>0</v>
      </c>
      <c r="T1349" s="231">
        <f>S1349*H1349</f>
        <v>0</v>
      </c>
      <c r="U1349" s="39"/>
      <c r="V1349" s="39"/>
      <c r="W1349" s="39"/>
      <c r="X1349" s="39"/>
      <c r="Y1349" s="39"/>
      <c r="Z1349" s="39"/>
      <c r="AA1349" s="39"/>
      <c r="AB1349" s="39"/>
      <c r="AC1349" s="39"/>
      <c r="AD1349" s="39"/>
      <c r="AE1349" s="39"/>
      <c r="AR1349" s="232" t="s">
        <v>582</v>
      </c>
      <c r="AT1349" s="232" t="s">
        <v>149</v>
      </c>
      <c r="AU1349" s="232" t="s">
        <v>88</v>
      </c>
      <c r="AY1349" s="18" t="s">
        <v>147</v>
      </c>
      <c r="BE1349" s="233">
        <f>IF(N1349="základní",J1349,0)</f>
        <v>0</v>
      </c>
      <c r="BF1349" s="233">
        <f>IF(N1349="snížená",J1349,0)</f>
        <v>0</v>
      </c>
      <c r="BG1349" s="233">
        <f>IF(N1349="zákl. přenesená",J1349,0)</f>
        <v>0</v>
      </c>
      <c r="BH1349" s="233">
        <f>IF(N1349="sníž. přenesená",J1349,0)</f>
        <v>0</v>
      </c>
      <c r="BI1349" s="233">
        <f>IF(N1349="nulová",J1349,0)</f>
        <v>0</v>
      </c>
      <c r="BJ1349" s="18" t="s">
        <v>86</v>
      </c>
      <c r="BK1349" s="233">
        <f>ROUND(I1349*H1349,2)</f>
        <v>0</v>
      </c>
      <c r="BL1349" s="18" t="s">
        <v>582</v>
      </c>
      <c r="BM1349" s="232" t="s">
        <v>1648</v>
      </c>
    </row>
    <row r="1350" s="14" customFormat="1">
      <c r="A1350" s="14"/>
      <c r="B1350" s="250"/>
      <c r="C1350" s="251"/>
      <c r="D1350" s="241" t="s">
        <v>157</v>
      </c>
      <c r="E1350" s="252" t="s">
        <v>1</v>
      </c>
      <c r="F1350" s="253" t="s">
        <v>214</v>
      </c>
      <c r="G1350" s="251"/>
      <c r="H1350" s="254">
        <v>10</v>
      </c>
      <c r="I1350" s="255"/>
      <c r="J1350" s="251"/>
      <c r="K1350" s="251"/>
      <c r="L1350" s="256"/>
      <c r="M1350" s="257"/>
      <c r="N1350" s="258"/>
      <c r="O1350" s="258"/>
      <c r="P1350" s="258"/>
      <c r="Q1350" s="258"/>
      <c r="R1350" s="258"/>
      <c r="S1350" s="258"/>
      <c r="T1350" s="259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T1350" s="260" t="s">
        <v>157</v>
      </c>
      <c r="AU1350" s="260" t="s">
        <v>88</v>
      </c>
      <c r="AV1350" s="14" t="s">
        <v>88</v>
      </c>
      <c r="AW1350" s="14" t="s">
        <v>34</v>
      </c>
      <c r="AX1350" s="14" t="s">
        <v>78</v>
      </c>
      <c r="AY1350" s="260" t="s">
        <v>147</v>
      </c>
    </row>
    <row r="1351" s="15" customFormat="1">
      <c r="A1351" s="15"/>
      <c r="B1351" s="261"/>
      <c r="C1351" s="262"/>
      <c r="D1351" s="241" t="s">
        <v>157</v>
      </c>
      <c r="E1351" s="263" t="s">
        <v>1</v>
      </c>
      <c r="F1351" s="264" t="s">
        <v>160</v>
      </c>
      <c r="G1351" s="262"/>
      <c r="H1351" s="265">
        <v>10</v>
      </c>
      <c r="I1351" s="266"/>
      <c r="J1351" s="262"/>
      <c r="K1351" s="262"/>
      <c r="L1351" s="267"/>
      <c r="M1351" s="295"/>
      <c r="N1351" s="296"/>
      <c r="O1351" s="296"/>
      <c r="P1351" s="296"/>
      <c r="Q1351" s="296"/>
      <c r="R1351" s="296"/>
      <c r="S1351" s="296"/>
      <c r="T1351" s="297"/>
      <c r="U1351" s="15"/>
      <c r="V1351" s="15"/>
      <c r="W1351" s="15"/>
      <c r="X1351" s="15"/>
      <c r="Y1351" s="15"/>
      <c r="Z1351" s="15"/>
      <c r="AA1351" s="15"/>
      <c r="AB1351" s="15"/>
      <c r="AC1351" s="15"/>
      <c r="AD1351" s="15"/>
      <c r="AE1351" s="15"/>
      <c r="AT1351" s="271" t="s">
        <v>157</v>
      </c>
      <c r="AU1351" s="271" t="s">
        <v>88</v>
      </c>
      <c r="AV1351" s="15" t="s">
        <v>153</v>
      </c>
      <c r="AW1351" s="15" t="s">
        <v>34</v>
      </c>
      <c r="AX1351" s="15" t="s">
        <v>86</v>
      </c>
      <c r="AY1351" s="271" t="s">
        <v>147</v>
      </c>
    </row>
    <row r="1352" s="2" customFormat="1" ht="6.96" customHeight="1">
      <c r="A1352" s="39"/>
      <c r="B1352" s="67"/>
      <c r="C1352" s="68"/>
      <c r="D1352" s="68"/>
      <c r="E1352" s="68"/>
      <c r="F1352" s="68"/>
      <c r="G1352" s="68"/>
      <c r="H1352" s="68"/>
      <c r="I1352" s="68"/>
      <c r="J1352" s="68"/>
      <c r="K1352" s="68"/>
      <c r="L1352" s="45"/>
      <c r="M1352" s="39"/>
      <c r="O1352" s="39"/>
      <c r="P1352" s="39"/>
      <c r="Q1352" s="39"/>
      <c r="R1352" s="39"/>
      <c r="S1352" s="39"/>
      <c r="T1352" s="39"/>
      <c r="U1352" s="39"/>
      <c r="V1352" s="39"/>
      <c r="W1352" s="39"/>
      <c r="X1352" s="39"/>
      <c r="Y1352" s="39"/>
      <c r="Z1352" s="39"/>
      <c r="AA1352" s="39"/>
      <c r="AB1352" s="39"/>
      <c r="AC1352" s="39"/>
      <c r="AD1352" s="39"/>
      <c r="AE1352" s="39"/>
    </row>
  </sheetData>
  <sheetProtection sheet="1" autoFilter="0" formatColumns="0" formatRows="0" objects="1" scenarios="1" spinCount="100000" saltValue="KIJqb8O/zZA/VjOjVEb1I6A7JQUxSh7O5HLvIDOgR23dZEVG5cQ4dgPKZRqruKw8rDTmZYfSzSZY9iO7oz2YdA==" hashValue="5GEDzuLxZkAi7POvR/9UMfX7xoMI7ecwY19V0B2/SVl+EYqR3EYr3Rq8/ztWPgwQryFp3dxcK04zO+G3Q4WjIA==" algorithmName="SHA-512" password="CC35"/>
  <autoFilter ref="C144:K1351"/>
  <mergeCells count="9">
    <mergeCell ref="E7:H7"/>
    <mergeCell ref="E9:H9"/>
    <mergeCell ref="E18:H18"/>
    <mergeCell ref="E27:H27"/>
    <mergeCell ref="E85:H85"/>
    <mergeCell ref="E87:H87"/>
    <mergeCell ref="E135:H135"/>
    <mergeCell ref="E137:H137"/>
    <mergeCell ref="L2:V2"/>
  </mergeCells>
  <hyperlinks>
    <hyperlink ref="F149" r:id="rId1" display="https://podminky.urs.cz/item/CS_URS_2024_01/113106121"/>
    <hyperlink ref="F154" r:id="rId2" display="https://podminky.urs.cz/item/CS_URS_2024_01/113202111"/>
    <hyperlink ref="F159" r:id="rId3" display="https://podminky.urs.cz/item/CS_URS_2024_01/131251102"/>
    <hyperlink ref="F166" r:id="rId4" display="https://podminky.urs.cz/item/CS_URS_2024_01/132211401"/>
    <hyperlink ref="F170" r:id="rId5" display="https://podminky.urs.cz/item/CS_URS_2024_01/162751117"/>
    <hyperlink ref="F172" r:id="rId6" display="https://podminky.urs.cz/item/CS_URS_2024_01/166111101"/>
    <hyperlink ref="F177" r:id="rId7" display="https://podminky.urs.cz/item/CS_URS_2024_01/167151101"/>
    <hyperlink ref="F183" r:id="rId8" display="https://podminky.urs.cz/item/CS_URS_2024_01/171201231"/>
    <hyperlink ref="F187" r:id="rId9" display="https://podminky.urs.cz/item/CS_URS_2024_01/171251201"/>
    <hyperlink ref="F189" r:id="rId10" display="https://podminky.urs.cz/item/CS_URS_2024_01/174151101"/>
    <hyperlink ref="F199" r:id="rId11" display="https://podminky.urs.cz/item/CS_URS_2024_01/175111201"/>
    <hyperlink ref="F205" r:id="rId12" display="https://podminky.urs.cz/item/CS_URS_2024_01/271532211"/>
    <hyperlink ref="F209" r:id="rId13" display="https://podminky.urs.cz/item/CS_URS_2024_01/273321511"/>
    <hyperlink ref="F213" r:id="rId14" display="https://podminky.urs.cz/item/CS_URS_2024_01/273351121"/>
    <hyperlink ref="F217" r:id="rId15" display="https://podminky.urs.cz/item/CS_URS_2024_01/273351122"/>
    <hyperlink ref="F219" r:id="rId16" display="https://podminky.urs.cz/item/CS_URS_2024_01/279311115"/>
    <hyperlink ref="F231" r:id="rId17" display="https://podminky.urs.cz/item/CS_URS_2024_01/310278842"/>
    <hyperlink ref="F237" r:id="rId18" display="https://podminky.urs.cz/item/CS_URS_2024_01/311321814"/>
    <hyperlink ref="F244" r:id="rId19" display="https://podminky.urs.cz/item/CS_URS_2024_01/311351121"/>
    <hyperlink ref="F253" r:id="rId20" display="https://podminky.urs.cz/item/CS_URS_2024_01/311351122"/>
    <hyperlink ref="F255" r:id="rId21" display="https://podminky.urs.cz/item/CS_URS_2024_01/311351311"/>
    <hyperlink ref="F260" r:id="rId22" display="https://podminky.urs.cz/item/CS_URS_2024_01/311351312"/>
    <hyperlink ref="F262" r:id="rId23" display="https://podminky.urs.cz/item/CS_URS_2024_01/311351911"/>
    <hyperlink ref="F267" r:id="rId24" display="https://podminky.urs.cz/item/CS_URS_2024_01/311361821"/>
    <hyperlink ref="F272" r:id="rId25" display="https://podminky.urs.cz/item/CS_URS_2024_01/311362021"/>
    <hyperlink ref="F277" r:id="rId26" display="https://podminky.urs.cz/item/CS_URS_2024_01/342272245"/>
    <hyperlink ref="F282" r:id="rId27" display="https://podminky.urs.cz/item/CS_URS_2024_01/342291121"/>
    <hyperlink ref="F286" r:id="rId28" display="https://podminky.urs.cz/item/CS_URS_2024_01/342291131"/>
    <hyperlink ref="F293" r:id="rId29" display="https://podminky.urs.cz/item/CS_URS_2024_01/411324444"/>
    <hyperlink ref="F297" r:id="rId30" display="https://podminky.urs.cz/item/CS_URS_2024_01/411351011"/>
    <hyperlink ref="F303" r:id="rId31" display="https://podminky.urs.cz/item/CS_URS_2024_01/411351012"/>
    <hyperlink ref="F305" r:id="rId32" display="https://podminky.urs.cz/item/CS_URS_2024_01/411354313"/>
    <hyperlink ref="F310" r:id="rId33" display="https://podminky.urs.cz/item/CS_URS_2024_01/411354314"/>
    <hyperlink ref="F312" r:id="rId34" display="https://podminky.urs.cz/item/CS_URS_2024_01/413941123"/>
    <hyperlink ref="F322" r:id="rId35" display="https://podminky.urs.cz/item/CS_URS_2024_01/561121111"/>
    <hyperlink ref="F327" r:id="rId36" display="https://podminky.urs.cz/item/CS_URS_2024_01/596811220"/>
    <hyperlink ref="F336" r:id="rId37" display="https://podminky.urs.cz/item/CS_URS_2024_01/612325302"/>
    <hyperlink ref="F345" r:id="rId38" display="https://podminky.urs.cz/item/CS_URS_2024_01/619995001"/>
    <hyperlink ref="F359" r:id="rId39" display="https://podminky.urs.cz/item/CS_URS_2024_01/619996117"/>
    <hyperlink ref="F372" r:id="rId40" display="https://podminky.urs.cz/item/CS_URS_2024_01/622131121"/>
    <hyperlink ref="F377" r:id="rId41" display="https://podminky.urs.cz/item/CS_URS_2024_01/622142001"/>
    <hyperlink ref="F382" r:id="rId42" display="https://podminky.urs.cz/item/CS_URS_2024_01/622252002"/>
    <hyperlink ref="F390" r:id="rId43" display="https://podminky.urs.cz/item/CS_URS_2024_01/622321311"/>
    <hyperlink ref="F395" r:id="rId44" display="https://podminky.urs.cz/item/CS_URS_2024_01/622531022"/>
    <hyperlink ref="F400" r:id="rId45" display="https://podminky.urs.cz/item/CS_URS_2024_01/631311123"/>
    <hyperlink ref="F405" r:id="rId46" display="https://podminky.urs.cz/item/CS_URS_2024_01/631312141"/>
    <hyperlink ref="F412" r:id="rId47" display="https://podminky.urs.cz/item/CS_URS_2024_01/631319173"/>
    <hyperlink ref="F414" r:id="rId48" display="https://podminky.urs.cz/item/CS_URS_2024_01/631342122"/>
    <hyperlink ref="F419" r:id="rId49" display="https://podminky.urs.cz/item/CS_URS_2024_01/631351101"/>
    <hyperlink ref="F426" r:id="rId50" display="https://podminky.urs.cz/item/CS_URS_2024_01/631351102"/>
    <hyperlink ref="F428" r:id="rId51" display="https://podminky.urs.cz/item/CS_URS_2024_01/631362021"/>
    <hyperlink ref="F434" r:id="rId52" display="https://podminky.urs.cz/item/CS_URS_2024_01/642945111"/>
    <hyperlink ref="F448" r:id="rId53" display="https://podminky.urs.cz/item/CS_URS_2024_01/916331112"/>
    <hyperlink ref="F454" r:id="rId54" display="https://podminky.urs.cz/item/CS_URS_2024_01/916991121"/>
    <hyperlink ref="F458" r:id="rId55" display="https://podminky.urs.cz/item/CS_URS_2024_01/952901111"/>
    <hyperlink ref="F478" r:id="rId56" display="https://podminky.urs.cz/item/CS_URS_2024_01/953312113"/>
    <hyperlink ref="F484" r:id="rId57" display="https://podminky.urs.cz/item/CS_URS_2024_01/953312123"/>
    <hyperlink ref="F489" r:id="rId58" display="https://podminky.urs.cz/item/CS_URS_2024_01/953334423"/>
    <hyperlink ref="F494" r:id="rId59" display="https://podminky.urs.cz/item/CS_URS_2024_01/962032230"/>
    <hyperlink ref="F499" r:id="rId60" display="https://podminky.urs.cz/item/CS_URS_2024_01/962052210"/>
    <hyperlink ref="F508" r:id="rId61" display="https://podminky.urs.cz/item/CS_URS_2024_01/965045111"/>
    <hyperlink ref="F514" r:id="rId62" display="https://podminky.urs.cz/item/CS_URS_2024_01/966080101"/>
    <hyperlink ref="F520" r:id="rId63" display="https://podminky.urs.cz/item/CS_URS_2024_01/966080103"/>
    <hyperlink ref="F526" r:id="rId64" display="https://podminky.urs.cz/item/CS_URS_2024_01/967042712"/>
    <hyperlink ref="F532" r:id="rId65" display="https://podminky.urs.cz/item/CS_URS_2024_01/968062746"/>
    <hyperlink ref="F537" r:id="rId66" display="https://podminky.urs.cz/item/CS_URS_2024_01/968072455"/>
    <hyperlink ref="F541" r:id="rId67" display="https://podminky.urs.cz/item/CS_URS_2024_01/968082015"/>
    <hyperlink ref="F546" r:id="rId68" display="https://podminky.urs.cz/item/CS_URS_2024_01/968082017"/>
    <hyperlink ref="F551" r:id="rId69" display="https://podminky.urs.cz/item/CS_URS_2024_01/973031844"/>
    <hyperlink ref="F558" r:id="rId70" display="https://podminky.urs.cz/item/CS_URS_2024_01/941221112"/>
    <hyperlink ref="F562" r:id="rId71" display="https://podminky.urs.cz/item/CS_URS_2024_01/941221212"/>
    <hyperlink ref="F566" r:id="rId72" display="https://podminky.urs.cz/item/CS_URS_2024_01/941221812"/>
    <hyperlink ref="F568" r:id="rId73" display="https://podminky.urs.cz/item/CS_URS_2024_01/943221112"/>
    <hyperlink ref="F572" r:id="rId74" display="https://podminky.urs.cz/item/CS_URS_2024_01/943221119"/>
    <hyperlink ref="F574" r:id="rId75" display="https://podminky.urs.cz/item/CS_URS_2024_01/943221212"/>
    <hyperlink ref="F578" r:id="rId76" display="https://podminky.urs.cz/item/CS_URS_2024_01/943221812"/>
    <hyperlink ref="F580" r:id="rId77" display="https://podminky.urs.cz/item/CS_URS_2024_01/944511111"/>
    <hyperlink ref="F584" r:id="rId78" display="https://podminky.urs.cz/item/CS_URS_2024_01/944511211"/>
    <hyperlink ref="F588" r:id="rId79" display="https://podminky.urs.cz/item/CS_URS_2024_01/944511811"/>
    <hyperlink ref="F590" r:id="rId80" display="https://podminky.urs.cz/item/CS_URS_2024_01/949111122"/>
    <hyperlink ref="F594" r:id="rId81" display="https://podminky.urs.cz/item/CS_URS_2024_01/949111222"/>
    <hyperlink ref="F598" r:id="rId82" display="https://podminky.urs.cz/item/CS_URS_2024_01/949111822"/>
    <hyperlink ref="F601" r:id="rId83" display="https://podminky.urs.cz/item/CS_URS_2024_01/997013115"/>
    <hyperlink ref="F603" r:id="rId84" display="https://podminky.urs.cz/item/CS_URS_2024_01/997013501"/>
    <hyperlink ref="F605" r:id="rId85" display="https://podminky.urs.cz/item/CS_URS_2024_01/997013509"/>
    <hyperlink ref="F609" r:id="rId86" display="https://podminky.urs.cz/item/CS_URS_2024_01/997013871"/>
    <hyperlink ref="F612" r:id="rId87" display="https://podminky.urs.cz/item/CS_URS_2024_01/998011003"/>
    <hyperlink ref="F616" r:id="rId88" display="https://podminky.urs.cz/item/CS_URS_2024_01/711111001"/>
    <hyperlink ref="F624" r:id="rId89" display="https://podminky.urs.cz/item/CS_URS_2024_01/711112001"/>
    <hyperlink ref="F632" r:id="rId90" display="https://podminky.urs.cz/item/CS_URS_2024_01/711141559"/>
    <hyperlink ref="F640" r:id="rId91" display="https://podminky.urs.cz/item/CS_URS_2024_01/711142559"/>
    <hyperlink ref="F648" r:id="rId92" display="https://podminky.urs.cz/item/CS_URS_2024_01/711161212"/>
    <hyperlink ref="F652" r:id="rId93" display="https://podminky.urs.cz/item/CS_URS_2024_01/711161383"/>
    <hyperlink ref="F660" r:id="rId94" display="https://podminky.urs.cz/item/CS_URS_2024_01/998711313"/>
    <hyperlink ref="F662" r:id="rId95" display="https://podminky.urs.cz/item/CS_URS_2024_01/998711319"/>
    <hyperlink ref="F665" r:id="rId96" display="https://podminky.urs.cz/item/CS_URS_2024_01/712340833"/>
    <hyperlink ref="F670" r:id="rId97" display="https://podminky.urs.cz/item/CS_URS_2024_01/712311101"/>
    <hyperlink ref="F678" r:id="rId98" display="https://podminky.urs.cz/item/CS_URS_2024_01/712331111"/>
    <hyperlink ref="F688" r:id="rId99" display="https://podminky.urs.cz/item/CS_URS_2024_01/712341559"/>
    <hyperlink ref="F702" r:id="rId100" display="https://podminky.urs.cz/item/CS_URS_2024_01/712811101"/>
    <hyperlink ref="F711" r:id="rId101" display="https://podminky.urs.cz/item/CS_URS_2024_01/712841559"/>
    <hyperlink ref="F745" r:id="rId102" display="https://podminky.urs.cz/item/CS_URS_2024_01/998712313"/>
    <hyperlink ref="F747" r:id="rId103" display="https://podminky.urs.cz/item/CS_URS_2024_01/998712319"/>
    <hyperlink ref="F750" r:id="rId104" display="https://podminky.urs.cz/item/CS_URS_2024_01/713111121"/>
    <hyperlink ref="F765" r:id="rId105" display="https://podminky.urs.cz/item/CS_URS_2024_01/713131141"/>
    <hyperlink ref="F775" r:id="rId106" display="https://podminky.urs.cz/item/CS_URS_2024_01/998713313"/>
    <hyperlink ref="F777" r:id="rId107" display="https://podminky.urs.cz/item/CS_URS_2024_01/998713319"/>
    <hyperlink ref="F780" r:id="rId108" display="https://podminky.urs.cz/item/CS_URS_2024_01/210280002"/>
    <hyperlink ref="F834" r:id="rId109" display="https://podminky.urs.cz/item/CS_URS_2024_01/741210002"/>
    <hyperlink ref="F858" r:id="rId110" display="https://podminky.urs.cz/item/CS_URS_2024_01/741310025"/>
    <hyperlink ref="F868" r:id="rId111" display="https://podminky.urs.cz/item/CS_URS_2024_01/741313001"/>
    <hyperlink ref="F887" r:id="rId112" display="https://podminky.urs.cz/item/CS_URS_2024_01/998741203"/>
    <hyperlink ref="F892" r:id="rId113" display="https://podminky.urs.cz/item/CS_URS_2024_01/751398052"/>
    <hyperlink ref="F898" r:id="rId114" display="https://podminky.urs.cz/item/CS_URS_2024_01/751691111"/>
    <hyperlink ref="F902" r:id="rId115" display="https://podminky.urs.cz/item/CS_URS_2024_01/751711111"/>
    <hyperlink ref="F909" r:id="rId116" display="https://podminky.urs.cz/item/CS_URS_2024_01/751721111"/>
    <hyperlink ref="F916" r:id="rId117" display="https://podminky.urs.cz/item/CS_URS_2024_01/751791121"/>
    <hyperlink ref="F923" r:id="rId118" display="https://podminky.urs.cz/item/CS_URS_2024_01/998751312"/>
    <hyperlink ref="F925" r:id="rId119" display="https://podminky.urs.cz/item/CS_URS_2024_01/998751319"/>
    <hyperlink ref="F931" r:id="rId120" display="https://podminky.urs.cz/item/CS_URS_2024_01/998762313"/>
    <hyperlink ref="F933" r:id="rId121" display="https://podminky.urs.cz/item/CS_URS_2024_01/998762319"/>
    <hyperlink ref="F936" r:id="rId122" display="https://podminky.urs.cz/item/CS_URS_2024_01/763111323"/>
    <hyperlink ref="F941" r:id="rId123" display="https://podminky.urs.cz/item/CS_URS_2024_01/763164544"/>
    <hyperlink ref="F949" r:id="rId124" display="https://podminky.urs.cz/item/CS_URS_2024_01/763181311"/>
    <hyperlink ref="F957" r:id="rId125" display="https://podminky.urs.cz/item/CS_URS_2024_01/998763513"/>
    <hyperlink ref="F959" r:id="rId126" display="https://podminky.urs.cz/item/CS_URS_2024_01/998763519"/>
    <hyperlink ref="F962" r:id="rId127" display="https://podminky.urs.cz/item/CS_URS_2024_01/764001901"/>
    <hyperlink ref="F967" r:id="rId128" display="https://podminky.urs.cz/item/CS_URS_2024_01/764002841"/>
    <hyperlink ref="F972" r:id="rId129" display="https://podminky.urs.cz/item/CS_URS_2024_01/764002851"/>
    <hyperlink ref="F986" r:id="rId130" display="https://podminky.urs.cz/item/CS_URS_2024_01/998764313"/>
    <hyperlink ref="F988" r:id="rId131" display="https://podminky.urs.cz/item/CS_URS_2024_01/998764319"/>
    <hyperlink ref="F991" r:id="rId132" display="https://podminky.urs.cz/item/CS_URS_2024_01/766660002"/>
    <hyperlink ref="F999" r:id="rId133" display="https://podminky.urs.cz/item/CS_URS_2024_01/766660021"/>
    <hyperlink ref="F1008" r:id="rId134" display="https://podminky.urs.cz/item/CS_URS_2024_01/766660728"/>
    <hyperlink ref="F1020" r:id="rId135" display="https://podminky.urs.cz/item/CS_URS_2024_01/766660729"/>
    <hyperlink ref="F1029" r:id="rId136" display="https://podminky.urs.cz/item/CS_URS_2024_01/766662811"/>
    <hyperlink ref="F1033" r:id="rId137" display="https://podminky.urs.cz/item/CS_URS_2024_01/766691811"/>
    <hyperlink ref="F1038" r:id="rId138" display="https://podminky.urs.cz/item/CS_URS_2024_01/766691914"/>
    <hyperlink ref="F1042" r:id="rId139" display="https://podminky.urs.cz/item/CS_URS_2024_01/766695212"/>
    <hyperlink ref="F1050" r:id="rId140" display="https://podminky.urs.cz/item/CS_URS_2024_01/766695213"/>
    <hyperlink ref="F1059" r:id="rId141" display="https://podminky.urs.cz/item/CS_URS_2024_01/998766313"/>
    <hyperlink ref="F1061" r:id="rId142" display="https://podminky.urs.cz/item/CS_URS_2024_01/998766319"/>
    <hyperlink ref="F1064" r:id="rId143" display="https://podminky.urs.cz/item/CS_URS_2024_01/767161823"/>
    <hyperlink ref="F1078" r:id="rId144" display="https://podminky.urs.cz/item/CS_URS_2024_01/767640322"/>
    <hyperlink ref="F1098" r:id="rId145" display="https://podminky.urs.cz/item/CS_URS_2024_01/998767313"/>
    <hyperlink ref="F1100" r:id="rId146" display="https://podminky.urs.cz/item/CS_URS_2024_01/998767319"/>
    <hyperlink ref="F1103" r:id="rId147" display="https://podminky.urs.cz/item/CS_URS_2024_01/776111117"/>
    <hyperlink ref="F1123" r:id="rId148" display="https://podminky.urs.cz/item/CS_URS_2024_01/776111311"/>
    <hyperlink ref="F1143" r:id="rId149" display="https://podminky.urs.cz/item/CS_URS_2024_01/776121321"/>
    <hyperlink ref="F1163" r:id="rId150" display="https://podminky.urs.cz/item/CS_URS_2024_01/776141112"/>
    <hyperlink ref="F1183" r:id="rId151" display="https://podminky.urs.cz/item/CS_URS_2024_01/776201811"/>
    <hyperlink ref="F1203" r:id="rId152" display="https://podminky.urs.cz/item/CS_URS_2024_01/776221111"/>
    <hyperlink ref="F1226" r:id="rId153" display="https://podminky.urs.cz/item/CS_URS_2024_01/776223112"/>
    <hyperlink ref="F1246" r:id="rId154" display="https://podminky.urs.cz/item/CS_URS_2024_01/776410811"/>
    <hyperlink ref="F1267" r:id="rId155" display="https://podminky.urs.cz/item/CS_URS_2024_01/776411111"/>
    <hyperlink ref="F1288" r:id="rId156" display="https://podminky.urs.cz/item/CS_URS_2024_01/998776313"/>
    <hyperlink ref="F1290" r:id="rId157" display="https://podminky.urs.cz/item/CS_URS_2024_01/998776319"/>
    <hyperlink ref="F1293" r:id="rId158" display="https://podminky.urs.cz/item/CS_URS_2024_01/783301311"/>
    <hyperlink ref="F1300" r:id="rId159" display="https://podminky.urs.cz/item/CS_URS_2024_01/783314101"/>
    <hyperlink ref="F1302" r:id="rId160" display="https://podminky.urs.cz/item/CS_URS_2024_01/783317101"/>
    <hyperlink ref="F1307" r:id="rId161" display="https://podminky.urs.cz/item/CS_URS_2024_01/784181101"/>
    <hyperlink ref="F1320" r:id="rId162" display="https://podminky.urs.cz/item/CS_URS_2024_01/78422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95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Objekt N1 - SO 02 - Přístavba výtahu dle požadavků HZS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1649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23. 5. 2024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32</v>
      </c>
      <c r="F21" s="39"/>
      <c r="G21" s="39"/>
      <c r="H21" s="39"/>
      <c r="I21" s="141" t="s">
        <v>27</v>
      </c>
      <c r="J21" s="144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35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ROUND((SUM(BE121:BE197)),  2)</f>
        <v>0</v>
      </c>
      <c r="G33" s="39"/>
      <c r="H33" s="39"/>
      <c r="I33" s="156">
        <v>0.20999999999999999</v>
      </c>
      <c r="J33" s="155">
        <f>ROUND(((SUM(BE121:BE197))*I33),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ROUND((SUM(BF121:BF197)),  2)</f>
        <v>0</v>
      </c>
      <c r="G34" s="39"/>
      <c r="H34" s="39"/>
      <c r="I34" s="156">
        <v>0.12</v>
      </c>
      <c r="J34" s="155">
        <f>ROUND(((SUM(BF121:BF197))*I34),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ROUND((SUM(BG121:BG197)),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ROUND((SUM(BH121:BH197)),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ROUND((SUM(BI121:BI197)),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Objekt N1 - SO 02 - Přístavba výtahu dle požadavků HZS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2401402A - Zpevněné plochy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Olomouc-Neředín, tř.Míru 644/12</v>
      </c>
      <c r="G89" s="41"/>
      <c r="H89" s="41"/>
      <c r="I89" s="33" t="s">
        <v>22</v>
      </c>
      <c r="J89" s="80" t="str">
        <f>IF(J12="","",J12)</f>
        <v>23. 5. 2024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UP Olomouc, Správa kolejí a menz, Šmeralova 1122/</v>
      </c>
      <c r="G91" s="41"/>
      <c r="H91" s="41"/>
      <c r="I91" s="33" t="s">
        <v>30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99</v>
      </c>
      <c r="D94" s="177"/>
      <c r="E94" s="177"/>
      <c r="F94" s="177"/>
      <c r="G94" s="177"/>
      <c r="H94" s="177"/>
      <c r="I94" s="177"/>
      <c r="J94" s="178" t="s">
        <v>100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101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102</v>
      </c>
    </row>
    <row r="97" s="9" customFormat="1" ht="24.96" customHeight="1">
      <c r="A97" s="9"/>
      <c r="B97" s="180"/>
      <c r="C97" s="181"/>
      <c r="D97" s="182" t="s">
        <v>103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104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1650</v>
      </c>
      <c r="E99" s="189"/>
      <c r="F99" s="189"/>
      <c r="G99" s="189"/>
      <c r="H99" s="189"/>
      <c r="I99" s="189"/>
      <c r="J99" s="190">
        <f>J158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110</v>
      </c>
      <c r="E100" s="189"/>
      <c r="F100" s="189"/>
      <c r="G100" s="189"/>
      <c r="H100" s="189"/>
      <c r="I100" s="189"/>
      <c r="J100" s="190">
        <f>J177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113</v>
      </c>
      <c r="E101" s="189"/>
      <c r="F101" s="189"/>
      <c r="G101" s="189"/>
      <c r="H101" s="189"/>
      <c r="I101" s="189"/>
      <c r="J101" s="190">
        <f>J195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132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Objekt N1 - SO 02 - Přístavba výtahu dle požadavků HZS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96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2401402A - Zpevněné plochy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Olomouc-Neředín, tř.Míru 644/12</v>
      </c>
      <c r="G115" s="41"/>
      <c r="H115" s="41"/>
      <c r="I115" s="33" t="s">
        <v>22</v>
      </c>
      <c r="J115" s="80" t="str">
        <f>IF(J12="","",J12)</f>
        <v>23. 5. 2024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UP Olomouc, Správa kolejí a menz, Šmeralova 1122/</v>
      </c>
      <c r="G117" s="41"/>
      <c r="H117" s="41"/>
      <c r="I117" s="33" t="s">
        <v>30</v>
      </c>
      <c r="J117" s="37" t="str">
        <f>E21</f>
        <v>SPZ Design,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35</v>
      </c>
      <c r="J118" s="37" t="str">
        <f>E24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133</v>
      </c>
      <c r="D120" s="195" t="s">
        <v>63</v>
      </c>
      <c r="E120" s="195" t="s">
        <v>59</v>
      </c>
      <c r="F120" s="195" t="s">
        <v>60</v>
      </c>
      <c r="G120" s="195" t="s">
        <v>134</v>
      </c>
      <c r="H120" s="195" t="s">
        <v>135</v>
      </c>
      <c r="I120" s="195" t="s">
        <v>136</v>
      </c>
      <c r="J120" s="196" t="s">
        <v>100</v>
      </c>
      <c r="K120" s="197" t="s">
        <v>137</v>
      </c>
      <c r="L120" s="198"/>
      <c r="M120" s="101" t="s">
        <v>1</v>
      </c>
      <c r="N120" s="102" t="s">
        <v>42</v>
      </c>
      <c r="O120" s="102" t="s">
        <v>138</v>
      </c>
      <c r="P120" s="102" t="s">
        <v>139</v>
      </c>
      <c r="Q120" s="102" t="s">
        <v>140</v>
      </c>
      <c r="R120" s="102" t="s">
        <v>141</v>
      </c>
      <c r="S120" s="102" t="s">
        <v>142</v>
      </c>
      <c r="T120" s="103" t="s">
        <v>143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144</v>
      </c>
      <c r="D121" s="41"/>
      <c r="E121" s="41"/>
      <c r="F121" s="41"/>
      <c r="G121" s="41"/>
      <c r="H121" s="41"/>
      <c r="I121" s="41"/>
      <c r="J121" s="199">
        <f>BK121</f>
        <v>0</v>
      </c>
      <c r="K121" s="41"/>
      <c r="L121" s="45"/>
      <c r="M121" s="104"/>
      <c r="N121" s="200"/>
      <c r="O121" s="105"/>
      <c r="P121" s="201">
        <f>P122</f>
        <v>0</v>
      </c>
      <c r="Q121" s="105"/>
      <c r="R121" s="201">
        <f>R122</f>
        <v>3.9300899500000002</v>
      </c>
      <c r="S121" s="105"/>
      <c r="T121" s="202">
        <f>T122</f>
        <v>0.3075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77</v>
      </c>
      <c r="AU121" s="18" t="s">
        <v>102</v>
      </c>
      <c r="BK121" s="203">
        <f>BK122</f>
        <v>0</v>
      </c>
    </row>
    <row r="122" s="12" customFormat="1" ht="25.92" customHeight="1">
      <c r="A122" s="12"/>
      <c r="B122" s="204"/>
      <c r="C122" s="205"/>
      <c r="D122" s="206" t="s">
        <v>77</v>
      </c>
      <c r="E122" s="207" t="s">
        <v>145</v>
      </c>
      <c r="F122" s="207" t="s">
        <v>146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P123+P158+P177+P195</f>
        <v>0</v>
      </c>
      <c r="Q122" s="212"/>
      <c r="R122" s="213">
        <f>R123+R158+R177+R195</f>
        <v>3.9300899500000002</v>
      </c>
      <c r="S122" s="212"/>
      <c r="T122" s="214">
        <f>T123+T158+T177+T195</f>
        <v>0.3075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86</v>
      </c>
      <c r="AT122" s="216" t="s">
        <v>77</v>
      </c>
      <c r="AU122" s="216" t="s">
        <v>78</v>
      </c>
      <c r="AY122" s="215" t="s">
        <v>147</v>
      </c>
      <c r="BK122" s="217">
        <f>BK123+BK158+BK177+BK195</f>
        <v>0</v>
      </c>
    </row>
    <row r="123" s="12" customFormat="1" ht="22.8" customHeight="1">
      <c r="A123" s="12"/>
      <c r="B123" s="204"/>
      <c r="C123" s="205"/>
      <c r="D123" s="206" t="s">
        <v>77</v>
      </c>
      <c r="E123" s="218" t="s">
        <v>86</v>
      </c>
      <c r="F123" s="218" t="s">
        <v>148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SUM(P124:P157)</f>
        <v>0</v>
      </c>
      <c r="Q123" s="212"/>
      <c r="R123" s="213">
        <f>SUM(R124:R157)</f>
        <v>0</v>
      </c>
      <c r="S123" s="212"/>
      <c r="T123" s="214">
        <f>SUM(T124:T157)</f>
        <v>0.3075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86</v>
      </c>
      <c r="AT123" s="216" t="s">
        <v>77</v>
      </c>
      <c r="AU123" s="216" t="s">
        <v>86</v>
      </c>
      <c r="AY123" s="215" t="s">
        <v>147</v>
      </c>
      <c r="BK123" s="217">
        <f>SUM(BK124:BK157)</f>
        <v>0</v>
      </c>
    </row>
    <row r="124" s="2" customFormat="1" ht="16.5" customHeight="1">
      <c r="A124" s="39"/>
      <c r="B124" s="40"/>
      <c r="C124" s="220" t="s">
        <v>86</v>
      </c>
      <c r="D124" s="220" t="s">
        <v>149</v>
      </c>
      <c r="E124" s="221" t="s">
        <v>161</v>
      </c>
      <c r="F124" s="222" t="s">
        <v>162</v>
      </c>
      <c r="G124" s="223" t="s">
        <v>163</v>
      </c>
      <c r="H124" s="224">
        <v>1.5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43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0.20499999999999999</v>
      </c>
      <c r="T124" s="231">
        <f>S124*H124</f>
        <v>0.3075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153</v>
      </c>
      <c r="AT124" s="232" t="s">
        <v>149</v>
      </c>
      <c r="AU124" s="232" t="s">
        <v>88</v>
      </c>
      <c r="AY124" s="18" t="s">
        <v>147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8" t="s">
        <v>86</v>
      </c>
      <c r="BK124" s="233">
        <f>ROUND(I124*H124,2)</f>
        <v>0</v>
      </c>
      <c r="BL124" s="18" t="s">
        <v>153</v>
      </c>
      <c r="BM124" s="232" t="s">
        <v>1651</v>
      </c>
    </row>
    <row r="125" s="2" customFormat="1">
      <c r="A125" s="39"/>
      <c r="B125" s="40"/>
      <c r="C125" s="41"/>
      <c r="D125" s="234" t="s">
        <v>155</v>
      </c>
      <c r="E125" s="41"/>
      <c r="F125" s="235" t="s">
        <v>165</v>
      </c>
      <c r="G125" s="41"/>
      <c r="H125" s="41"/>
      <c r="I125" s="236"/>
      <c r="J125" s="41"/>
      <c r="K125" s="41"/>
      <c r="L125" s="45"/>
      <c r="M125" s="237"/>
      <c r="N125" s="238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155</v>
      </c>
      <c r="AU125" s="18" t="s">
        <v>88</v>
      </c>
    </row>
    <row r="126" s="14" customFormat="1">
      <c r="A126" s="14"/>
      <c r="B126" s="250"/>
      <c r="C126" s="251"/>
      <c r="D126" s="241" t="s">
        <v>157</v>
      </c>
      <c r="E126" s="252" t="s">
        <v>1</v>
      </c>
      <c r="F126" s="253" t="s">
        <v>1652</v>
      </c>
      <c r="G126" s="251"/>
      <c r="H126" s="254">
        <v>1.5</v>
      </c>
      <c r="I126" s="255"/>
      <c r="J126" s="251"/>
      <c r="K126" s="251"/>
      <c r="L126" s="256"/>
      <c r="M126" s="257"/>
      <c r="N126" s="258"/>
      <c r="O126" s="258"/>
      <c r="P126" s="258"/>
      <c r="Q126" s="258"/>
      <c r="R126" s="258"/>
      <c r="S126" s="258"/>
      <c r="T126" s="25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0" t="s">
        <v>157</v>
      </c>
      <c r="AU126" s="260" t="s">
        <v>88</v>
      </c>
      <c r="AV126" s="14" t="s">
        <v>88</v>
      </c>
      <c r="AW126" s="14" t="s">
        <v>34</v>
      </c>
      <c r="AX126" s="14" t="s">
        <v>78</v>
      </c>
      <c r="AY126" s="260" t="s">
        <v>147</v>
      </c>
    </row>
    <row r="127" s="15" customFormat="1">
      <c r="A127" s="15"/>
      <c r="B127" s="261"/>
      <c r="C127" s="262"/>
      <c r="D127" s="241" t="s">
        <v>157</v>
      </c>
      <c r="E127" s="263" t="s">
        <v>1</v>
      </c>
      <c r="F127" s="264" t="s">
        <v>160</v>
      </c>
      <c r="G127" s="262"/>
      <c r="H127" s="265">
        <v>1.5</v>
      </c>
      <c r="I127" s="266"/>
      <c r="J127" s="262"/>
      <c r="K127" s="262"/>
      <c r="L127" s="267"/>
      <c r="M127" s="268"/>
      <c r="N127" s="269"/>
      <c r="O127" s="269"/>
      <c r="P127" s="269"/>
      <c r="Q127" s="269"/>
      <c r="R127" s="269"/>
      <c r="S127" s="269"/>
      <c r="T127" s="270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1" t="s">
        <v>157</v>
      </c>
      <c r="AU127" s="271" t="s">
        <v>88</v>
      </c>
      <c r="AV127" s="15" t="s">
        <v>153</v>
      </c>
      <c r="AW127" s="15" t="s">
        <v>34</v>
      </c>
      <c r="AX127" s="15" t="s">
        <v>86</v>
      </c>
      <c r="AY127" s="271" t="s">
        <v>147</v>
      </c>
    </row>
    <row r="128" s="2" customFormat="1" ht="24.15" customHeight="1">
      <c r="A128" s="39"/>
      <c r="B128" s="40"/>
      <c r="C128" s="220" t="s">
        <v>88</v>
      </c>
      <c r="D128" s="220" t="s">
        <v>149</v>
      </c>
      <c r="E128" s="221" t="s">
        <v>1653</v>
      </c>
      <c r="F128" s="222" t="s">
        <v>1654</v>
      </c>
      <c r="G128" s="223" t="s">
        <v>170</v>
      </c>
      <c r="H128" s="224">
        <v>1.9510000000000001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43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153</v>
      </c>
      <c r="AT128" s="232" t="s">
        <v>149</v>
      </c>
      <c r="AU128" s="232" t="s">
        <v>88</v>
      </c>
      <c r="AY128" s="18" t="s">
        <v>147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86</v>
      </c>
      <c r="BK128" s="233">
        <f>ROUND(I128*H128,2)</f>
        <v>0</v>
      </c>
      <c r="BL128" s="18" t="s">
        <v>153</v>
      </c>
      <c r="BM128" s="232" t="s">
        <v>1655</v>
      </c>
    </row>
    <row r="129" s="2" customFormat="1">
      <c r="A129" s="39"/>
      <c r="B129" s="40"/>
      <c r="C129" s="41"/>
      <c r="D129" s="234" t="s">
        <v>155</v>
      </c>
      <c r="E129" s="41"/>
      <c r="F129" s="235" t="s">
        <v>1656</v>
      </c>
      <c r="G129" s="41"/>
      <c r="H129" s="41"/>
      <c r="I129" s="236"/>
      <c r="J129" s="41"/>
      <c r="K129" s="41"/>
      <c r="L129" s="45"/>
      <c r="M129" s="237"/>
      <c r="N129" s="238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155</v>
      </c>
      <c r="AU129" s="18" t="s">
        <v>88</v>
      </c>
    </row>
    <row r="130" s="14" customFormat="1">
      <c r="A130" s="14"/>
      <c r="B130" s="250"/>
      <c r="C130" s="251"/>
      <c r="D130" s="241" t="s">
        <v>157</v>
      </c>
      <c r="E130" s="252" t="s">
        <v>1</v>
      </c>
      <c r="F130" s="253" t="s">
        <v>1657</v>
      </c>
      <c r="G130" s="251"/>
      <c r="H130" s="254">
        <v>0.97999999999999998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157</v>
      </c>
      <c r="AU130" s="260" t="s">
        <v>88</v>
      </c>
      <c r="AV130" s="14" t="s">
        <v>88</v>
      </c>
      <c r="AW130" s="14" t="s">
        <v>34</v>
      </c>
      <c r="AX130" s="14" t="s">
        <v>78</v>
      </c>
      <c r="AY130" s="260" t="s">
        <v>147</v>
      </c>
    </row>
    <row r="131" s="14" customFormat="1">
      <c r="A131" s="14"/>
      <c r="B131" s="250"/>
      <c r="C131" s="251"/>
      <c r="D131" s="241" t="s">
        <v>157</v>
      </c>
      <c r="E131" s="252" t="s">
        <v>1</v>
      </c>
      <c r="F131" s="253" t="s">
        <v>1658</v>
      </c>
      <c r="G131" s="251"/>
      <c r="H131" s="254">
        <v>0.97099999999999997</v>
      </c>
      <c r="I131" s="255"/>
      <c r="J131" s="251"/>
      <c r="K131" s="251"/>
      <c r="L131" s="256"/>
      <c r="M131" s="257"/>
      <c r="N131" s="258"/>
      <c r="O131" s="258"/>
      <c r="P131" s="258"/>
      <c r="Q131" s="258"/>
      <c r="R131" s="258"/>
      <c r="S131" s="258"/>
      <c r="T131" s="25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0" t="s">
        <v>157</v>
      </c>
      <c r="AU131" s="260" t="s">
        <v>88</v>
      </c>
      <c r="AV131" s="14" t="s">
        <v>88</v>
      </c>
      <c r="AW131" s="14" t="s">
        <v>34</v>
      </c>
      <c r="AX131" s="14" t="s">
        <v>78</v>
      </c>
      <c r="AY131" s="260" t="s">
        <v>147</v>
      </c>
    </row>
    <row r="132" s="15" customFormat="1">
      <c r="A132" s="15"/>
      <c r="B132" s="261"/>
      <c r="C132" s="262"/>
      <c r="D132" s="241" t="s">
        <v>157</v>
      </c>
      <c r="E132" s="263" t="s">
        <v>1</v>
      </c>
      <c r="F132" s="264" t="s">
        <v>160</v>
      </c>
      <c r="G132" s="262"/>
      <c r="H132" s="265">
        <v>1.9510000000000001</v>
      </c>
      <c r="I132" s="266"/>
      <c r="J132" s="262"/>
      <c r="K132" s="262"/>
      <c r="L132" s="267"/>
      <c r="M132" s="268"/>
      <c r="N132" s="269"/>
      <c r="O132" s="269"/>
      <c r="P132" s="269"/>
      <c r="Q132" s="269"/>
      <c r="R132" s="269"/>
      <c r="S132" s="269"/>
      <c r="T132" s="270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1" t="s">
        <v>157</v>
      </c>
      <c r="AU132" s="271" t="s">
        <v>88</v>
      </c>
      <c r="AV132" s="15" t="s">
        <v>153</v>
      </c>
      <c r="AW132" s="15" t="s">
        <v>34</v>
      </c>
      <c r="AX132" s="15" t="s">
        <v>86</v>
      </c>
      <c r="AY132" s="271" t="s">
        <v>147</v>
      </c>
    </row>
    <row r="133" s="2" customFormat="1" ht="37.8" customHeight="1">
      <c r="A133" s="39"/>
      <c r="B133" s="40"/>
      <c r="C133" s="220" t="s">
        <v>167</v>
      </c>
      <c r="D133" s="220" t="s">
        <v>149</v>
      </c>
      <c r="E133" s="221" t="s">
        <v>183</v>
      </c>
      <c r="F133" s="222" t="s">
        <v>184</v>
      </c>
      <c r="G133" s="223" t="s">
        <v>170</v>
      </c>
      <c r="H133" s="224">
        <v>1.7549999999999999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43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153</v>
      </c>
      <c r="AT133" s="232" t="s">
        <v>149</v>
      </c>
      <c r="AU133" s="232" t="s">
        <v>88</v>
      </c>
      <c r="AY133" s="18" t="s">
        <v>147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8" t="s">
        <v>86</v>
      </c>
      <c r="BK133" s="233">
        <f>ROUND(I133*H133,2)</f>
        <v>0</v>
      </c>
      <c r="BL133" s="18" t="s">
        <v>153</v>
      </c>
      <c r="BM133" s="232" t="s">
        <v>1659</v>
      </c>
    </row>
    <row r="134" s="2" customFormat="1">
      <c r="A134" s="39"/>
      <c r="B134" s="40"/>
      <c r="C134" s="41"/>
      <c r="D134" s="234" t="s">
        <v>155</v>
      </c>
      <c r="E134" s="41"/>
      <c r="F134" s="235" t="s">
        <v>186</v>
      </c>
      <c r="G134" s="41"/>
      <c r="H134" s="41"/>
      <c r="I134" s="236"/>
      <c r="J134" s="41"/>
      <c r="K134" s="41"/>
      <c r="L134" s="45"/>
      <c r="M134" s="237"/>
      <c r="N134" s="238"/>
      <c r="O134" s="92"/>
      <c r="P134" s="92"/>
      <c r="Q134" s="92"/>
      <c r="R134" s="92"/>
      <c r="S134" s="92"/>
      <c r="T134" s="93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155</v>
      </c>
      <c r="AU134" s="18" t="s">
        <v>88</v>
      </c>
    </row>
    <row r="135" s="14" customFormat="1">
      <c r="A135" s="14"/>
      <c r="B135" s="250"/>
      <c r="C135" s="251"/>
      <c r="D135" s="241" t="s">
        <v>157</v>
      </c>
      <c r="E135" s="252" t="s">
        <v>1</v>
      </c>
      <c r="F135" s="253" t="s">
        <v>1660</v>
      </c>
      <c r="G135" s="251"/>
      <c r="H135" s="254">
        <v>1.9510000000000001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157</v>
      </c>
      <c r="AU135" s="260" t="s">
        <v>88</v>
      </c>
      <c r="AV135" s="14" t="s">
        <v>88</v>
      </c>
      <c r="AW135" s="14" t="s">
        <v>34</v>
      </c>
      <c r="AX135" s="14" t="s">
        <v>78</v>
      </c>
      <c r="AY135" s="260" t="s">
        <v>147</v>
      </c>
    </row>
    <row r="136" s="14" customFormat="1">
      <c r="A136" s="14"/>
      <c r="B136" s="250"/>
      <c r="C136" s="251"/>
      <c r="D136" s="241" t="s">
        <v>157</v>
      </c>
      <c r="E136" s="252" t="s">
        <v>1</v>
      </c>
      <c r="F136" s="253" t="s">
        <v>1661</v>
      </c>
      <c r="G136" s="251"/>
      <c r="H136" s="254">
        <v>-0.19600000000000001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157</v>
      </c>
      <c r="AU136" s="260" t="s">
        <v>88</v>
      </c>
      <c r="AV136" s="14" t="s">
        <v>88</v>
      </c>
      <c r="AW136" s="14" t="s">
        <v>34</v>
      </c>
      <c r="AX136" s="14" t="s">
        <v>78</v>
      </c>
      <c r="AY136" s="260" t="s">
        <v>147</v>
      </c>
    </row>
    <row r="137" s="15" customFormat="1">
      <c r="A137" s="15"/>
      <c r="B137" s="261"/>
      <c r="C137" s="262"/>
      <c r="D137" s="241" t="s">
        <v>157</v>
      </c>
      <c r="E137" s="263" t="s">
        <v>1</v>
      </c>
      <c r="F137" s="264" t="s">
        <v>160</v>
      </c>
      <c r="G137" s="262"/>
      <c r="H137" s="265">
        <v>1.7550000000000001</v>
      </c>
      <c r="I137" s="266"/>
      <c r="J137" s="262"/>
      <c r="K137" s="262"/>
      <c r="L137" s="267"/>
      <c r="M137" s="268"/>
      <c r="N137" s="269"/>
      <c r="O137" s="269"/>
      <c r="P137" s="269"/>
      <c r="Q137" s="269"/>
      <c r="R137" s="269"/>
      <c r="S137" s="269"/>
      <c r="T137" s="27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1" t="s">
        <v>157</v>
      </c>
      <c r="AU137" s="271" t="s">
        <v>88</v>
      </c>
      <c r="AV137" s="15" t="s">
        <v>153</v>
      </c>
      <c r="AW137" s="15" t="s">
        <v>34</v>
      </c>
      <c r="AX137" s="15" t="s">
        <v>86</v>
      </c>
      <c r="AY137" s="271" t="s">
        <v>147</v>
      </c>
    </row>
    <row r="138" s="2" customFormat="1" ht="24.15" customHeight="1">
      <c r="A138" s="39"/>
      <c r="B138" s="40"/>
      <c r="C138" s="220" t="s">
        <v>153</v>
      </c>
      <c r="D138" s="220" t="s">
        <v>149</v>
      </c>
      <c r="E138" s="221" t="s">
        <v>188</v>
      </c>
      <c r="F138" s="222" t="s">
        <v>189</v>
      </c>
      <c r="G138" s="223" t="s">
        <v>170</v>
      </c>
      <c r="H138" s="224">
        <v>0.19600000000000001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43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153</v>
      </c>
      <c r="AT138" s="232" t="s">
        <v>149</v>
      </c>
      <c r="AU138" s="232" t="s">
        <v>88</v>
      </c>
      <c r="AY138" s="18" t="s">
        <v>147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86</v>
      </c>
      <c r="BK138" s="233">
        <f>ROUND(I138*H138,2)</f>
        <v>0</v>
      </c>
      <c r="BL138" s="18" t="s">
        <v>153</v>
      </c>
      <c r="BM138" s="232" t="s">
        <v>1662</v>
      </c>
    </row>
    <row r="139" s="2" customFormat="1">
      <c r="A139" s="39"/>
      <c r="B139" s="40"/>
      <c r="C139" s="41"/>
      <c r="D139" s="234" t="s">
        <v>155</v>
      </c>
      <c r="E139" s="41"/>
      <c r="F139" s="235" t="s">
        <v>191</v>
      </c>
      <c r="G139" s="41"/>
      <c r="H139" s="41"/>
      <c r="I139" s="236"/>
      <c r="J139" s="41"/>
      <c r="K139" s="41"/>
      <c r="L139" s="45"/>
      <c r="M139" s="237"/>
      <c r="N139" s="238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155</v>
      </c>
      <c r="AU139" s="18" t="s">
        <v>88</v>
      </c>
    </row>
    <row r="140" s="2" customFormat="1" ht="24.15" customHeight="1">
      <c r="A140" s="39"/>
      <c r="B140" s="40"/>
      <c r="C140" s="220" t="s">
        <v>182</v>
      </c>
      <c r="D140" s="220" t="s">
        <v>149</v>
      </c>
      <c r="E140" s="221" t="s">
        <v>195</v>
      </c>
      <c r="F140" s="222" t="s">
        <v>196</v>
      </c>
      <c r="G140" s="223" t="s">
        <v>170</v>
      </c>
      <c r="H140" s="224">
        <v>1.7549999999999999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43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153</v>
      </c>
      <c r="AT140" s="232" t="s">
        <v>149</v>
      </c>
      <c r="AU140" s="232" t="s">
        <v>88</v>
      </c>
      <c r="AY140" s="18" t="s">
        <v>147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86</v>
      </c>
      <c r="BK140" s="233">
        <f>ROUND(I140*H140,2)</f>
        <v>0</v>
      </c>
      <c r="BL140" s="18" t="s">
        <v>153</v>
      </c>
      <c r="BM140" s="232" t="s">
        <v>1663</v>
      </c>
    </row>
    <row r="141" s="2" customFormat="1">
      <c r="A141" s="39"/>
      <c r="B141" s="40"/>
      <c r="C141" s="41"/>
      <c r="D141" s="234" t="s">
        <v>155</v>
      </c>
      <c r="E141" s="41"/>
      <c r="F141" s="235" t="s">
        <v>198</v>
      </c>
      <c r="G141" s="41"/>
      <c r="H141" s="41"/>
      <c r="I141" s="236"/>
      <c r="J141" s="41"/>
      <c r="K141" s="41"/>
      <c r="L141" s="45"/>
      <c r="M141" s="237"/>
      <c r="N141" s="238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155</v>
      </c>
      <c r="AU141" s="18" t="s">
        <v>88</v>
      </c>
    </row>
    <row r="142" s="2" customFormat="1" ht="33" customHeight="1">
      <c r="A142" s="39"/>
      <c r="B142" s="40"/>
      <c r="C142" s="220" t="s">
        <v>187</v>
      </c>
      <c r="D142" s="220" t="s">
        <v>149</v>
      </c>
      <c r="E142" s="221" t="s">
        <v>203</v>
      </c>
      <c r="F142" s="222" t="s">
        <v>204</v>
      </c>
      <c r="G142" s="223" t="s">
        <v>205</v>
      </c>
      <c r="H142" s="224">
        <v>3.2469999999999999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43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153</v>
      </c>
      <c r="AT142" s="232" t="s">
        <v>149</v>
      </c>
      <c r="AU142" s="232" t="s">
        <v>88</v>
      </c>
      <c r="AY142" s="18" t="s">
        <v>147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86</v>
      </c>
      <c r="BK142" s="233">
        <f>ROUND(I142*H142,2)</f>
        <v>0</v>
      </c>
      <c r="BL142" s="18" t="s">
        <v>153</v>
      </c>
      <c r="BM142" s="232" t="s">
        <v>1664</v>
      </c>
    </row>
    <row r="143" s="2" customFormat="1">
      <c r="A143" s="39"/>
      <c r="B143" s="40"/>
      <c r="C143" s="41"/>
      <c r="D143" s="234" t="s">
        <v>155</v>
      </c>
      <c r="E143" s="41"/>
      <c r="F143" s="235" t="s">
        <v>207</v>
      </c>
      <c r="G143" s="41"/>
      <c r="H143" s="41"/>
      <c r="I143" s="236"/>
      <c r="J143" s="41"/>
      <c r="K143" s="41"/>
      <c r="L143" s="45"/>
      <c r="M143" s="237"/>
      <c r="N143" s="238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155</v>
      </c>
      <c r="AU143" s="18" t="s">
        <v>88</v>
      </c>
    </row>
    <row r="144" s="14" customFormat="1">
      <c r="A144" s="14"/>
      <c r="B144" s="250"/>
      <c r="C144" s="251"/>
      <c r="D144" s="241" t="s">
        <v>157</v>
      </c>
      <c r="E144" s="252" t="s">
        <v>1</v>
      </c>
      <c r="F144" s="253" t="s">
        <v>1665</v>
      </c>
      <c r="G144" s="251"/>
      <c r="H144" s="254">
        <v>3.2469999999999999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157</v>
      </c>
      <c r="AU144" s="260" t="s">
        <v>88</v>
      </c>
      <c r="AV144" s="14" t="s">
        <v>88</v>
      </c>
      <c r="AW144" s="14" t="s">
        <v>34</v>
      </c>
      <c r="AX144" s="14" t="s">
        <v>78</v>
      </c>
      <c r="AY144" s="260" t="s">
        <v>147</v>
      </c>
    </row>
    <row r="145" s="15" customFormat="1">
      <c r="A145" s="15"/>
      <c r="B145" s="261"/>
      <c r="C145" s="262"/>
      <c r="D145" s="241" t="s">
        <v>157</v>
      </c>
      <c r="E145" s="263" t="s">
        <v>1</v>
      </c>
      <c r="F145" s="264" t="s">
        <v>160</v>
      </c>
      <c r="G145" s="262"/>
      <c r="H145" s="265">
        <v>3.2469999999999999</v>
      </c>
      <c r="I145" s="266"/>
      <c r="J145" s="262"/>
      <c r="K145" s="262"/>
      <c r="L145" s="267"/>
      <c r="M145" s="268"/>
      <c r="N145" s="269"/>
      <c r="O145" s="269"/>
      <c r="P145" s="269"/>
      <c r="Q145" s="269"/>
      <c r="R145" s="269"/>
      <c r="S145" s="269"/>
      <c r="T145" s="270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1" t="s">
        <v>157</v>
      </c>
      <c r="AU145" s="271" t="s">
        <v>88</v>
      </c>
      <c r="AV145" s="15" t="s">
        <v>153</v>
      </c>
      <c r="AW145" s="15" t="s">
        <v>34</v>
      </c>
      <c r="AX145" s="15" t="s">
        <v>86</v>
      </c>
      <c r="AY145" s="271" t="s">
        <v>147</v>
      </c>
    </row>
    <row r="146" s="2" customFormat="1" ht="16.5" customHeight="1">
      <c r="A146" s="39"/>
      <c r="B146" s="40"/>
      <c r="C146" s="220" t="s">
        <v>194</v>
      </c>
      <c r="D146" s="220" t="s">
        <v>149</v>
      </c>
      <c r="E146" s="221" t="s">
        <v>210</v>
      </c>
      <c r="F146" s="222" t="s">
        <v>211</v>
      </c>
      <c r="G146" s="223" t="s">
        <v>170</v>
      </c>
      <c r="H146" s="224">
        <v>1.7549999999999999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43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153</v>
      </c>
      <c r="AT146" s="232" t="s">
        <v>149</v>
      </c>
      <c r="AU146" s="232" t="s">
        <v>88</v>
      </c>
      <c r="AY146" s="18" t="s">
        <v>147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86</v>
      </c>
      <c r="BK146" s="233">
        <f>ROUND(I146*H146,2)</f>
        <v>0</v>
      </c>
      <c r="BL146" s="18" t="s">
        <v>153</v>
      </c>
      <c r="BM146" s="232" t="s">
        <v>1666</v>
      </c>
    </row>
    <row r="147" s="2" customFormat="1">
      <c r="A147" s="39"/>
      <c r="B147" s="40"/>
      <c r="C147" s="41"/>
      <c r="D147" s="234" t="s">
        <v>155</v>
      </c>
      <c r="E147" s="41"/>
      <c r="F147" s="235" t="s">
        <v>213</v>
      </c>
      <c r="G147" s="41"/>
      <c r="H147" s="41"/>
      <c r="I147" s="236"/>
      <c r="J147" s="41"/>
      <c r="K147" s="41"/>
      <c r="L147" s="45"/>
      <c r="M147" s="237"/>
      <c r="N147" s="238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155</v>
      </c>
      <c r="AU147" s="18" t="s">
        <v>88</v>
      </c>
    </row>
    <row r="148" s="2" customFormat="1" ht="33" customHeight="1">
      <c r="A148" s="39"/>
      <c r="B148" s="40"/>
      <c r="C148" s="220" t="s">
        <v>202</v>
      </c>
      <c r="D148" s="220" t="s">
        <v>149</v>
      </c>
      <c r="E148" s="221" t="s">
        <v>225</v>
      </c>
      <c r="F148" s="222" t="s">
        <v>226</v>
      </c>
      <c r="G148" s="223" t="s">
        <v>170</v>
      </c>
      <c r="H148" s="224">
        <v>0.19600000000000001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43</v>
      </c>
      <c r="O148" s="92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153</v>
      </c>
      <c r="AT148" s="232" t="s">
        <v>149</v>
      </c>
      <c r="AU148" s="232" t="s">
        <v>88</v>
      </c>
      <c r="AY148" s="18" t="s">
        <v>147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86</v>
      </c>
      <c r="BK148" s="233">
        <f>ROUND(I148*H148,2)</f>
        <v>0</v>
      </c>
      <c r="BL148" s="18" t="s">
        <v>153</v>
      </c>
      <c r="BM148" s="232" t="s">
        <v>1667</v>
      </c>
    </row>
    <row r="149" s="2" customFormat="1">
      <c r="A149" s="39"/>
      <c r="B149" s="40"/>
      <c r="C149" s="41"/>
      <c r="D149" s="234" t="s">
        <v>155</v>
      </c>
      <c r="E149" s="41"/>
      <c r="F149" s="235" t="s">
        <v>228</v>
      </c>
      <c r="G149" s="41"/>
      <c r="H149" s="41"/>
      <c r="I149" s="236"/>
      <c r="J149" s="41"/>
      <c r="K149" s="41"/>
      <c r="L149" s="45"/>
      <c r="M149" s="237"/>
      <c r="N149" s="238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155</v>
      </c>
      <c r="AU149" s="18" t="s">
        <v>88</v>
      </c>
    </row>
    <row r="150" s="13" customFormat="1">
      <c r="A150" s="13"/>
      <c r="B150" s="239"/>
      <c r="C150" s="240"/>
      <c r="D150" s="241" t="s">
        <v>157</v>
      </c>
      <c r="E150" s="242" t="s">
        <v>1</v>
      </c>
      <c r="F150" s="243" t="s">
        <v>192</v>
      </c>
      <c r="G150" s="240"/>
      <c r="H150" s="242" t="s">
        <v>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157</v>
      </c>
      <c r="AU150" s="249" t="s">
        <v>88</v>
      </c>
      <c r="AV150" s="13" t="s">
        <v>86</v>
      </c>
      <c r="AW150" s="13" t="s">
        <v>34</v>
      </c>
      <c r="AX150" s="13" t="s">
        <v>78</v>
      </c>
      <c r="AY150" s="249" t="s">
        <v>147</v>
      </c>
    </row>
    <row r="151" s="14" customFormat="1">
      <c r="A151" s="14"/>
      <c r="B151" s="250"/>
      <c r="C151" s="251"/>
      <c r="D151" s="241" t="s">
        <v>157</v>
      </c>
      <c r="E151" s="252" t="s">
        <v>1</v>
      </c>
      <c r="F151" s="253" t="s">
        <v>1668</v>
      </c>
      <c r="G151" s="251"/>
      <c r="H151" s="254">
        <v>0.19600000000000001</v>
      </c>
      <c r="I151" s="255"/>
      <c r="J151" s="251"/>
      <c r="K151" s="251"/>
      <c r="L151" s="256"/>
      <c r="M151" s="257"/>
      <c r="N151" s="258"/>
      <c r="O151" s="258"/>
      <c r="P151" s="258"/>
      <c r="Q151" s="258"/>
      <c r="R151" s="258"/>
      <c r="S151" s="258"/>
      <c r="T151" s="25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157</v>
      </c>
      <c r="AU151" s="260" t="s">
        <v>88</v>
      </c>
      <c r="AV151" s="14" t="s">
        <v>88</v>
      </c>
      <c r="AW151" s="14" t="s">
        <v>34</v>
      </c>
      <c r="AX151" s="14" t="s">
        <v>78</v>
      </c>
      <c r="AY151" s="260" t="s">
        <v>147</v>
      </c>
    </row>
    <row r="152" s="15" customFormat="1">
      <c r="A152" s="15"/>
      <c r="B152" s="261"/>
      <c r="C152" s="262"/>
      <c r="D152" s="241" t="s">
        <v>157</v>
      </c>
      <c r="E152" s="263" t="s">
        <v>1</v>
      </c>
      <c r="F152" s="264" t="s">
        <v>160</v>
      </c>
      <c r="G152" s="262"/>
      <c r="H152" s="265">
        <v>0.19600000000000001</v>
      </c>
      <c r="I152" s="266"/>
      <c r="J152" s="262"/>
      <c r="K152" s="262"/>
      <c r="L152" s="267"/>
      <c r="M152" s="268"/>
      <c r="N152" s="269"/>
      <c r="O152" s="269"/>
      <c r="P152" s="269"/>
      <c r="Q152" s="269"/>
      <c r="R152" s="269"/>
      <c r="S152" s="269"/>
      <c r="T152" s="270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1" t="s">
        <v>157</v>
      </c>
      <c r="AU152" s="271" t="s">
        <v>88</v>
      </c>
      <c r="AV152" s="15" t="s">
        <v>153</v>
      </c>
      <c r="AW152" s="15" t="s">
        <v>34</v>
      </c>
      <c r="AX152" s="15" t="s">
        <v>86</v>
      </c>
      <c r="AY152" s="271" t="s">
        <v>147</v>
      </c>
    </row>
    <row r="153" s="2" customFormat="1" ht="24.15" customHeight="1">
      <c r="A153" s="39"/>
      <c r="B153" s="40"/>
      <c r="C153" s="220" t="s">
        <v>209</v>
      </c>
      <c r="D153" s="220" t="s">
        <v>149</v>
      </c>
      <c r="E153" s="221" t="s">
        <v>1669</v>
      </c>
      <c r="F153" s="222" t="s">
        <v>1670</v>
      </c>
      <c r="G153" s="223" t="s">
        <v>152</v>
      </c>
      <c r="H153" s="224">
        <v>8.1310000000000002</v>
      </c>
      <c r="I153" s="225"/>
      <c r="J153" s="226">
        <f>ROUND(I153*H153,2)</f>
        <v>0</v>
      </c>
      <c r="K153" s="227"/>
      <c r="L153" s="45"/>
      <c r="M153" s="228" t="s">
        <v>1</v>
      </c>
      <c r="N153" s="229" t="s">
        <v>43</v>
      </c>
      <c r="O153" s="92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2" t="s">
        <v>153</v>
      </c>
      <c r="AT153" s="232" t="s">
        <v>149</v>
      </c>
      <c r="AU153" s="232" t="s">
        <v>88</v>
      </c>
      <c r="AY153" s="18" t="s">
        <v>147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8" t="s">
        <v>86</v>
      </c>
      <c r="BK153" s="233">
        <f>ROUND(I153*H153,2)</f>
        <v>0</v>
      </c>
      <c r="BL153" s="18" t="s">
        <v>153</v>
      </c>
      <c r="BM153" s="232" t="s">
        <v>1671</v>
      </c>
    </row>
    <row r="154" s="2" customFormat="1">
      <c r="A154" s="39"/>
      <c r="B154" s="40"/>
      <c r="C154" s="41"/>
      <c r="D154" s="234" t="s">
        <v>155</v>
      </c>
      <c r="E154" s="41"/>
      <c r="F154" s="235" t="s">
        <v>1672</v>
      </c>
      <c r="G154" s="41"/>
      <c r="H154" s="41"/>
      <c r="I154" s="236"/>
      <c r="J154" s="41"/>
      <c r="K154" s="41"/>
      <c r="L154" s="45"/>
      <c r="M154" s="237"/>
      <c r="N154" s="238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155</v>
      </c>
      <c r="AU154" s="18" t="s">
        <v>88</v>
      </c>
    </row>
    <row r="155" s="14" customFormat="1">
      <c r="A155" s="14"/>
      <c r="B155" s="250"/>
      <c r="C155" s="251"/>
      <c r="D155" s="241" t="s">
        <v>157</v>
      </c>
      <c r="E155" s="252" t="s">
        <v>1</v>
      </c>
      <c r="F155" s="253" t="s">
        <v>1673</v>
      </c>
      <c r="G155" s="251"/>
      <c r="H155" s="254">
        <v>4.085</v>
      </c>
      <c r="I155" s="255"/>
      <c r="J155" s="251"/>
      <c r="K155" s="251"/>
      <c r="L155" s="256"/>
      <c r="M155" s="257"/>
      <c r="N155" s="258"/>
      <c r="O155" s="258"/>
      <c r="P155" s="258"/>
      <c r="Q155" s="258"/>
      <c r="R155" s="258"/>
      <c r="S155" s="258"/>
      <c r="T155" s="25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0" t="s">
        <v>157</v>
      </c>
      <c r="AU155" s="260" t="s">
        <v>88</v>
      </c>
      <c r="AV155" s="14" t="s">
        <v>88</v>
      </c>
      <c r="AW155" s="14" t="s">
        <v>34</v>
      </c>
      <c r="AX155" s="14" t="s">
        <v>78</v>
      </c>
      <c r="AY155" s="260" t="s">
        <v>147</v>
      </c>
    </row>
    <row r="156" s="14" customFormat="1">
      <c r="A156" s="14"/>
      <c r="B156" s="250"/>
      <c r="C156" s="251"/>
      <c r="D156" s="241" t="s">
        <v>157</v>
      </c>
      <c r="E156" s="252" t="s">
        <v>1</v>
      </c>
      <c r="F156" s="253" t="s">
        <v>1674</v>
      </c>
      <c r="G156" s="251"/>
      <c r="H156" s="254">
        <v>4.0460000000000003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157</v>
      </c>
      <c r="AU156" s="260" t="s">
        <v>88</v>
      </c>
      <c r="AV156" s="14" t="s">
        <v>88</v>
      </c>
      <c r="AW156" s="14" t="s">
        <v>34</v>
      </c>
      <c r="AX156" s="14" t="s">
        <v>78</v>
      </c>
      <c r="AY156" s="260" t="s">
        <v>147</v>
      </c>
    </row>
    <row r="157" s="15" customFormat="1">
      <c r="A157" s="15"/>
      <c r="B157" s="261"/>
      <c r="C157" s="262"/>
      <c r="D157" s="241" t="s">
        <v>157</v>
      </c>
      <c r="E157" s="263" t="s">
        <v>1</v>
      </c>
      <c r="F157" s="264" t="s">
        <v>160</v>
      </c>
      <c r="G157" s="262"/>
      <c r="H157" s="265">
        <v>8.1310000000000002</v>
      </c>
      <c r="I157" s="266"/>
      <c r="J157" s="262"/>
      <c r="K157" s="262"/>
      <c r="L157" s="267"/>
      <c r="M157" s="268"/>
      <c r="N157" s="269"/>
      <c r="O157" s="269"/>
      <c r="P157" s="269"/>
      <c r="Q157" s="269"/>
      <c r="R157" s="269"/>
      <c r="S157" s="269"/>
      <c r="T157" s="27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1" t="s">
        <v>157</v>
      </c>
      <c r="AU157" s="271" t="s">
        <v>88</v>
      </c>
      <c r="AV157" s="15" t="s">
        <v>153</v>
      </c>
      <c r="AW157" s="15" t="s">
        <v>34</v>
      </c>
      <c r="AX157" s="15" t="s">
        <v>86</v>
      </c>
      <c r="AY157" s="271" t="s">
        <v>147</v>
      </c>
    </row>
    <row r="158" s="12" customFormat="1" ht="22.8" customHeight="1">
      <c r="A158" s="12"/>
      <c r="B158" s="204"/>
      <c r="C158" s="205"/>
      <c r="D158" s="206" t="s">
        <v>77</v>
      </c>
      <c r="E158" s="218" t="s">
        <v>182</v>
      </c>
      <c r="F158" s="218" t="s">
        <v>1675</v>
      </c>
      <c r="G158" s="205"/>
      <c r="H158" s="205"/>
      <c r="I158" s="208"/>
      <c r="J158" s="219">
        <f>BK158</f>
        <v>0</v>
      </c>
      <c r="K158" s="205"/>
      <c r="L158" s="210"/>
      <c r="M158" s="211"/>
      <c r="N158" s="212"/>
      <c r="O158" s="212"/>
      <c r="P158" s="213">
        <f>SUM(P159:P176)</f>
        <v>0</v>
      </c>
      <c r="Q158" s="212"/>
      <c r="R158" s="213">
        <f>SUM(R159:R176)</f>
        <v>1.6124001300000002</v>
      </c>
      <c r="S158" s="212"/>
      <c r="T158" s="214">
        <f>SUM(T159:T176)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5" t="s">
        <v>86</v>
      </c>
      <c r="AT158" s="216" t="s">
        <v>77</v>
      </c>
      <c r="AU158" s="216" t="s">
        <v>86</v>
      </c>
      <c r="AY158" s="215" t="s">
        <v>147</v>
      </c>
      <c r="BK158" s="217">
        <f>SUM(BK159:BK176)</f>
        <v>0</v>
      </c>
    </row>
    <row r="159" s="2" customFormat="1" ht="24.15" customHeight="1">
      <c r="A159" s="39"/>
      <c r="B159" s="40"/>
      <c r="C159" s="220" t="s">
        <v>214</v>
      </c>
      <c r="D159" s="220" t="s">
        <v>149</v>
      </c>
      <c r="E159" s="221" t="s">
        <v>399</v>
      </c>
      <c r="F159" s="222" t="s">
        <v>400</v>
      </c>
      <c r="G159" s="223" t="s">
        <v>152</v>
      </c>
      <c r="H159" s="224">
        <v>8.1310000000000002</v>
      </c>
      <c r="I159" s="225"/>
      <c r="J159" s="226">
        <f>ROUND(I159*H159,2)</f>
        <v>0</v>
      </c>
      <c r="K159" s="227"/>
      <c r="L159" s="45"/>
      <c r="M159" s="228" t="s">
        <v>1</v>
      </c>
      <c r="N159" s="229" t="s">
        <v>43</v>
      </c>
      <c r="O159" s="92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2" t="s">
        <v>153</v>
      </c>
      <c r="AT159" s="232" t="s">
        <v>149</v>
      </c>
      <c r="AU159" s="232" t="s">
        <v>88</v>
      </c>
      <c r="AY159" s="18" t="s">
        <v>147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8" t="s">
        <v>86</v>
      </c>
      <c r="BK159" s="233">
        <f>ROUND(I159*H159,2)</f>
        <v>0</v>
      </c>
      <c r="BL159" s="18" t="s">
        <v>153</v>
      </c>
      <c r="BM159" s="232" t="s">
        <v>1676</v>
      </c>
    </row>
    <row r="160" s="2" customFormat="1">
      <c r="A160" s="39"/>
      <c r="B160" s="40"/>
      <c r="C160" s="41"/>
      <c r="D160" s="234" t="s">
        <v>155</v>
      </c>
      <c r="E160" s="41"/>
      <c r="F160" s="235" t="s">
        <v>402</v>
      </c>
      <c r="G160" s="41"/>
      <c r="H160" s="41"/>
      <c r="I160" s="236"/>
      <c r="J160" s="41"/>
      <c r="K160" s="41"/>
      <c r="L160" s="45"/>
      <c r="M160" s="237"/>
      <c r="N160" s="238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155</v>
      </c>
      <c r="AU160" s="18" t="s">
        <v>88</v>
      </c>
    </row>
    <row r="161" s="14" customFormat="1">
      <c r="A161" s="14"/>
      <c r="B161" s="250"/>
      <c r="C161" s="251"/>
      <c r="D161" s="241" t="s">
        <v>157</v>
      </c>
      <c r="E161" s="252" t="s">
        <v>1</v>
      </c>
      <c r="F161" s="253" t="s">
        <v>1673</v>
      </c>
      <c r="G161" s="251"/>
      <c r="H161" s="254">
        <v>4.085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157</v>
      </c>
      <c r="AU161" s="260" t="s">
        <v>88</v>
      </c>
      <c r="AV161" s="14" t="s">
        <v>88</v>
      </c>
      <c r="AW161" s="14" t="s">
        <v>34</v>
      </c>
      <c r="AX161" s="14" t="s">
        <v>78</v>
      </c>
      <c r="AY161" s="260" t="s">
        <v>147</v>
      </c>
    </row>
    <row r="162" s="14" customFormat="1">
      <c r="A162" s="14"/>
      <c r="B162" s="250"/>
      <c r="C162" s="251"/>
      <c r="D162" s="241" t="s">
        <v>157</v>
      </c>
      <c r="E162" s="252" t="s">
        <v>1</v>
      </c>
      <c r="F162" s="253" t="s">
        <v>1674</v>
      </c>
      <c r="G162" s="251"/>
      <c r="H162" s="254">
        <v>4.0460000000000003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0" t="s">
        <v>157</v>
      </c>
      <c r="AU162" s="260" t="s">
        <v>88</v>
      </c>
      <c r="AV162" s="14" t="s">
        <v>88</v>
      </c>
      <c r="AW162" s="14" t="s">
        <v>34</v>
      </c>
      <c r="AX162" s="14" t="s">
        <v>78</v>
      </c>
      <c r="AY162" s="260" t="s">
        <v>147</v>
      </c>
    </row>
    <row r="163" s="15" customFormat="1">
      <c r="A163" s="15"/>
      <c r="B163" s="261"/>
      <c r="C163" s="262"/>
      <c r="D163" s="241" t="s">
        <v>157</v>
      </c>
      <c r="E163" s="263" t="s">
        <v>1</v>
      </c>
      <c r="F163" s="264" t="s">
        <v>160</v>
      </c>
      <c r="G163" s="262"/>
      <c r="H163" s="265">
        <v>8.1310000000000002</v>
      </c>
      <c r="I163" s="266"/>
      <c r="J163" s="262"/>
      <c r="K163" s="262"/>
      <c r="L163" s="267"/>
      <c r="M163" s="268"/>
      <c r="N163" s="269"/>
      <c r="O163" s="269"/>
      <c r="P163" s="269"/>
      <c r="Q163" s="269"/>
      <c r="R163" s="269"/>
      <c r="S163" s="269"/>
      <c r="T163" s="270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1" t="s">
        <v>157</v>
      </c>
      <c r="AU163" s="271" t="s">
        <v>88</v>
      </c>
      <c r="AV163" s="15" t="s">
        <v>153</v>
      </c>
      <c r="AW163" s="15" t="s">
        <v>34</v>
      </c>
      <c r="AX163" s="15" t="s">
        <v>86</v>
      </c>
      <c r="AY163" s="271" t="s">
        <v>147</v>
      </c>
    </row>
    <row r="164" s="2" customFormat="1" ht="24.15" customHeight="1">
      <c r="A164" s="39"/>
      <c r="B164" s="40"/>
      <c r="C164" s="220" t="s">
        <v>224</v>
      </c>
      <c r="D164" s="220" t="s">
        <v>149</v>
      </c>
      <c r="E164" s="221" t="s">
        <v>1677</v>
      </c>
      <c r="F164" s="222" t="s">
        <v>1678</v>
      </c>
      <c r="G164" s="223" t="s">
        <v>152</v>
      </c>
      <c r="H164" s="224">
        <v>7.0129999999999999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43</v>
      </c>
      <c r="O164" s="92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153</v>
      </c>
      <c r="AT164" s="232" t="s">
        <v>149</v>
      </c>
      <c r="AU164" s="232" t="s">
        <v>88</v>
      </c>
      <c r="AY164" s="18" t="s">
        <v>147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86</v>
      </c>
      <c r="BK164" s="233">
        <f>ROUND(I164*H164,2)</f>
        <v>0</v>
      </c>
      <c r="BL164" s="18" t="s">
        <v>153</v>
      </c>
      <c r="BM164" s="232" t="s">
        <v>1679</v>
      </c>
    </row>
    <row r="165" s="2" customFormat="1">
      <c r="A165" s="39"/>
      <c r="B165" s="40"/>
      <c r="C165" s="41"/>
      <c r="D165" s="234" t="s">
        <v>155</v>
      </c>
      <c r="E165" s="41"/>
      <c r="F165" s="235" t="s">
        <v>1680</v>
      </c>
      <c r="G165" s="41"/>
      <c r="H165" s="41"/>
      <c r="I165" s="236"/>
      <c r="J165" s="41"/>
      <c r="K165" s="41"/>
      <c r="L165" s="45"/>
      <c r="M165" s="237"/>
      <c r="N165" s="238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155</v>
      </c>
      <c r="AU165" s="18" t="s">
        <v>88</v>
      </c>
    </row>
    <row r="166" s="14" customFormat="1">
      <c r="A166" s="14"/>
      <c r="B166" s="250"/>
      <c r="C166" s="251"/>
      <c r="D166" s="241" t="s">
        <v>157</v>
      </c>
      <c r="E166" s="252" t="s">
        <v>1</v>
      </c>
      <c r="F166" s="253" t="s">
        <v>1681</v>
      </c>
      <c r="G166" s="251"/>
      <c r="H166" s="254">
        <v>3.4430000000000001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0" t="s">
        <v>157</v>
      </c>
      <c r="AU166" s="260" t="s">
        <v>88</v>
      </c>
      <c r="AV166" s="14" t="s">
        <v>88</v>
      </c>
      <c r="AW166" s="14" t="s">
        <v>34</v>
      </c>
      <c r="AX166" s="14" t="s">
        <v>78</v>
      </c>
      <c r="AY166" s="260" t="s">
        <v>147</v>
      </c>
    </row>
    <row r="167" s="14" customFormat="1">
      <c r="A167" s="14"/>
      <c r="B167" s="250"/>
      <c r="C167" s="251"/>
      <c r="D167" s="241" t="s">
        <v>157</v>
      </c>
      <c r="E167" s="252" t="s">
        <v>1</v>
      </c>
      <c r="F167" s="253" t="s">
        <v>1682</v>
      </c>
      <c r="G167" s="251"/>
      <c r="H167" s="254">
        <v>3.5699999999999998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157</v>
      </c>
      <c r="AU167" s="260" t="s">
        <v>88</v>
      </c>
      <c r="AV167" s="14" t="s">
        <v>88</v>
      </c>
      <c r="AW167" s="14" t="s">
        <v>34</v>
      </c>
      <c r="AX167" s="14" t="s">
        <v>78</v>
      </c>
      <c r="AY167" s="260" t="s">
        <v>147</v>
      </c>
    </row>
    <row r="168" s="15" customFormat="1">
      <c r="A168" s="15"/>
      <c r="B168" s="261"/>
      <c r="C168" s="262"/>
      <c r="D168" s="241" t="s">
        <v>157</v>
      </c>
      <c r="E168" s="263" t="s">
        <v>1</v>
      </c>
      <c r="F168" s="264" t="s">
        <v>160</v>
      </c>
      <c r="G168" s="262"/>
      <c r="H168" s="265">
        <v>7.0129999999999999</v>
      </c>
      <c r="I168" s="266"/>
      <c r="J168" s="262"/>
      <c r="K168" s="262"/>
      <c r="L168" s="267"/>
      <c r="M168" s="268"/>
      <c r="N168" s="269"/>
      <c r="O168" s="269"/>
      <c r="P168" s="269"/>
      <c r="Q168" s="269"/>
      <c r="R168" s="269"/>
      <c r="S168" s="269"/>
      <c r="T168" s="270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1" t="s">
        <v>157</v>
      </c>
      <c r="AU168" s="271" t="s">
        <v>88</v>
      </c>
      <c r="AV168" s="15" t="s">
        <v>153</v>
      </c>
      <c r="AW168" s="15" t="s">
        <v>34</v>
      </c>
      <c r="AX168" s="15" t="s">
        <v>86</v>
      </c>
      <c r="AY168" s="271" t="s">
        <v>147</v>
      </c>
    </row>
    <row r="169" s="2" customFormat="1" ht="24.15" customHeight="1">
      <c r="A169" s="39"/>
      <c r="B169" s="40"/>
      <c r="C169" s="220" t="s">
        <v>8</v>
      </c>
      <c r="D169" s="220" t="s">
        <v>149</v>
      </c>
      <c r="E169" s="221" t="s">
        <v>1683</v>
      </c>
      <c r="F169" s="222" t="s">
        <v>1684</v>
      </c>
      <c r="G169" s="223" t="s">
        <v>152</v>
      </c>
      <c r="H169" s="224">
        <v>7.0129999999999999</v>
      </c>
      <c r="I169" s="225"/>
      <c r="J169" s="226">
        <f>ROUND(I169*H169,2)</f>
        <v>0</v>
      </c>
      <c r="K169" s="227"/>
      <c r="L169" s="45"/>
      <c r="M169" s="228" t="s">
        <v>1</v>
      </c>
      <c r="N169" s="229" t="s">
        <v>43</v>
      </c>
      <c r="O169" s="92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2" t="s">
        <v>153</v>
      </c>
      <c r="AT169" s="232" t="s">
        <v>149</v>
      </c>
      <c r="AU169" s="232" t="s">
        <v>88</v>
      </c>
      <c r="AY169" s="18" t="s">
        <v>147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8" t="s">
        <v>86</v>
      </c>
      <c r="BK169" s="233">
        <f>ROUND(I169*H169,2)</f>
        <v>0</v>
      </c>
      <c r="BL169" s="18" t="s">
        <v>153</v>
      </c>
      <c r="BM169" s="232" t="s">
        <v>1685</v>
      </c>
    </row>
    <row r="170" s="2" customFormat="1">
      <c r="A170" s="39"/>
      <c r="B170" s="40"/>
      <c r="C170" s="41"/>
      <c r="D170" s="234" t="s">
        <v>155</v>
      </c>
      <c r="E170" s="41"/>
      <c r="F170" s="235" t="s">
        <v>1686</v>
      </c>
      <c r="G170" s="41"/>
      <c r="H170" s="41"/>
      <c r="I170" s="236"/>
      <c r="J170" s="41"/>
      <c r="K170" s="41"/>
      <c r="L170" s="45"/>
      <c r="M170" s="237"/>
      <c r="N170" s="238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155</v>
      </c>
      <c r="AU170" s="18" t="s">
        <v>88</v>
      </c>
    </row>
    <row r="171" s="2" customFormat="1" ht="33" customHeight="1">
      <c r="A171" s="39"/>
      <c r="B171" s="40"/>
      <c r="C171" s="220" t="s">
        <v>234</v>
      </c>
      <c r="D171" s="220" t="s">
        <v>149</v>
      </c>
      <c r="E171" s="221" t="s">
        <v>406</v>
      </c>
      <c r="F171" s="222" t="s">
        <v>1687</v>
      </c>
      <c r="G171" s="223" t="s">
        <v>152</v>
      </c>
      <c r="H171" s="224">
        <v>7.0129999999999999</v>
      </c>
      <c r="I171" s="225"/>
      <c r="J171" s="226">
        <f>ROUND(I171*H171,2)</f>
        <v>0</v>
      </c>
      <c r="K171" s="227"/>
      <c r="L171" s="45"/>
      <c r="M171" s="228" t="s">
        <v>1</v>
      </c>
      <c r="N171" s="229" t="s">
        <v>43</v>
      </c>
      <c r="O171" s="92"/>
      <c r="P171" s="230">
        <f>O171*H171</f>
        <v>0</v>
      </c>
      <c r="Q171" s="230">
        <v>0.10100000000000001</v>
      </c>
      <c r="R171" s="230">
        <f>Q171*H171</f>
        <v>0.70831300000000008</v>
      </c>
      <c r="S171" s="230">
        <v>0</v>
      </c>
      <c r="T171" s="23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2" t="s">
        <v>153</v>
      </c>
      <c r="AT171" s="232" t="s">
        <v>149</v>
      </c>
      <c r="AU171" s="232" t="s">
        <v>88</v>
      </c>
      <c r="AY171" s="18" t="s">
        <v>147</v>
      </c>
      <c r="BE171" s="233">
        <f>IF(N171="základní",J171,0)</f>
        <v>0</v>
      </c>
      <c r="BF171" s="233">
        <f>IF(N171="snížená",J171,0)</f>
        <v>0</v>
      </c>
      <c r="BG171" s="233">
        <f>IF(N171="zákl. přenesená",J171,0)</f>
        <v>0</v>
      </c>
      <c r="BH171" s="233">
        <f>IF(N171="sníž. přenesená",J171,0)</f>
        <v>0</v>
      </c>
      <c r="BI171" s="233">
        <f>IF(N171="nulová",J171,0)</f>
        <v>0</v>
      </c>
      <c r="BJ171" s="18" t="s">
        <v>86</v>
      </c>
      <c r="BK171" s="233">
        <f>ROUND(I171*H171,2)</f>
        <v>0</v>
      </c>
      <c r="BL171" s="18" t="s">
        <v>153</v>
      </c>
      <c r="BM171" s="232" t="s">
        <v>1688</v>
      </c>
    </row>
    <row r="172" s="2" customFormat="1">
      <c r="A172" s="39"/>
      <c r="B172" s="40"/>
      <c r="C172" s="41"/>
      <c r="D172" s="234" t="s">
        <v>155</v>
      </c>
      <c r="E172" s="41"/>
      <c r="F172" s="235" t="s">
        <v>409</v>
      </c>
      <c r="G172" s="41"/>
      <c r="H172" s="41"/>
      <c r="I172" s="236"/>
      <c r="J172" s="41"/>
      <c r="K172" s="41"/>
      <c r="L172" s="45"/>
      <c r="M172" s="237"/>
      <c r="N172" s="238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155</v>
      </c>
      <c r="AU172" s="18" t="s">
        <v>88</v>
      </c>
    </row>
    <row r="173" s="2" customFormat="1" ht="24.15" customHeight="1">
      <c r="A173" s="39"/>
      <c r="B173" s="40"/>
      <c r="C173" s="272" t="s">
        <v>240</v>
      </c>
      <c r="D173" s="272" t="s">
        <v>392</v>
      </c>
      <c r="E173" s="273" t="s">
        <v>1689</v>
      </c>
      <c r="F173" s="274" t="s">
        <v>1690</v>
      </c>
      <c r="G173" s="275" t="s">
        <v>152</v>
      </c>
      <c r="H173" s="276">
        <v>7.3639999999999999</v>
      </c>
      <c r="I173" s="277"/>
      <c r="J173" s="278">
        <f>ROUND(I173*H173,2)</f>
        <v>0</v>
      </c>
      <c r="K173" s="279"/>
      <c r="L173" s="280"/>
      <c r="M173" s="281" t="s">
        <v>1</v>
      </c>
      <c r="N173" s="282" t="s">
        <v>43</v>
      </c>
      <c r="O173" s="92"/>
      <c r="P173" s="230">
        <f>O173*H173</f>
        <v>0</v>
      </c>
      <c r="Q173" s="230">
        <v>0.11799999999999999</v>
      </c>
      <c r="R173" s="230">
        <f>Q173*H173</f>
        <v>0.86895199999999995</v>
      </c>
      <c r="S173" s="230">
        <v>0</v>
      </c>
      <c r="T173" s="23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2" t="s">
        <v>202</v>
      </c>
      <c r="AT173" s="232" t="s">
        <v>392</v>
      </c>
      <c r="AU173" s="232" t="s">
        <v>88</v>
      </c>
      <c r="AY173" s="18" t="s">
        <v>147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8" t="s">
        <v>86</v>
      </c>
      <c r="BK173" s="233">
        <f>ROUND(I173*H173,2)</f>
        <v>0</v>
      </c>
      <c r="BL173" s="18" t="s">
        <v>153</v>
      </c>
      <c r="BM173" s="232" t="s">
        <v>1691</v>
      </c>
    </row>
    <row r="174" s="14" customFormat="1">
      <c r="A174" s="14"/>
      <c r="B174" s="250"/>
      <c r="C174" s="251"/>
      <c r="D174" s="241" t="s">
        <v>157</v>
      </c>
      <c r="E174" s="252" t="s">
        <v>1</v>
      </c>
      <c r="F174" s="253" t="s">
        <v>1692</v>
      </c>
      <c r="G174" s="251"/>
      <c r="H174" s="254">
        <v>7.3639999999999999</v>
      </c>
      <c r="I174" s="255"/>
      <c r="J174" s="251"/>
      <c r="K174" s="251"/>
      <c r="L174" s="256"/>
      <c r="M174" s="257"/>
      <c r="N174" s="258"/>
      <c r="O174" s="258"/>
      <c r="P174" s="258"/>
      <c r="Q174" s="258"/>
      <c r="R174" s="258"/>
      <c r="S174" s="258"/>
      <c r="T174" s="25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0" t="s">
        <v>157</v>
      </c>
      <c r="AU174" s="260" t="s">
        <v>88</v>
      </c>
      <c r="AV174" s="14" t="s">
        <v>88</v>
      </c>
      <c r="AW174" s="14" t="s">
        <v>34</v>
      </c>
      <c r="AX174" s="14" t="s">
        <v>78</v>
      </c>
      <c r="AY174" s="260" t="s">
        <v>147</v>
      </c>
    </row>
    <row r="175" s="15" customFormat="1">
      <c r="A175" s="15"/>
      <c r="B175" s="261"/>
      <c r="C175" s="262"/>
      <c r="D175" s="241" t="s">
        <v>157</v>
      </c>
      <c r="E175" s="263" t="s">
        <v>1</v>
      </c>
      <c r="F175" s="264" t="s">
        <v>160</v>
      </c>
      <c r="G175" s="262"/>
      <c r="H175" s="265">
        <v>7.3639999999999999</v>
      </c>
      <c r="I175" s="266"/>
      <c r="J175" s="262"/>
      <c r="K175" s="262"/>
      <c r="L175" s="267"/>
      <c r="M175" s="268"/>
      <c r="N175" s="269"/>
      <c r="O175" s="269"/>
      <c r="P175" s="269"/>
      <c r="Q175" s="269"/>
      <c r="R175" s="269"/>
      <c r="S175" s="269"/>
      <c r="T175" s="270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1" t="s">
        <v>157</v>
      </c>
      <c r="AU175" s="271" t="s">
        <v>88</v>
      </c>
      <c r="AV175" s="15" t="s">
        <v>153</v>
      </c>
      <c r="AW175" s="15" t="s">
        <v>34</v>
      </c>
      <c r="AX175" s="15" t="s">
        <v>86</v>
      </c>
      <c r="AY175" s="271" t="s">
        <v>147</v>
      </c>
    </row>
    <row r="176" s="2" customFormat="1" ht="24.15" customHeight="1">
      <c r="A176" s="39"/>
      <c r="B176" s="40"/>
      <c r="C176" s="220" t="s">
        <v>246</v>
      </c>
      <c r="D176" s="220" t="s">
        <v>149</v>
      </c>
      <c r="E176" s="221" t="s">
        <v>1693</v>
      </c>
      <c r="F176" s="222" t="s">
        <v>1694</v>
      </c>
      <c r="G176" s="223" t="s">
        <v>152</v>
      </c>
      <c r="H176" s="224">
        <v>7.0129999999999999</v>
      </c>
      <c r="I176" s="225"/>
      <c r="J176" s="226">
        <f>ROUND(I176*H176,2)</f>
        <v>0</v>
      </c>
      <c r="K176" s="227"/>
      <c r="L176" s="45"/>
      <c r="M176" s="228" t="s">
        <v>1</v>
      </c>
      <c r="N176" s="229" t="s">
        <v>43</v>
      </c>
      <c r="O176" s="92"/>
      <c r="P176" s="230">
        <f>O176*H176</f>
        <v>0</v>
      </c>
      <c r="Q176" s="230">
        <v>0.0050099999999999997</v>
      </c>
      <c r="R176" s="230">
        <f>Q176*H176</f>
        <v>0.035135130000000001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153</v>
      </c>
      <c r="AT176" s="232" t="s">
        <v>149</v>
      </c>
      <c r="AU176" s="232" t="s">
        <v>88</v>
      </c>
      <c r="AY176" s="18" t="s">
        <v>147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8" t="s">
        <v>86</v>
      </c>
      <c r="BK176" s="233">
        <f>ROUND(I176*H176,2)</f>
        <v>0</v>
      </c>
      <c r="BL176" s="18" t="s">
        <v>153</v>
      </c>
      <c r="BM176" s="232" t="s">
        <v>1695</v>
      </c>
    </row>
    <row r="177" s="12" customFormat="1" ht="22.8" customHeight="1">
      <c r="A177" s="12"/>
      <c r="B177" s="204"/>
      <c r="C177" s="205"/>
      <c r="D177" s="206" t="s">
        <v>77</v>
      </c>
      <c r="E177" s="218" t="s">
        <v>209</v>
      </c>
      <c r="F177" s="218" t="s">
        <v>543</v>
      </c>
      <c r="G177" s="205"/>
      <c r="H177" s="205"/>
      <c r="I177" s="208"/>
      <c r="J177" s="219">
        <f>BK177</f>
        <v>0</v>
      </c>
      <c r="K177" s="205"/>
      <c r="L177" s="210"/>
      <c r="M177" s="211"/>
      <c r="N177" s="212"/>
      <c r="O177" s="212"/>
      <c r="P177" s="213">
        <f>SUM(P178:P194)</f>
        <v>0</v>
      </c>
      <c r="Q177" s="212"/>
      <c r="R177" s="213">
        <f>SUM(R178:R194)</f>
        <v>2.31768982</v>
      </c>
      <c r="S177" s="212"/>
      <c r="T177" s="214">
        <f>SUM(T178:T194)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5" t="s">
        <v>86</v>
      </c>
      <c r="AT177" s="216" t="s">
        <v>77</v>
      </c>
      <c r="AU177" s="216" t="s">
        <v>86</v>
      </c>
      <c r="AY177" s="215" t="s">
        <v>147</v>
      </c>
      <c r="BK177" s="217">
        <f>SUM(BK178:BK194)</f>
        <v>0</v>
      </c>
    </row>
    <row r="178" s="2" customFormat="1" ht="33" customHeight="1">
      <c r="A178" s="39"/>
      <c r="B178" s="40"/>
      <c r="C178" s="220" t="s">
        <v>251</v>
      </c>
      <c r="D178" s="220" t="s">
        <v>149</v>
      </c>
      <c r="E178" s="221" t="s">
        <v>1696</v>
      </c>
      <c r="F178" s="222" t="s">
        <v>1697</v>
      </c>
      <c r="G178" s="223" t="s">
        <v>163</v>
      </c>
      <c r="H178" s="224">
        <v>8.7300000000000004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43</v>
      </c>
      <c r="O178" s="92"/>
      <c r="P178" s="230">
        <f>O178*H178</f>
        <v>0</v>
      </c>
      <c r="Q178" s="230">
        <v>0.1295</v>
      </c>
      <c r="R178" s="230">
        <f>Q178*H178</f>
        <v>1.1305350000000001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153</v>
      </c>
      <c r="AT178" s="232" t="s">
        <v>149</v>
      </c>
      <c r="AU178" s="232" t="s">
        <v>88</v>
      </c>
      <c r="AY178" s="18" t="s">
        <v>147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86</v>
      </c>
      <c r="BK178" s="233">
        <f>ROUND(I178*H178,2)</f>
        <v>0</v>
      </c>
      <c r="BL178" s="18" t="s">
        <v>153</v>
      </c>
      <c r="BM178" s="232" t="s">
        <v>1698</v>
      </c>
    </row>
    <row r="179" s="2" customFormat="1">
      <c r="A179" s="39"/>
      <c r="B179" s="40"/>
      <c r="C179" s="41"/>
      <c r="D179" s="234" t="s">
        <v>155</v>
      </c>
      <c r="E179" s="41"/>
      <c r="F179" s="235" t="s">
        <v>1699</v>
      </c>
      <c r="G179" s="41"/>
      <c r="H179" s="41"/>
      <c r="I179" s="236"/>
      <c r="J179" s="41"/>
      <c r="K179" s="41"/>
      <c r="L179" s="45"/>
      <c r="M179" s="237"/>
      <c r="N179" s="238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155</v>
      </c>
      <c r="AU179" s="18" t="s">
        <v>88</v>
      </c>
    </row>
    <row r="180" s="14" customFormat="1">
      <c r="A180" s="14"/>
      <c r="B180" s="250"/>
      <c r="C180" s="251"/>
      <c r="D180" s="241" t="s">
        <v>157</v>
      </c>
      <c r="E180" s="252" t="s">
        <v>1</v>
      </c>
      <c r="F180" s="253" t="s">
        <v>1700</v>
      </c>
      <c r="G180" s="251"/>
      <c r="H180" s="254">
        <v>4.5899999999999999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157</v>
      </c>
      <c r="AU180" s="260" t="s">
        <v>88</v>
      </c>
      <c r="AV180" s="14" t="s">
        <v>88</v>
      </c>
      <c r="AW180" s="14" t="s">
        <v>34</v>
      </c>
      <c r="AX180" s="14" t="s">
        <v>78</v>
      </c>
      <c r="AY180" s="260" t="s">
        <v>147</v>
      </c>
    </row>
    <row r="181" s="14" customFormat="1">
      <c r="A181" s="14"/>
      <c r="B181" s="250"/>
      <c r="C181" s="251"/>
      <c r="D181" s="241" t="s">
        <v>157</v>
      </c>
      <c r="E181" s="252" t="s">
        <v>1</v>
      </c>
      <c r="F181" s="253" t="s">
        <v>1701</v>
      </c>
      <c r="G181" s="251"/>
      <c r="H181" s="254">
        <v>4.1399999999999997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157</v>
      </c>
      <c r="AU181" s="260" t="s">
        <v>88</v>
      </c>
      <c r="AV181" s="14" t="s">
        <v>88</v>
      </c>
      <c r="AW181" s="14" t="s">
        <v>34</v>
      </c>
      <c r="AX181" s="14" t="s">
        <v>78</v>
      </c>
      <c r="AY181" s="260" t="s">
        <v>147</v>
      </c>
    </row>
    <row r="182" s="15" customFormat="1">
      <c r="A182" s="15"/>
      <c r="B182" s="261"/>
      <c r="C182" s="262"/>
      <c r="D182" s="241" t="s">
        <v>157</v>
      </c>
      <c r="E182" s="263" t="s">
        <v>1</v>
      </c>
      <c r="F182" s="264" t="s">
        <v>160</v>
      </c>
      <c r="G182" s="262"/>
      <c r="H182" s="265">
        <v>8.7300000000000004</v>
      </c>
      <c r="I182" s="266"/>
      <c r="J182" s="262"/>
      <c r="K182" s="262"/>
      <c r="L182" s="267"/>
      <c r="M182" s="268"/>
      <c r="N182" s="269"/>
      <c r="O182" s="269"/>
      <c r="P182" s="269"/>
      <c r="Q182" s="269"/>
      <c r="R182" s="269"/>
      <c r="S182" s="269"/>
      <c r="T182" s="270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1" t="s">
        <v>157</v>
      </c>
      <c r="AU182" s="271" t="s">
        <v>88</v>
      </c>
      <c r="AV182" s="15" t="s">
        <v>153</v>
      </c>
      <c r="AW182" s="15" t="s">
        <v>34</v>
      </c>
      <c r="AX182" s="15" t="s">
        <v>86</v>
      </c>
      <c r="AY182" s="271" t="s">
        <v>147</v>
      </c>
    </row>
    <row r="183" s="2" customFormat="1" ht="16.5" customHeight="1">
      <c r="A183" s="39"/>
      <c r="B183" s="40"/>
      <c r="C183" s="272" t="s">
        <v>256</v>
      </c>
      <c r="D183" s="272" t="s">
        <v>392</v>
      </c>
      <c r="E183" s="273" t="s">
        <v>1702</v>
      </c>
      <c r="F183" s="274" t="s">
        <v>1703</v>
      </c>
      <c r="G183" s="275" t="s">
        <v>163</v>
      </c>
      <c r="H183" s="276">
        <v>8.8170000000000002</v>
      </c>
      <c r="I183" s="277"/>
      <c r="J183" s="278">
        <f>ROUND(I183*H183,2)</f>
        <v>0</v>
      </c>
      <c r="K183" s="279"/>
      <c r="L183" s="280"/>
      <c r="M183" s="281" t="s">
        <v>1</v>
      </c>
      <c r="N183" s="282" t="s">
        <v>43</v>
      </c>
      <c r="O183" s="92"/>
      <c r="P183" s="230">
        <f>O183*H183</f>
        <v>0</v>
      </c>
      <c r="Q183" s="230">
        <v>0.044999999999999998</v>
      </c>
      <c r="R183" s="230">
        <f>Q183*H183</f>
        <v>0.39676499999999998</v>
      </c>
      <c r="S183" s="230">
        <v>0</v>
      </c>
      <c r="T183" s="23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2" t="s">
        <v>202</v>
      </c>
      <c r="AT183" s="232" t="s">
        <v>392</v>
      </c>
      <c r="AU183" s="232" t="s">
        <v>88</v>
      </c>
      <c r="AY183" s="18" t="s">
        <v>147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8" t="s">
        <v>86</v>
      </c>
      <c r="BK183" s="233">
        <f>ROUND(I183*H183,2)</f>
        <v>0</v>
      </c>
      <c r="BL183" s="18" t="s">
        <v>153</v>
      </c>
      <c r="BM183" s="232" t="s">
        <v>1704</v>
      </c>
    </row>
    <row r="184" s="14" customFormat="1">
      <c r="A184" s="14"/>
      <c r="B184" s="250"/>
      <c r="C184" s="251"/>
      <c r="D184" s="241" t="s">
        <v>157</v>
      </c>
      <c r="E184" s="252" t="s">
        <v>1</v>
      </c>
      <c r="F184" s="253" t="s">
        <v>1705</v>
      </c>
      <c r="G184" s="251"/>
      <c r="H184" s="254">
        <v>8.8170000000000002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157</v>
      </c>
      <c r="AU184" s="260" t="s">
        <v>88</v>
      </c>
      <c r="AV184" s="14" t="s">
        <v>88</v>
      </c>
      <c r="AW184" s="14" t="s">
        <v>34</v>
      </c>
      <c r="AX184" s="14" t="s">
        <v>78</v>
      </c>
      <c r="AY184" s="260" t="s">
        <v>147</v>
      </c>
    </row>
    <row r="185" s="15" customFormat="1">
      <c r="A185" s="15"/>
      <c r="B185" s="261"/>
      <c r="C185" s="262"/>
      <c r="D185" s="241" t="s">
        <v>157</v>
      </c>
      <c r="E185" s="263" t="s">
        <v>1</v>
      </c>
      <c r="F185" s="264" t="s">
        <v>160</v>
      </c>
      <c r="G185" s="262"/>
      <c r="H185" s="265">
        <v>8.8170000000000002</v>
      </c>
      <c r="I185" s="266"/>
      <c r="J185" s="262"/>
      <c r="K185" s="262"/>
      <c r="L185" s="267"/>
      <c r="M185" s="268"/>
      <c r="N185" s="269"/>
      <c r="O185" s="269"/>
      <c r="P185" s="269"/>
      <c r="Q185" s="269"/>
      <c r="R185" s="269"/>
      <c r="S185" s="269"/>
      <c r="T185" s="27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1" t="s">
        <v>157</v>
      </c>
      <c r="AU185" s="271" t="s">
        <v>88</v>
      </c>
      <c r="AV185" s="15" t="s">
        <v>153</v>
      </c>
      <c r="AW185" s="15" t="s">
        <v>34</v>
      </c>
      <c r="AX185" s="15" t="s">
        <v>86</v>
      </c>
      <c r="AY185" s="271" t="s">
        <v>147</v>
      </c>
    </row>
    <row r="186" s="2" customFormat="1" ht="24.15" customHeight="1">
      <c r="A186" s="39"/>
      <c r="B186" s="40"/>
      <c r="C186" s="220" t="s">
        <v>262</v>
      </c>
      <c r="D186" s="220" t="s">
        <v>149</v>
      </c>
      <c r="E186" s="221" t="s">
        <v>561</v>
      </c>
      <c r="F186" s="222" t="s">
        <v>562</v>
      </c>
      <c r="G186" s="223" t="s">
        <v>170</v>
      </c>
      <c r="H186" s="224">
        <v>0.34899999999999998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43</v>
      </c>
      <c r="O186" s="92"/>
      <c r="P186" s="230">
        <f>O186*H186</f>
        <v>0</v>
      </c>
      <c r="Q186" s="230">
        <v>2.2563399999999998</v>
      </c>
      <c r="R186" s="230">
        <f>Q186*H186</f>
        <v>0.78746265999999987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153</v>
      </c>
      <c r="AT186" s="232" t="s">
        <v>149</v>
      </c>
      <c r="AU186" s="232" t="s">
        <v>88</v>
      </c>
      <c r="AY186" s="18" t="s">
        <v>147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86</v>
      </c>
      <c r="BK186" s="233">
        <f>ROUND(I186*H186,2)</f>
        <v>0</v>
      </c>
      <c r="BL186" s="18" t="s">
        <v>153</v>
      </c>
      <c r="BM186" s="232" t="s">
        <v>1706</v>
      </c>
    </row>
    <row r="187" s="2" customFormat="1">
      <c r="A187" s="39"/>
      <c r="B187" s="40"/>
      <c r="C187" s="41"/>
      <c r="D187" s="234" t="s">
        <v>155</v>
      </c>
      <c r="E187" s="41"/>
      <c r="F187" s="235" t="s">
        <v>564</v>
      </c>
      <c r="G187" s="41"/>
      <c r="H187" s="41"/>
      <c r="I187" s="236"/>
      <c r="J187" s="41"/>
      <c r="K187" s="41"/>
      <c r="L187" s="45"/>
      <c r="M187" s="237"/>
      <c r="N187" s="238"/>
      <c r="O187" s="92"/>
      <c r="P187" s="92"/>
      <c r="Q187" s="92"/>
      <c r="R187" s="92"/>
      <c r="S187" s="92"/>
      <c r="T187" s="93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155</v>
      </c>
      <c r="AU187" s="18" t="s">
        <v>88</v>
      </c>
    </row>
    <row r="188" s="14" customFormat="1">
      <c r="A188" s="14"/>
      <c r="B188" s="250"/>
      <c r="C188" s="251"/>
      <c r="D188" s="241" t="s">
        <v>157</v>
      </c>
      <c r="E188" s="252" t="s">
        <v>1</v>
      </c>
      <c r="F188" s="253" t="s">
        <v>1707</v>
      </c>
      <c r="G188" s="251"/>
      <c r="H188" s="254">
        <v>0.34899999999999998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157</v>
      </c>
      <c r="AU188" s="260" t="s">
        <v>88</v>
      </c>
      <c r="AV188" s="14" t="s">
        <v>88</v>
      </c>
      <c r="AW188" s="14" t="s">
        <v>34</v>
      </c>
      <c r="AX188" s="14" t="s">
        <v>78</v>
      </c>
      <c r="AY188" s="260" t="s">
        <v>147</v>
      </c>
    </row>
    <row r="189" s="15" customFormat="1">
      <c r="A189" s="15"/>
      <c r="B189" s="261"/>
      <c r="C189" s="262"/>
      <c r="D189" s="241" t="s">
        <v>157</v>
      </c>
      <c r="E189" s="263" t="s">
        <v>1</v>
      </c>
      <c r="F189" s="264" t="s">
        <v>160</v>
      </c>
      <c r="G189" s="262"/>
      <c r="H189" s="265">
        <v>0.34899999999999998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1" t="s">
        <v>157</v>
      </c>
      <c r="AU189" s="271" t="s">
        <v>88</v>
      </c>
      <c r="AV189" s="15" t="s">
        <v>153</v>
      </c>
      <c r="AW189" s="15" t="s">
        <v>34</v>
      </c>
      <c r="AX189" s="15" t="s">
        <v>86</v>
      </c>
      <c r="AY189" s="271" t="s">
        <v>147</v>
      </c>
    </row>
    <row r="190" s="2" customFormat="1" ht="33" customHeight="1">
      <c r="A190" s="39"/>
      <c r="B190" s="40"/>
      <c r="C190" s="220" t="s">
        <v>269</v>
      </c>
      <c r="D190" s="220" t="s">
        <v>149</v>
      </c>
      <c r="E190" s="221" t="s">
        <v>1708</v>
      </c>
      <c r="F190" s="222" t="s">
        <v>1709</v>
      </c>
      <c r="G190" s="223" t="s">
        <v>152</v>
      </c>
      <c r="H190" s="224">
        <v>8.1310000000000002</v>
      </c>
      <c r="I190" s="225"/>
      <c r="J190" s="226">
        <f>ROUND(I190*H190,2)</f>
        <v>0</v>
      </c>
      <c r="K190" s="227"/>
      <c r="L190" s="45"/>
      <c r="M190" s="228" t="s">
        <v>1</v>
      </c>
      <c r="N190" s="229" t="s">
        <v>43</v>
      </c>
      <c r="O190" s="92"/>
      <c r="P190" s="230">
        <f>O190*H190</f>
        <v>0</v>
      </c>
      <c r="Q190" s="230">
        <v>0.00036000000000000002</v>
      </c>
      <c r="R190" s="230">
        <f>Q190*H190</f>
        <v>0.0029271600000000003</v>
      </c>
      <c r="S190" s="230">
        <v>0</v>
      </c>
      <c r="T190" s="23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2" t="s">
        <v>153</v>
      </c>
      <c r="AT190" s="232" t="s">
        <v>149</v>
      </c>
      <c r="AU190" s="232" t="s">
        <v>88</v>
      </c>
      <c r="AY190" s="18" t="s">
        <v>147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8" t="s">
        <v>86</v>
      </c>
      <c r="BK190" s="233">
        <f>ROUND(I190*H190,2)</f>
        <v>0</v>
      </c>
      <c r="BL190" s="18" t="s">
        <v>153</v>
      </c>
      <c r="BM190" s="232" t="s">
        <v>1710</v>
      </c>
    </row>
    <row r="191" s="2" customFormat="1">
      <c r="A191" s="39"/>
      <c r="B191" s="40"/>
      <c r="C191" s="41"/>
      <c r="D191" s="234" t="s">
        <v>155</v>
      </c>
      <c r="E191" s="41"/>
      <c r="F191" s="235" t="s">
        <v>1711</v>
      </c>
      <c r="G191" s="41"/>
      <c r="H191" s="41"/>
      <c r="I191" s="236"/>
      <c r="J191" s="41"/>
      <c r="K191" s="41"/>
      <c r="L191" s="45"/>
      <c r="M191" s="237"/>
      <c r="N191" s="238"/>
      <c r="O191" s="92"/>
      <c r="P191" s="92"/>
      <c r="Q191" s="92"/>
      <c r="R191" s="92"/>
      <c r="S191" s="92"/>
      <c r="T191" s="93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18" t="s">
        <v>155</v>
      </c>
      <c r="AU191" s="18" t="s">
        <v>88</v>
      </c>
    </row>
    <row r="192" s="14" customFormat="1">
      <c r="A192" s="14"/>
      <c r="B192" s="250"/>
      <c r="C192" s="251"/>
      <c r="D192" s="241" t="s">
        <v>157</v>
      </c>
      <c r="E192" s="252" t="s">
        <v>1</v>
      </c>
      <c r="F192" s="253" t="s">
        <v>1673</v>
      </c>
      <c r="G192" s="251"/>
      <c r="H192" s="254">
        <v>4.085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157</v>
      </c>
      <c r="AU192" s="260" t="s">
        <v>88</v>
      </c>
      <c r="AV192" s="14" t="s">
        <v>88</v>
      </c>
      <c r="AW192" s="14" t="s">
        <v>34</v>
      </c>
      <c r="AX192" s="14" t="s">
        <v>78</v>
      </c>
      <c r="AY192" s="260" t="s">
        <v>147</v>
      </c>
    </row>
    <row r="193" s="14" customFormat="1">
      <c r="A193" s="14"/>
      <c r="B193" s="250"/>
      <c r="C193" s="251"/>
      <c r="D193" s="241" t="s">
        <v>157</v>
      </c>
      <c r="E193" s="252" t="s">
        <v>1</v>
      </c>
      <c r="F193" s="253" t="s">
        <v>1674</v>
      </c>
      <c r="G193" s="251"/>
      <c r="H193" s="254">
        <v>4.0460000000000003</v>
      </c>
      <c r="I193" s="255"/>
      <c r="J193" s="251"/>
      <c r="K193" s="251"/>
      <c r="L193" s="256"/>
      <c r="M193" s="257"/>
      <c r="N193" s="258"/>
      <c r="O193" s="258"/>
      <c r="P193" s="258"/>
      <c r="Q193" s="258"/>
      <c r="R193" s="258"/>
      <c r="S193" s="258"/>
      <c r="T193" s="25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0" t="s">
        <v>157</v>
      </c>
      <c r="AU193" s="260" t="s">
        <v>88</v>
      </c>
      <c r="AV193" s="14" t="s">
        <v>88</v>
      </c>
      <c r="AW193" s="14" t="s">
        <v>34</v>
      </c>
      <c r="AX193" s="14" t="s">
        <v>78</v>
      </c>
      <c r="AY193" s="260" t="s">
        <v>147</v>
      </c>
    </row>
    <row r="194" s="15" customFormat="1">
      <c r="A194" s="15"/>
      <c r="B194" s="261"/>
      <c r="C194" s="262"/>
      <c r="D194" s="241" t="s">
        <v>157</v>
      </c>
      <c r="E194" s="263" t="s">
        <v>1</v>
      </c>
      <c r="F194" s="264" t="s">
        <v>160</v>
      </c>
      <c r="G194" s="262"/>
      <c r="H194" s="265">
        <v>8.1310000000000002</v>
      </c>
      <c r="I194" s="266"/>
      <c r="J194" s="262"/>
      <c r="K194" s="262"/>
      <c r="L194" s="267"/>
      <c r="M194" s="268"/>
      <c r="N194" s="269"/>
      <c r="O194" s="269"/>
      <c r="P194" s="269"/>
      <c r="Q194" s="269"/>
      <c r="R194" s="269"/>
      <c r="S194" s="269"/>
      <c r="T194" s="270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1" t="s">
        <v>157</v>
      </c>
      <c r="AU194" s="271" t="s">
        <v>88</v>
      </c>
      <c r="AV194" s="15" t="s">
        <v>153</v>
      </c>
      <c r="AW194" s="15" t="s">
        <v>34</v>
      </c>
      <c r="AX194" s="15" t="s">
        <v>86</v>
      </c>
      <c r="AY194" s="271" t="s">
        <v>147</v>
      </c>
    </row>
    <row r="195" s="12" customFormat="1" ht="22.8" customHeight="1">
      <c r="A195" s="12"/>
      <c r="B195" s="204"/>
      <c r="C195" s="205"/>
      <c r="D195" s="206" t="s">
        <v>77</v>
      </c>
      <c r="E195" s="218" t="s">
        <v>782</v>
      </c>
      <c r="F195" s="218" t="s">
        <v>783</v>
      </c>
      <c r="G195" s="205"/>
      <c r="H195" s="205"/>
      <c r="I195" s="208"/>
      <c r="J195" s="219">
        <f>BK195</f>
        <v>0</v>
      </c>
      <c r="K195" s="205"/>
      <c r="L195" s="210"/>
      <c r="M195" s="211"/>
      <c r="N195" s="212"/>
      <c r="O195" s="212"/>
      <c r="P195" s="213">
        <f>SUM(P196:P197)</f>
        <v>0</v>
      </c>
      <c r="Q195" s="212"/>
      <c r="R195" s="213">
        <f>SUM(R196:R197)</f>
        <v>0</v>
      </c>
      <c r="S195" s="212"/>
      <c r="T195" s="214">
        <f>SUM(T196:T197)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5" t="s">
        <v>86</v>
      </c>
      <c r="AT195" s="216" t="s">
        <v>77</v>
      </c>
      <c r="AU195" s="216" t="s">
        <v>86</v>
      </c>
      <c r="AY195" s="215" t="s">
        <v>147</v>
      </c>
      <c r="BK195" s="217">
        <f>SUM(BK196:BK197)</f>
        <v>0</v>
      </c>
    </row>
    <row r="196" s="2" customFormat="1" ht="24.15" customHeight="1">
      <c r="A196" s="39"/>
      <c r="B196" s="40"/>
      <c r="C196" s="220" t="s">
        <v>277</v>
      </c>
      <c r="D196" s="220" t="s">
        <v>149</v>
      </c>
      <c r="E196" s="221" t="s">
        <v>1712</v>
      </c>
      <c r="F196" s="222" t="s">
        <v>1713</v>
      </c>
      <c r="G196" s="223" t="s">
        <v>205</v>
      </c>
      <c r="H196" s="224">
        <v>3.9300000000000002</v>
      </c>
      <c r="I196" s="225"/>
      <c r="J196" s="226">
        <f>ROUND(I196*H196,2)</f>
        <v>0</v>
      </c>
      <c r="K196" s="227"/>
      <c r="L196" s="45"/>
      <c r="M196" s="228" t="s">
        <v>1</v>
      </c>
      <c r="N196" s="229" t="s">
        <v>43</v>
      </c>
      <c r="O196" s="92"/>
      <c r="P196" s="230">
        <f>O196*H196</f>
        <v>0</v>
      </c>
      <c r="Q196" s="230">
        <v>0</v>
      </c>
      <c r="R196" s="230">
        <f>Q196*H196</f>
        <v>0</v>
      </c>
      <c r="S196" s="230">
        <v>0</v>
      </c>
      <c r="T196" s="23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2" t="s">
        <v>153</v>
      </c>
      <c r="AT196" s="232" t="s">
        <v>149</v>
      </c>
      <c r="AU196" s="232" t="s">
        <v>88</v>
      </c>
      <c r="AY196" s="18" t="s">
        <v>147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8" t="s">
        <v>86</v>
      </c>
      <c r="BK196" s="233">
        <f>ROUND(I196*H196,2)</f>
        <v>0</v>
      </c>
      <c r="BL196" s="18" t="s">
        <v>153</v>
      </c>
      <c r="BM196" s="232" t="s">
        <v>1714</v>
      </c>
    </row>
    <row r="197" s="2" customFormat="1">
      <c r="A197" s="39"/>
      <c r="B197" s="40"/>
      <c r="C197" s="41"/>
      <c r="D197" s="234" t="s">
        <v>155</v>
      </c>
      <c r="E197" s="41"/>
      <c r="F197" s="235" t="s">
        <v>1715</v>
      </c>
      <c r="G197" s="41"/>
      <c r="H197" s="41"/>
      <c r="I197" s="236"/>
      <c r="J197" s="41"/>
      <c r="K197" s="41"/>
      <c r="L197" s="45"/>
      <c r="M197" s="298"/>
      <c r="N197" s="299"/>
      <c r="O197" s="300"/>
      <c r="P197" s="300"/>
      <c r="Q197" s="300"/>
      <c r="R197" s="300"/>
      <c r="S197" s="300"/>
      <c r="T197" s="301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18" t="s">
        <v>155</v>
      </c>
      <c r="AU197" s="18" t="s">
        <v>88</v>
      </c>
    </row>
    <row r="198" s="2" customFormat="1" ht="6.96" customHeight="1">
      <c r="A198" s="39"/>
      <c r="B198" s="67"/>
      <c r="C198" s="68"/>
      <c r="D198" s="68"/>
      <c r="E198" s="68"/>
      <c r="F198" s="68"/>
      <c r="G198" s="68"/>
      <c r="H198" s="68"/>
      <c r="I198" s="68"/>
      <c r="J198" s="68"/>
      <c r="K198" s="68"/>
      <c r="L198" s="45"/>
      <c r="M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</row>
  </sheetData>
  <sheetProtection sheet="1" autoFilter="0" formatColumns="0" formatRows="0" objects="1" scenarios="1" spinCount="100000" saltValue="ZNxXQnv6rYy7cigW6VWbFrp38szgDQe5KWhaiNy8VrXedlJWr4Y1DdRq1vAtJTLMPJ2Dit9TmWIlNK5XqOq4Fg==" hashValue="c0aYwKavM0IrihKYeTfrzieZ/wl3O6CicH89qBBDa4BgbEWMTmh76s0m11pTedz3I2eVE4IoKiAENzc4E8W1yQ==" algorithmName="SHA-512" password="CC35"/>
  <autoFilter ref="C120:K19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25" r:id="rId1" display="https://podminky.urs.cz/item/CS_URS_2024_01/113202111"/>
    <hyperlink ref="F129" r:id="rId2" display="https://podminky.urs.cz/item/CS_URS_2024_01/131251100"/>
    <hyperlink ref="F134" r:id="rId3" display="https://podminky.urs.cz/item/CS_URS_2024_01/162751117"/>
    <hyperlink ref="F139" r:id="rId4" display="https://podminky.urs.cz/item/CS_URS_2024_01/166111101"/>
    <hyperlink ref="F141" r:id="rId5" display="https://podminky.urs.cz/item/CS_URS_2024_01/167151101"/>
    <hyperlink ref="F143" r:id="rId6" display="https://podminky.urs.cz/item/CS_URS_2024_01/171201231"/>
    <hyperlink ref="F147" r:id="rId7" display="https://podminky.urs.cz/item/CS_URS_2024_01/171251201"/>
    <hyperlink ref="F149" r:id="rId8" display="https://podminky.urs.cz/item/CS_URS_2024_01/175111201"/>
    <hyperlink ref="F154" r:id="rId9" display="https://podminky.urs.cz/item/CS_URS_2024_01/181951111"/>
    <hyperlink ref="F160" r:id="rId10" display="https://podminky.urs.cz/item/CS_URS_2024_01/561121111"/>
    <hyperlink ref="F165" r:id="rId11" display="https://podminky.urs.cz/item/CS_URS_2024_01/564231011"/>
    <hyperlink ref="F170" r:id="rId12" display="https://podminky.urs.cz/item/CS_URS_2024_01/564710001"/>
    <hyperlink ref="F172" r:id="rId13" display="https://podminky.urs.cz/item/CS_URS_2024_01/596811220"/>
    <hyperlink ref="F179" r:id="rId14" display="https://podminky.urs.cz/item/CS_URS_2024_01/916231213"/>
    <hyperlink ref="F187" r:id="rId15" display="https://podminky.urs.cz/item/CS_URS_2024_01/916991121"/>
    <hyperlink ref="F191" r:id="rId16" display="https://podminky.urs.cz/item/CS_URS_2024_01/919726202"/>
    <hyperlink ref="F197" r:id="rId17" display="https://podminky.urs.cz/item/CS_URS_2024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88</v>
      </c>
    </row>
    <row r="4" s="1" customFormat="1" ht="24.96" customHeight="1">
      <c r="B4" s="21"/>
      <c r="D4" s="139" t="s">
        <v>95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Objekt N1 - SO 02 - Přístavba výtahu dle požadavků HZS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96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1716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23. 5. 2024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31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32</v>
      </c>
      <c r="F21" s="39"/>
      <c r="G21" s="39"/>
      <c r="H21" s="39"/>
      <c r="I21" s="141" t="s">
        <v>27</v>
      </c>
      <c r="J21" s="144" t="s">
        <v>33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35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37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38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40</v>
      </c>
      <c r="G32" s="39"/>
      <c r="H32" s="39"/>
      <c r="I32" s="153" t="s">
        <v>39</v>
      </c>
      <c r="J32" s="153" t="s">
        <v>41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42</v>
      </c>
      <c r="E33" s="141" t="s">
        <v>43</v>
      </c>
      <c r="F33" s="155">
        <f>ROUND((SUM(BE121:BE141)),  2)</f>
        <v>0</v>
      </c>
      <c r="G33" s="39"/>
      <c r="H33" s="39"/>
      <c r="I33" s="156">
        <v>0.20999999999999999</v>
      </c>
      <c r="J33" s="155">
        <f>ROUND(((SUM(BE121:BE141))*I33),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44</v>
      </c>
      <c r="F34" s="155">
        <f>ROUND((SUM(BF121:BF141)),  2)</f>
        <v>0</v>
      </c>
      <c r="G34" s="39"/>
      <c r="H34" s="39"/>
      <c r="I34" s="156">
        <v>0.12</v>
      </c>
      <c r="J34" s="155">
        <f>ROUND(((SUM(BF121:BF141))*I34),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45</v>
      </c>
      <c r="F35" s="155">
        <f>ROUND((SUM(BG121:BG141)),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46</v>
      </c>
      <c r="F36" s="155">
        <f>ROUND((SUM(BH121:BH141)),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47</v>
      </c>
      <c r="F37" s="155">
        <f>ROUND((SUM(BI121:BI141)),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48</v>
      </c>
      <c r="E39" s="159"/>
      <c r="F39" s="159"/>
      <c r="G39" s="160" t="s">
        <v>49</v>
      </c>
      <c r="H39" s="161" t="s">
        <v>50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51</v>
      </c>
      <c r="E50" s="165"/>
      <c r="F50" s="165"/>
      <c r="G50" s="164" t="s">
        <v>52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53</v>
      </c>
      <c r="E61" s="167"/>
      <c r="F61" s="168" t="s">
        <v>54</v>
      </c>
      <c r="G61" s="166" t="s">
        <v>53</v>
      </c>
      <c r="H61" s="167"/>
      <c r="I61" s="167"/>
      <c r="J61" s="169" t="s">
        <v>54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55</v>
      </c>
      <c r="E65" s="170"/>
      <c r="F65" s="170"/>
      <c r="G65" s="164" t="s">
        <v>56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53</v>
      </c>
      <c r="E76" s="167"/>
      <c r="F76" s="168" t="s">
        <v>54</v>
      </c>
      <c r="G76" s="166" t="s">
        <v>53</v>
      </c>
      <c r="H76" s="167"/>
      <c r="I76" s="167"/>
      <c r="J76" s="169" t="s">
        <v>54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98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Objekt N1 - SO 02 - Přístavba výtahu dle požadavků HZS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96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2401403A - VRN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Olomouc-Neředín, tř.Míru 644/12</v>
      </c>
      <c r="G89" s="41"/>
      <c r="H89" s="41"/>
      <c r="I89" s="33" t="s">
        <v>22</v>
      </c>
      <c r="J89" s="80" t="str">
        <f>IF(J12="","",J12)</f>
        <v>23. 5. 2024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UP Olomouc, Správa kolejí a menz, Šmeralova 1122/</v>
      </c>
      <c r="G91" s="41"/>
      <c r="H91" s="41"/>
      <c r="I91" s="33" t="s">
        <v>30</v>
      </c>
      <c r="J91" s="37" t="str">
        <f>E21</f>
        <v>SPZ Design, s.r.o.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35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99</v>
      </c>
      <c r="D94" s="177"/>
      <c r="E94" s="177"/>
      <c r="F94" s="177"/>
      <c r="G94" s="177"/>
      <c r="H94" s="177"/>
      <c r="I94" s="177"/>
      <c r="J94" s="178" t="s">
        <v>100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101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102</v>
      </c>
    </row>
    <row r="97" s="9" customFormat="1" ht="24.96" customHeight="1">
      <c r="A97" s="9"/>
      <c r="B97" s="180"/>
      <c r="C97" s="181"/>
      <c r="D97" s="182" t="s">
        <v>1717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1718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1719</v>
      </c>
      <c r="E99" s="189"/>
      <c r="F99" s="189"/>
      <c r="G99" s="189"/>
      <c r="H99" s="189"/>
      <c r="I99" s="189"/>
      <c r="J99" s="190">
        <f>J125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1720</v>
      </c>
      <c r="E100" s="189"/>
      <c r="F100" s="189"/>
      <c r="G100" s="189"/>
      <c r="H100" s="189"/>
      <c r="I100" s="189"/>
      <c r="J100" s="190">
        <f>J137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1721</v>
      </c>
      <c r="E101" s="189"/>
      <c r="F101" s="189"/>
      <c r="G101" s="189"/>
      <c r="H101" s="189"/>
      <c r="I101" s="189"/>
      <c r="J101" s="190">
        <f>J139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132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Objekt N1 - SO 02 - Přístavba výtahu dle požadavků HZS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96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2401403A - VRN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Olomouc-Neředín, tř.Míru 644/12</v>
      </c>
      <c r="G115" s="41"/>
      <c r="H115" s="41"/>
      <c r="I115" s="33" t="s">
        <v>22</v>
      </c>
      <c r="J115" s="80" t="str">
        <f>IF(J12="","",J12)</f>
        <v>23. 5. 2024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UP Olomouc, Správa kolejí a menz, Šmeralova 1122/</v>
      </c>
      <c r="G117" s="41"/>
      <c r="H117" s="41"/>
      <c r="I117" s="33" t="s">
        <v>30</v>
      </c>
      <c r="J117" s="37" t="str">
        <f>E21</f>
        <v>SPZ Design, s.r.o.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35</v>
      </c>
      <c r="J118" s="37" t="str">
        <f>E24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133</v>
      </c>
      <c r="D120" s="195" t="s">
        <v>63</v>
      </c>
      <c r="E120" s="195" t="s">
        <v>59</v>
      </c>
      <c r="F120" s="195" t="s">
        <v>60</v>
      </c>
      <c r="G120" s="195" t="s">
        <v>134</v>
      </c>
      <c r="H120" s="195" t="s">
        <v>135</v>
      </c>
      <c r="I120" s="195" t="s">
        <v>136</v>
      </c>
      <c r="J120" s="196" t="s">
        <v>100</v>
      </c>
      <c r="K120" s="197" t="s">
        <v>137</v>
      </c>
      <c r="L120" s="198"/>
      <c r="M120" s="101" t="s">
        <v>1</v>
      </c>
      <c r="N120" s="102" t="s">
        <v>42</v>
      </c>
      <c r="O120" s="102" t="s">
        <v>138</v>
      </c>
      <c r="P120" s="102" t="s">
        <v>139</v>
      </c>
      <c r="Q120" s="102" t="s">
        <v>140</v>
      </c>
      <c r="R120" s="102" t="s">
        <v>141</v>
      </c>
      <c r="S120" s="102" t="s">
        <v>142</v>
      </c>
      <c r="T120" s="103" t="s">
        <v>143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144</v>
      </c>
      <c r="D121" s="41"/>
      <c r="E121" s="41"/>
      <c r="F121" s="41"/>
      <c r="G121" s="41"/>
      <c r="H121" s="41"/>
      <c r="I121" s="41"/>
      <c r="J121" s="199">
        <f>BK121</f>
        <v>0</v>
      </c>
      <c r="K121" s="41"/>
      <c r="L121" s="45"/>
      <c r="M121" s="104"/>
      <c r="N121" s="200"/>
      <c r="O121" s="105"/>
      <c r="P121" s="201">
        <f>P122</f>
        <v>0</v>
      </c>
      <c r="Q121" s="105"/>
      <c r="R121" s="201">
        <f>R122</f>
        <v>0</v>
      </c>
      <c r="S121" s="105"/>
      <c r="T121" s="202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77</v>
      </c>
      <c r="AU121" s="18" t="s">
        <v>102</v>
      </c>
      <c r="BK121" s="203">
        <f>BK122</f>
        <v>0</v>
      </c>
    </row>
    <row r="122" s="12" customFormat="1" ht="25.92" customHeight="1">
      <c r="A122" s="12"/>
      <c r="B122" s="204"/>
      <c r="C122" s="205"/>
      <c r="D122" s="206" t="s">
        <v>77</v>
      </c>
      <c r="E122" s="207" t="s">
        <v>93</v>
      </c>
      <c r="F122" s="207" t="s">
        <v>1722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P123+P125+P137+P139</f>
        <v>0</v>
      </c>
      <c r="Q122" s="212"/>
      <c r="R122" s="213">
        <f>R123+R125+R137+R139</f>
        <v>0</v>
      </c>
      <c r="S122" s="212"/>
      <c r="T122" s="214">
        <f>T123+T125+T137+T139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182</v>
      </c>
      <c r="AT122" s="216" t="s">
        <v>77</v>
      </c>
      <c r="AU122" s="216" t="s">
        <v>78</v>
      </c>
      <c r="AY122" s="215" t="s">
        <v>147</v>
      </c>
      <c r="BK122" s="217">
        <f>BK123+BK125+BK137+BK139</f>
        <v>0</v>
      </c>
    </row>
    <row r="123" s="12" customFormat="1" ht="22.8" customHeight="1">
      <c r="A123" s="12"/>
      <c r="B123" s="204"/>
      <c r="C123" s="205"/>
      <c r="D123" s="206" t="s">
        <v>77</v>
      </c>
      <c r="E123" s="218" t="s">
        <v>1723</v>
      </c>
      <c r="F123" s="218" t="s">
        <v>1724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P124</f>
        <v>0</v>
      </c>
      <c r="Q123" s="212"/>
      <c r="R123" s="213">
        <f>R124</f>
        <v>0</v>
      </c>
      <c r="S123" s="212"/>
      <c r="T123" s="214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182</v>
      </c>
      <c r="AT123" s="216" t="s">
        <v>77</v>
      </c>
      <c r="AU123" s="216" t="s">
        <v>86</v>
      </c>
      <c r="AY123" s="215" t="s">
        <v>147</v>
      </c>
      <c r="BK123" s="217">
        <f>BK124</f>
        <v>0</v>
      </c>
    </row>
    <row r="124" s="2" customFormat="1" ht="21.75" customHeight="1">
      <c r="A124" s="39"/>
      <c r="B124" s="40"/>
      <c r="C124" s="220" t="s">
        <v>86</v>
      </c>
      <c r="D124" s="220" t="s">
        <v>149</v>
      </c>
      <c r="E124" s="221" t="s">
        <v>1725</v>
      </c>
      <c r="F124" s="222" t="s">
        <v>1726</v>
      </c>
      <c r="G124" s="223" t="s">
        <v>1628</v>
      </c>
      <c r="H124" s="224">
        <v>1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43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1727</v>
      </c>
      <c r="AT124" s="232" t="s">
        <v>149</v>
      </c>
      <c r="AU124" s="232" t="s">
        <v>88</v>
      </c>
      <c r="AY124" s="18" t="s">
        <v>147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8" t="s">
        <v>86</v>
      </c>
      <c r="BK124" s="233">
        <f>ROUND(I124*H124,2)</f>
        <v>0</v>
      </c>
      <c r="BL124" s="18" t="s">
        <v>1727</v>
      </c>
      <c r="BM124" s="232" t="s">
        <v>1728</v>
      </c>
    </row>
    <row r="125" s="12" customFormat="1" ht="22.8" customHeight="1">
      <c r="A125" s="12"/>
      <c r="B125" s="204"/>
      <c r="C125" s="205"/>
      <c r="D125" s="206" t="s">
        <v>77</v>
      </c>
      <c r="E125" s="218" t="s">
        <v>1729</v>
      </c>
      <c r="F125" s="218" t="s">
        <v>1730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SUM(P126:P136)</f>
        <v>0</v>
      </c>
      <c r="Q125" s="212"/>
      <c r="R125" s="213">
        <f>SUM(R126:R136)</f>
        <v>0</v>
      </c>
      <c r="S125" s="212"/>
      <c r="T125" s="214">
        <f>SUM(T126:T136)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182</v>
      </c>
      <c r="AT125" s="216" t="s">
        <v>77</v>
      </c>
      <c r="AU125" s="216" t="s">
        <v>86</v>
      </c>
      <c r="AY125" s="215" t="s">
        <v>147</v>
      </c>
      <c r="BK125" s="217">
        <f>SUM(BK126:BK136)</f>
        <v>0</v>
      </c>
    </row>
    <row r="126" s="2" customFormat="1" ht="16.5" customHeight="1">
      <c r="A126" s="39"/>
      <c r="B126" s="40"/>
      <c r="C126" s="220" t="s">
        <v>88</v>
      </c>
      <c r="D126" s="220" t="s">
        <v>149</v>
      </c>
      <c r="E126" s="221" t="s">
        <v>1731</v>
      </c>
      <c r="F126" s="222" t="s">
        <v>1730</v>
      </c>
      <c r="G126" s="223" t="s">
        <v>1628</v>
      </c>
      <c r="H126" s="224">
        <v>1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43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1727</v>
      </c>
      <c r="AT126" s="232" t="s">
        <v>149</v>
      </c>
      <c r="AU126" s="232" t="s">
        <v>88</v>
      </c>
      <c r="AY126" s="18" t="s">
        <v>147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86</v>
      </c>
      <c r="BK126" s="233">
        <f>ROUND(I126*H126,2)</f>
        <v>0</v>
      </c>
      <c r="BL126" s="18" t="s">
        <v>1727</v>
      </c>
      <c r="BM126" s="232" t="s">
        <v>1732</v>
      </c>
    </row>
    <row r="127" s="2" customFormat="1" ht="24.15" customHeight="1">
      <c r="A127" s="39"/>
      <c r="B127" s="40"/>
      <c r="C127" s="220" t="s">
        <v>167</v>
      </c>
      <c r="D127" s="220" t="s">
        <v>149</v>
      </c>
      <c r="E127" s="221" t="s">
        <v>1733</v>
      </c>
      <c r="F127" s="222" t="s">
        <v>1734</v>
      </c>
      <c r="G127" s="223" t="s">
        <v>1628</v>
      </c>
      <c r="H127" s="224">
        <v>1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43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1727</v>
      </c>
      <c r="AT127" s="232" t="s">
        <v>149</v>
      </c>
      <c r="AU127" s="232" t="s">
        <v>88</v>
      </c>
      <c r="AY127" s="18" t="s">
        <v>147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86</v>
      </c>
      <c r="BK127" s="233">
        <f>ROUND(I127*H127,2)</f>
        <v>0</v>
      </c>
      <c r="BL127" s="18" t="s">
        <v>1727</v>
      </c>
      <c r="BM127" s="232" t="s">
        <v>1735</v>
      </c>
    </row>
    <row r="128" s="2" customFormat="1" ht="16.5" customHeight="1">
      <c r="A128" s="39"/>
      <c r="B128" s="40"/>
      <c r="C128" s="220" t="s">
        <v>153</v>
      </c>
      <c r="D128" s="220" t="s">
        <v>149</v>
      </c>
      <c r="E128" s="221" t="s">
        <v>1736</v>
      </c>
      <c r="F128" s="222" t="s">
        <v>1737</v>
      </c>
      <c r="G128" s="223" t="s">
        <v>1628</v>
      </c>
      <c r="H128" s="224">
        <v>1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43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1727</v>
      </c>
      <c r="AT128" s="232" t="s">
        <v>149</v>
      </c>
      <c r="AU128" s="232" t="s">
        <v>88</v>
      </c>
      <c r="AY128" s="18" t="s">
        <v>147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86</v>
      </c>
      <c r="BK128" s="233">
        <f>ROUND(I128*H128,2)</f>
        <v>0</v>
      </c>
      <c r="BL128" s="18" t="s">
        <v>1727</v>
      </c>
      <c r="BM128" s="232" t="s">
        <v>1738</v>
      </c>
    </row>
    <row r="129" s="2" customFormat="1" ht="16.5" customHeight="1">
      <c r="A129" s="39"/>
      <c r="B129" s="40"/>
      <c r="C129" s="220" t="s">
        <v>182</v>
      </c>
      <c r="D129" s="220" t="s">
        <v>149</v>
      </c>
      <c r="E129" s="221" t="s">
        <v>1739</v>
      </c>
      <c r="F129" s="222" t="s">
        <v>1740</v>
      </c>
      <c r="G129" s="223" t="s">
        <v>1628</v>
      </c>
      <c r="H129" s="224">
        <v>1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43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1727</v>
      </c>
      <c r="AT129" s="232" t="s">
        <v>149</v>
      </c>
      <c r="AU129" s="232" t="s">
        <v>88</v>
      </c>
      <c r="AY129" s="18" t="s">
        <v>147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8" t="s">
        <v>86</v>
      </c>
      <c r="BK129" s="233">
        <f>ROUND(I129*H129,2)</f>
        <v>0</v>
      </c>
      <c r="BL129" s="18" t="s">
        <v>1727</v>
      </c>
      <c r="BM129" s="232" t="s">
        <v>1741</v>
      </c>
    </row>
    <row r="130" s="2" customFormat="1" ht="16.5" customHeight="1">
      <c r="A130" s="39"/>
      <c r="B130" s="40"/>
      <c r="C130" s="220" t="s">
        <v>187</v>
      </c>
      <c r="D130" s="220" t="s">
        <v>149</v>
      </c>
      <c r="E130" s="221" t="s">
        <v>1742</v>
      </c>
      <c r="F130" s="222" t="s">
        <v>1743</v>
      </c>
      <c r="G130" s="223" t="s">
        <v>1628</v>
      </c>
      <c r="H130" s="224">
        <v>1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43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1727</v>
      </c>
      <c r="AT130" s="232" t="s">
        <v>149</v>
      </c>
      <c r="AU130" s="232" t="s">
        <v>88</v>
      </c>
      <c r="AY130" s="18" t="s">
        <v>147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8" t="s">
        <v>86</v>
      </c>
      <c r="BK130" s="233">
        <f>ROUND(I130*H130,2)</f>
        <v>0</v>
      </c>
      <c r="BL130" s="18" t="s">
        <v>1727</v>
      </c>
      <c r="BM130" s="232" t="s">
        <v>1744</v>
      </c>
    </row>
    <row r="131" s="2" customFormat="1" ht="16.5" customHeight="1">
      <c r="A131" s="39"/>
      <c r="B131" s="40"/>
      <c r="C131" s="220" t="s">
        <v>194</v>
      </c>
      <c r="D131" s="220" t="s">
        <v>149</v>
      </c>
      <c r="E131" s="221" t="s">
        <v>1745</v>
      </c>
      <c r="F131" s="222" t="s">
        <v>1746</v>
      </c>
      <c r="G131" s="223" t="s">
        <v>1628</v>
      </c>
      <c r="H131" s="224">
        <v>1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43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1727</v>
      </c>
      <c r="AT131" s="232" t="s">
        <v>149</v>
      </c>
      <c r="AU131" s="232" t="s">
        <v>88</v>
      </c>
      <c r="AY131" s="18" t="s">
        <v>147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8" t="s">
        <v>86</v>
      </c>
      <c r="BK131" s="233">
        <f>ROUND(I131*H131,2)</f>
        <v>0</v>
      </c>
      <c r="BL131" s="18" t="s">
        <v>1727</v>
      </c>
      <c r="BM131" s="232" t="s">
        <v>1747</v>
      </c>
    </row>
    <row r="132" s="2" customFormat="1" ht="24.15" customHeight="1">
      <c r="A132" s="39"/>
      <c r="B132" s="40"/>
      <c r="C132" s="220" t="s">
        <v>202</v>
      </c>
      <c r="D132" s="220" t="s">
        <v>149</v>
      </c>
      <c r="E132" s="221" t="s">
        <v>1748</v>
      </c>
      <c r="F132" s="222" t="s">
        <v>1749</v>
      </c>
      <c r="G132" s="223" t="s">
        <v>1750</v>
      </c>
      <c r="H132" s="224">
        <v>7200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43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1727</v>
      </c>
      <c r="AT132" s="232" t="s">
        <v>149</v>
      </c>
      <c r="AU132" s="232" t="s">
        <v>88</v>
      </c>
      <c r="AY132" s="18" t="s">
        <v>147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8" t="s">
        <v>86</v>
      </c>
      <c r="BK132" s="233">
        <f>ROUND(I132*H132,2)</f>
        <v>0</v>
      </c>
      <c r="BL132" s="18" t="s">
        <v>1727</v>
      </c>
      <c r="BM132" s="232" t="s">
        <v>1751</v>
      </c>
    </row>
    <row r="133" s="2" customFormat="1">
      <c r="A133" s="39"/>
      <c r="B133" s="40"/>
      <c r="C133" s="41"/>
      <c r="D133" s="234" t="s">
        <v>155</v>
      </c>
      <c r="E133" s="41"/>
      <c r="F133" s="235" t="s">
        <v>1752</v>
      </c>
      <c r="G133" s="41"/>
      <c r="H133" s="41"/>
      <c r="I133" s="236"/>
      <c r="J133" s="41"/>
      <c r="K133" s="41"/>
      <c r="L133" s="45"/>
      <c r="M133" s="237"/>
      <c r="N133" s="238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155</v>
      </c>
      <c r="AU133" s="18" t="s">
        <v>88</v>
      </c>
    </row>
    <row r="134" s="14" customFormat="1">
      <c r="A134" s="14"/>
      <c r="B134" s="250"/>
      <c r="C134" s="251"/>
      <c r="D134" s="241" t="s">
        <v>157</v>
      </c>
      <c r="E134" s="252" t="s">
        <v>1</v>
      </c>
      <c r="F134" s="253" t="s">
        <v>1753</v>
      </c>
      <c r="G134" s="251"/>
      <c r="H134" s="254">
        <v>7200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157</v>
      </c>
      <c r="AU134" s="260" t="s">
        <v>88</v>
      </c>
      <c r="AV134" s="14" t="s">
        <v>88</v>
      </c>
      <c r="AW134" s="14" t="s">
        <v>34</v>
      </c>
      <c r="AX134" s="14" t="s">
        <v>78</v>
      </c>
      <c r="AY134" s="260" t="s">
        <v>147</v>
      </c>
    </row>
    <row r="135" s="15" customFormat="1">
      <c r="A135" s="15"/>
      <c r="B135" s="261"/>
      <c r="C135" s="262"/>
      <c r="D135" s="241" t="s">
        <v>157</v>
      </c>
      <c r="E135" s="263" t="s">
        <v>1</v>
      </c>
      <c r="F135" s="264" t="s">
        <v>160</v>
      </c>
      <c r="G135" s="262"/>
      <c r="H135" s="265">
        <v>7200</v>
      </c>
      <c r="I135" s="266"/>
      <c r="J135" s="262"/>
      <c r="K135" s="262"/>
      <c r="L135" s="267"/>
      <c r="M135" s="268"/>
      <c r="N135" s="269"/>
      <c r="O135" s="269"/>
      <c r="P135" s="269"/>
      <c r="Q135" s="269"/>
      <c r="R135" s="269"/>
      <c r="S135" s="269"/>
      <c r="T135" s="27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1" t="s">
        <v>157</v>
      </c>
      <c r="AU135" s="271" t="s">
        <v>88</v>
      </c>
      <c r="AV135" s="15" t="s">
        <v>153</v>
      </c>
      <c r="AW135" s="15" t="s">
        <v>34</v>
      </c>
      <c r="AX135" s="15" t="s">
        <v>86</v>
      </c>
      <c r="AY135" s="271" t="s">
        <v>147</v>
      </c>
    </row>
    <row r="136" s="2" customFormat="1" ht="21.75" customHeight="1">
      <c r="A136" s="39"/>
      <c r="B136" s="40"/>
      <c r="C136" s="220" t="s">
        <v>209</v>
      </c>
      <c r="D136" s="220" t="s">
        <v>149</v>
      </c>
      <c r="E136" s="221" t="s">
        <v>1754</v>
      </c>
      <c r="F136" s="222" t="s">
        <v>1755</v>
      </c>
      <c r="G136" s="223" t="s">
        <v>1628</v>
      </c>
      <c r="H136" s="224">
        <v>1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43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1727</v>
      </c>
      <c r="AT136" s="232" t="s">
        <v>149</v>
      </c>
      <c r="AU136" s="232" t="s">
        <v>88</v>
      </c>
      <c r="AY136" s="18" t="s">
        <v>147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8" t="s">
        <v>86</v>
      </c>
      <c r="BK136" s="233">
        <f>ROUND(I136*H136,2)</f>
        <v>0</v>
      </c>
      <c r="BL136" s="18" t="s">
        <v>1727</v>
      </c>
      <c r="BM136" s="232" t="s">
        <v>1756</v>
      </c>
    </row>
    <row r="137" s="12" customFormat="1" ht="22.8" customHeight="1">
      <c r="A137" s="12"/>
      <c r="B137" s="204"/>
      <c r="C137" s="205"/>
      <c r="D137" s="206" t="s">
        <v>77</v>
      </c>
      <c r="E137" s="218" t="s">
        <v>1757</v>
      </c>
      <c r="F137" s="218" t="s">
        <v>1758</v>
      </c>
      <c r="G137" s="205"/>
      <c r="H137" s="205"/>
      <c r="I137" s="208"/>
      <c r="J137" s="219">
        <f>BK137</f>
        <v>0</v>
      </c>
      <c r="K137" s="205"/>
      <c r="L137" s="210"/>
      <c r="M137" s="211"/>
      <c r="N137" s="212"/>
      <c r="O137" s="212"/>
      <c r="P137" s="213">
        <f>P138</f>
        <v>0</v>
      </c>
      <c r="Q137" s="212"/>
      <c r="R137" s="213">
        <f>R138</f>
        <v>0</v>
      </c>
      <c r="S137" s="212"/>
      <c r="T137" s="214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5" t="s">
        <v>182</v>
      </c>
      <c r="AT137" s="216" t="s">
        <v>77</v>
      </c>
      <c r="AU137" s="216" t="s">
        <v>86</v>
      </c>
      <c r="AY137" s="215" t="s">
        <v>147</v>
      </c>
      <c r="BK137" s="217">
        <f>BK138</f>
        <v>0</v>
      </c>
    </row>
    <row r="138" s="2" customFormat="1" ht="16.5" customHeight="1">
      <c r="A138" s="39"/>
      <c r="B138" s="40"/>
      <c r="C138" s="220" t="s">
        <v>214</v>
      </c>
      <c r="D138" s="220" t="s">
        <v>149</v>
      </c>
      <c r="E138" s="221" t="s">
        <v>1759</v>
      </c>
      <c r="F138" s="222" t="s">
        <v>1760</v>
      </c>
      <c r="G138" s="223" t="s">
        <v>1628</v>
      </c>
      <c r="H138" s="224">
        <v>1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43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1727</v>
      </c>
      <c r="AT138" s="232" t="s">
        <v>149</v>
      </c>
      <c r="AU138" s="232" t="s">
        <v>88</v>
      </c>
      <c r="AY138" s="18" t="s">
        <v>147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86</v>
      </c>
      <c r="BK138" s="233">
        <f>ROUND(I138*H138,2)</f>
        <v>0</v>
      </c>
      <c r="BL138" s="18" t="s">
        <v>1727</v>
      </c>
      <c r="BM138" s="232" t="s">
        <v>1761</v>
      </c>
    </row>
    <row r="139" s="12" customFormat="1" ht="22.8" customHeight="1">
      <c r="A139" s="12"/>
      <c r="B139" s="204"/>
      <c r="C139" s="205"/>
      <c r="D139" s="206" t="s">
        <v>77</v>
      </c>
      <c r="E139" s="218" t="s">
        <v>1762</v>
      </c>
      <c r="F139" s="218" t="s">
        <v>1763</v>
      </c>
      <c r="G139" s="205"/>
      <c r="H139" s="205"/>
      <c r="I139" s="208"/>
      <c r="J139" s="219">
        <f>BK139</f>
        <v>0</v>
      </c>
      <c r="K139" s="205"/>
      <c r="L139" s="210"/>
      <c r="M139" s="211"/>
      <c r="N139" s="212"/>
      <c r="O139" s="212"/>
      <c r="P139" s="213">
        <f>SUM(P140:P141)</f>
        <v>0</v>
      </c>
      <c r="Q139" s="212"/>
      <c r="R139" s="213">
        <f>SUM(R140:R141)</f>
        <v>0</v>
      </c>
      <c r="S139" s="212"/>
      <c r="T139" s="214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5" t="s">
        <v>182</v>
      </c>
      <c r="AT139" s="216" t="s">
        <v>77</v>
      </c>
      <c r="AU139" s="216" t="s">
        <v>86</v>
      </c>
      <c r="AY139" s="215" t="s">
        <v>147</v>
      </c>
      <c r="BK139" s="217">
        <f>SUM(BK140:BK141)</f>
        <v>0</v>
      </c>
    </row>
    <row r="140" s="2" customFormat="1" ht="16.5" customHeight="1">
      <c r="A140" s="39"/>
      <c r="B140" s="40"/>
      <c r="C140" s="220" t="s">
        <v>224</v>
      </c>
      <c r="D140" s="220" t="s">
        <v>149</v>
      </c>
      <c r="E140" s="221" t="s">
        <v>1764</v>
      </c>
      <c r="F140" s="222" t="s">
        <v>1765</v>
      </c>
      <c r="G140" s="223" t="s">
        <v>1628</v>
      </c>
      <c r="H140" s="224">
        <v>1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43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1727</v>
      </c>
      <c r="AT140" s="232" t="s">
        <v>149</v>
      </c>
      <c r="AU140" s="232" t="s">
        <v>88</v>
      </c>
      <c r="AY140" s="18" t="s">
        <v>147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86</v>
      </c>
      <c r="BK140" s="233">
        <f>ROUND(I140*H140,2)</f>
        <v>0</v>
      </c>
      <c r="BL140" s="18" t="s">
        <v>1727</v>
      </c>
      <c r="BM140" s="232" t="s">
        <v>1766</v>
      </c>
    </row>
    <row r="141" s="2" customFormat="1">
      <c r="A141" s="39"/>
      <c r="B141" s="40"/>
      <c r="C141" s="41"/>
      <c r="D141" s="234" t="s">
        <v>155</v>
      </c>
      <c r="E141" s="41"/>
      <c r="F141" s="235" t="s">
        <v>1767</v>
      </c>
      <c r="G141" s="41"/>
      <c r="H141" s="41"/>
      <c r="I141" s="236"/>
      <c r="J141" s="41"/>
      <c r="K141" s="41"/>
      <c r="L141" s="45"/>
      <c r="M141" s="298"/>
      <c r="N141" s="299"/>
      <c r="O141" s="300"/>
      <c r="P141" s="300"/>
      <c r="Q141" s="300"/>
      <c r="R141" s="300"/>
      <c r="S141" s="300"/>
      <c r="T141" s="301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155</v>
      </c>
      <c r="AU141" s="18" t="s">
        <v>88</v>
      </c>
    </row>
    <row r="142" s="2" customFormat="1" ht="6.96" customHeight="1">
      <c r="A142" s="39"/>
      <c r="B142" s="67"/>
      <c r="C142" s="68"/>
      <c r="D142" s="68"/>
      <c r="E142" s="68"/>
      <c r="F142" s="68"/>
      <c r="G142" s="68"/>
      <c r="H142" s="68"/>
      <c r="I142" s="68"/>
      <c r="J142" s="68"/>
      <c r="K142" s="68"/>
      <c r="L142" s="45"/>
      <c r="M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</row>
  </sheetData>
  <sheetProtection sheet="1" autoFilter="0" formatColumns="0" formatRows="0" objects="1" scenarios="1" spinCount="100000" saltValue="gOVKHMmqyklMAwzrJNifHadG9bbIwE68zYRg4VQot0hGOihhflT2EQh2Si7u7HcLvRyM3W3Y1A8eku+VMf+GOw==" hashValue="AI+tg3HkDkcw20wTltenH7fWkHaXXzDvBpShrTDtSiVSDnc3FzTMP2/2yURGzEKl1TFOHW2u74DCvVS5Mjmgrw==" algorithmName="SHA-512" password="CC35"/>
  <autoFilter ref="C120:K14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hyperlinks>
    <hyperlink ref="F133" r:id="rId1" display="https://podminky.urs.cz/item/CS_URS_2023_02/035103001"/>
    <hyperlink ref="F141" r:id="rId2" display="https://podminky.urs.cz/item/CS_URS_2023_02/07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NTB-LUDVA\Admin</dc:creator>
  <cp:lastModifiedBy>NTB-LUDVA\Admin</cp:lastModifiedBy>
  <dcterms:created xsi:type="dcterms:W3CDTF">2024-09-19T20:19:03Z</dcterms:created>
  <dcterms:modified xsi:type="dcterms:W3CDTF">2024-09-19T20:19:07Z</dcterms:modified>
</cp:coreProperties>
</file>