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ráce\2026\023_Výcvikové středisko Pastviny_úpravy\"/>
    </mc:Choice>
  </mc:AlternateContent>
  <xr:revisionPtr revIDLastSave="0" documentId="8_{18F6CDAA-0845-4EE8-A241-811FCBE6923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2 01 Pol" sheetId="17" r:id="rId9"/>
    <sheet name="02 02 Pol" sheetId="18" r:id="rId10"/>
    <sheet name="02 03 Pol" sheetId="19" r:id="rId11"/>
    <sheet name="02 04 Pol" sheetId="20" r:id="rId12"/>
    <sheet name="02 05 Pol" sheetId="21" r:id="rId13"/>
  </sheets>
  <externalReferences>
    <externalReference r:id="rId14"/>
  </externalReferences>
  <definedNames>
    <definedName name="CelkemDPHVypocet" localSheetId="1">Stavba!$H$52</definedName>
    <definedName name="CenaCelkem">Stavba!$G$29</definedName>
    <definedName name="CenaCelkemBezDPH">Stavba!$G$28</definedName>
    <definedName name="CenaCelkemVypocet" localSheetId="1">Stavba!$I$52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'02 01 Pol'!$1:$7</definedName>
    <definedName name="_xlnm.Print_Titles" localSheetId="9">'02 02 Pol'!$1:$7</definedName>
    <definedName name="_xlnm.Print_Titles" localSheetId="10">'02 03 Pol'!$1:$7</definedName>
    <definedName name="_xlnm.Print_Titles" localSheetId="11">'02 04 Pol'!$1:$7</definedName>
    <definedName name="_xlnm.Print_Titles" localSheetId="12">'02 05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Pol'!$A$1:$Y$141</definedName>
    <definedName name="_xlnm.Print_Area" localSheetId="4">'01 02 Pol'!$A$1:$Y$524</definedName>
    <definedName name="_xlnm.Print_Area" localSheetId="5">'01 03 Pol'!$A$1:$Y$105</definedName>
    <definedName name="_xlnm.Print_Area" localSheetId="6">'01 04 Pol'!$A$1:$Y$28</definedName>
    <definedName name="_xlnm.Print_Area" localSheetId="7">'01 05 Pol'!$A$1:$Y$66</definedName>
    <definedName name="_xlnm.Print_Area" localSheetId="8">'02 01 Pol'!$A$1:$Y$114</definedName>
    <definedName name="_xlnm.Print_Area" localSheetId="9">'02 02 Pol'!$A$1:$Y$347</definedName>
    <definedName name="_xlnm.Print_Area" localSheetId="10">'02 03 Pol'!$A$1:$Y$106</definedName>
    <definedName name="_xlnm.Print_Area" localSheetId="11">'02 04 Pol'!$A$1:$Y$26</definedName>
    <definedName name="_xlnm.Print_Area" localSheetId="12">'02 05 Pol'!$A$1:$Y$65</definedName>
    <definedName name="_xlnm.Print_Area" localSheetId="1">Stavba!$A$1:$J$110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Stavba!$F$52</definedName>
    <definedName name="ZakladDPHZakl">Stavba!$G$25</definedName>
    <definedName name="ZakladDPHZaklVypocet" localSheetId="1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9" i="1" l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G51" i="1"/>
  <c r="F51" i="1"/>
  <c r="G50" i="1"/>
  <c r="F50" i="1"/>
  <c r="H50" i="1" s="1"/>
  <c r="I50" i="1" s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55" i="21"/>
  <c r="G9" i="21"/>
  <c r="M9" i="21" s="1"/>
  <c r="I9" i="21"/>
  <c r="I8" i="21" s="1"/>
  <c r="K9" i="21"/>
  <c r="K8" i="21" s="1"/>
  <c r="O9" i="21"/>
  <c r="O8" i="21" s="1"/>
  <c r="Q9" i="21"/>
  <c r="Q8" i="21" s="1"/>
  <c r="V9" i="21"/>
  <c r="G10" i="21"/>
  <c r="G8" i="21" s="1"/>
  <c r="I10" i="21"/>
  <c r="K10" i="21"/>
  <c r="O10" i="21"/>
  <c r="Q10" i="21"/>
  <c r="V10" i="21"/>
  <c r="G11" i="21"/>
  <c r="I11" i="21"/>
  <c r="K11" i="21"/>
  <c r="M11" i="21"/>
  <c r="O11" i="21"/>
  <c r="Q11" i="21"/>
  <c r="V11" i="21"/>
  <c r="G12" i="21"/>
  <c r="M12" i="21" s="1"/>
  <c r="I12" i="21"/>
  <c r="K12" i="21"/>
  <c r="O12" i="21"/>
  <c r="Q12" i="21"/>
  <c r="V12" i="21"/>
  <c r="G13" i="21"/>
  <c r="I13" i="21"/>
  <c r="K13" i="21"/>
  <c r="M13" i="21"/>
  <c r="O13" i="21"/>
  <c r="Q13" i="21"/>
  <c r="V13" i="21"/>
  <c r="G14" i="21"/>
  <c r="I14" i="21"/>
  <c r="K14" i="21"/>
  <c r="M14" i="21"/>
  <c r="O14" i="21"/>
  <c r="Q14" i="21"/>
  <c r="V14" i="21"/>
  <c r="G15" i="21"/>
  <c r="I15" i="21"/>
  <c r="K15" i="21"/>
  <c r="M15" i="21"/>
  <c r="O15" i="21"/>
  <c r="Q15" i="21"/>
  <c r="V15" i="21"/>
  <c r="G16" i="21"/>
  <c r="M16" i="21" s="1"/>
  <c r="I16" i="21"/>
  <c r="K16" i="21"/>
  <c r="O16" i="21"/>
  <c r="Q16" i="21"/>
  <c r="V16" i="21"/>
  <c r="V8" i="21" s="1"/>
  <c r="G17" i="21"/>
  <c r="M17" i="21" s="1"/>
  <c r="I17" i="21"/>
  <c r="K17" i="21"/>
  <c r="O17" i="21"/>
  <c r="Q17" i="21"/>
  <c r="V17" i="21"/>
  <c r="G18" i="21"/>
  <c r="M18" i="21" s="1"/>
  <c r="I18" i="21"/>
  <c r="K18" i="21"/>
  <c r="O18" i="21"/>
  <c r="Q18" i="21"/>
  <c r="V18" i="21"/>
  <c r="G19" i="21"/>
  <c r="I19" i="21"/>
  <c r="K19" i="21"/>
  <c r="M19" i="21"/>
  <c r="O19" i="21"/>
  <c r="Q19" i="21"/>
  <c r="V19" i="21"/>
  <c r="G20" i="21"/>
  <c r="I20" i="21"/>
  <c r="K20" i="21"/>
  <c r="M20" i="21"/>
  <c r="O20" i="21"/>
  <c r="Q20" i="21"/>
  <c r="V20" i="21"/>
  <c r="G21" i="21"/>
  <c r="I21" i="21"/>
  <c r="K21" i="21"/>
  <c r="M21" i="21"/>
  <c r="O21" i="21"/>
  <c r="Q21" i="21"/>
  <c r="V21" i="21"/>
  <c r="G22" i="21"/>
  <c r="I22" i="21"/>
  <c r="K22" i="21"/>
  <c r="M22" i="21"/>
  <c r="O22" i="21"/>
  <c r="Q22" i="21"/>
  <c r="V22" i="21"/>
  <c r="G23" i="21"/>
  <c r="I23" i="21"/>
  <c r="K23" i="21"/>
  <c r="M23" i="21"/>
  <c r="O23" i="21"/>
  <c r="Q23" i="21"/>
  <c r="V23" i="21"/>
  <c r="G24" i="21"/>
  <c r="M24" i="21" s="1"/>
  <c r="I24" i="21"/>
  <c r="K24" i="21"/>
  <c r="O24" i="21"/>
  <c r="Q24" i="21"/>
  <c r="V24" i="21"/>
  <c r="G25" i="21"/>
  <c r="M25" i="21" s="1"/>
  <c r="I25" i="21"/>
  <c r="K25" i="21"/>
  <c r="O25" i="21"/>
  <c r="Q25" i="21"/>
  <c r="V25" i="21"/>
  <c r="G26" i="21"/>
  <c r="M26" i="21" s="1"/>
  <c r="I26" i="21"/>
  <c r="K26" i="21"/>
  <c r="O26" i="21"/>
  <c r="Q26" i="21"/>
  <c r="V26" i="21"/>
  <c r="G27" i="21"/>
  <c r="I27" i="21"/>
  <c r="K27" i="21"/>
  <c r="M27" i="21"/>
  <c r="O27" i="21"/>
  <c r="Q27" i="21"/>
  <c r="V27" i="21"/>
  <c r="G28" i="21"/>
  <c r="I28" i="21"/>
  <c r="K28" i="21"/>
  <c r="M28" i="21"/>
  <c r="O28" i="21"/>
  <c r="Q28" i="21"/>
  <c r="V28" i="21"/>
  <c r="G29" i="21"/>
  <c r="I29" i="21"/>
  <c r="K29" i="21"/>
  <c r="M29" i="21"/>
  <c r="O29" i="21"/>
  <c r="Q29" i="21"/>
  <c r="V29" i="21"/>
  <c r="G30" i="21"/>
  <c r="I30" i="21"/>
  <c r="K30" i="21"/>
  <c r="M30" i="21"/>
  <c r="O30" i="21"/>
  <c r="Q30" i="21"/>
  <c r="V30" i="21"/>
  <c r="G31" i="21"/>
  <c r="I31" i="21"/>
  <c r="K31" i="21"/>
  <c r="M31" i="21"/>
  <c r="O31" i="21"/>
  <c r="Q31" i="21"/>
  <c r="V31" i="21"/>
  <c r="G32" i="21"/>
  <c r="M32" i="21" s="1"/>
  <c r="I32" i="21"/>
  <c r="K32" i="21"/>
  <c r="O32" i="21"/>
  <c r="Q32" i="21"/>
  <c r="V32" i="21"/>
  <c r="G33" i="21"/>
  <c r="M33" i="21" s="1"/>
  <c r="I33" i="21"/>
  <c r="K33" i="21"/>
  <c r="O33" i="21"/>
  <c r="Q33" i="21"/>
  <c r="V33" i="21"/>
  <c r="G34" i="21"/>
  <c r="M34" i="21" s="1"/>
  <c r="I34" i="21"/>
  <c r="K34" i="21"/>
  <c r="O34" i="21"/>
  <c r="Q34" i="21"/>
  <c r="V34" i="21"/>
  <c r="G35" i="21"/>
  <c r="I35" i="21"/>
  <c r="K35" i="21"/>
  <c r="M35" i="21"/>
  <c r="O35" i="21"/>
  <c r="Q35" i="21"/>
  <c r="V35" i="21"/>
  <c r="G36" i="21"/>
  <c r="I36" i="21"/>
  <c r="K36" i="21"/>
  <c r="M36" i="21"/>
  <c r="O36" i="21"/>
  <c r="Q36" i="21"/>
  <c r="V36" i="21"/>
  <c r="G37" i="21"/>
  <c r="G38" i="21"/>
  <c r="I38" i="21"/>
  <c r="I37" i="21" s="1"/>
  <c r="K38" i="21"/>
  <c r="K37" i="21" s="1"/>
  <c r="M38" i="21"/>
  <c r="O38" i="21"/>
  <c r="O37" i="21" s="1"/>
  <c r="Q38" i="21"/>
  <c r="V38" i="21"/>
  <c r="V37" i="21" s="1"/>
  <c r="G39" i="21"/>
  <c r="I39" i="21"/>
  <c r="K39" i="21"/>
  <c r="M39" i="21"/>
  <c r="O39" i="21"/>
  <c r="Q39" i="21"/>
  <c r="Q37" i="21" s="1"/>
  <c r="V39" i="21"/>
  <c r="G40" i="21"/>
  <c r="I40" i="21"/>
  <c r="K40" i="21"/>
  <c r="M40" i="21"/>
  <c r="O40" i="21"/>
  <c r="Q40" i="21"/>
  <c r="V40" i="21"/>
  <c r="G41" i="21"/>
  <c r="M41" i="21" s="1"/>
  <c r="M37" i="21" s="1"/>
  <c r="I41" i="21"/>
  <c r="K41" i="21"/>
  <c r="O41" i="21"/>
  <c r="Q41" i="21"/>
  <c r="V41" i="21"/>
  <c r="G42" i="21"/>
  <c r="Q42" i="21"/>
  <c r="G43" i="21"/>
  <c r="I43" i="21"/>
  <c r="I42" i="21" s="1"/>
  <c r="K43" i="21"/>
  <c r="M43" i="21"/>
  <c r="M42" i="21" s="1"/>
  <c r="O43" i="21"/>
  <c r="O42" i="21" s="1"/>
  <c r="Q43" i="21"/>
  <c r="V43" i="21"/>
  <c r="V42" i="21" s="1"/>
  <c r="G44" i="21"/>
  <c r="I44" i="21"/>
  <c r="K44" i="21"/>
  <c r="K42" i="21" s="1"/>
  <c r="M44" i="21"/>
  <c r="O44" i="21"/>
  <c r="Q44" i="21"/>
  <c r="V44" i="21"/>
  <c r="G46" i="21"/>
  <c r="I46" i="21"/>
  <c r="I45" i="21" s="1"/>
  <c r="K46" i="21"/>
  <c r="K45" i="21" s="1"/>
  <c r="M46" i="21"/>
  <c r="O46" i="21"/>
  <c r="O45" i="21" s="1"/>
  <c r="Q46" i="21"/>
  <c r="V46" i="21"/>
  <c r="V45" i="21" s="1"/>
  <c r="G47" i="21"/>
  <c r="I47" i="21"/>
  <c r="K47" i="21"/>
  <c r="M47" i="21"/>
  <c r="O47" i="21"/>
  <c r="Q47" i="21"/>
  <c r="Q45" i="21" s="1"/>
  <c r="V47" i="21"/>
  <c r="G48" i="21"/>
  <c r="I48" i="21"/>
  <c r="K48" i="21"/>
  <c r="M48" i="21"/>
  <c r="O48" i="21"/>
  <c r="Q48" i="21"/>
  <c r="V48" i="21"/>
  <c r="G49" i="21"/>
  <c r="M49" i="21" s="1"/>
  <c r="I49" i="21"/>
  <c r="K49" i="21"/>
  <c r="O49" i="21"/>
  <c r="Q49" i="21"/>
  <c r="V49" i="21"/>
  <c r="G50" i="21"/>
  <c r="M50" i="21" s="1"/>
  <c r="I50" i="21"/>
  <c r="K50" i="21"/>
  <c r="O50" i="21"/>
  <c r="Q50" i="21"/>
  <c r="V50" i="21"/>
  <c r="G51" i="21"/>
  <c r="I51" i="21"/>
  <c r="K51" i="21"/>
  <c r="M51" i="21"/>
  <c r="O51" i="21"/>
  <c r="Q51" i="21"/>
  <c r="V51" i="21"/>
  <c r="G52" i="21"/>
  <c r="I52" i="21"/>
  <c r="K52" i="21"/>
  <c r="M52" i="21"/>
  <c r="O52" i="21"/>
  <c r="Q52" i="21"/>
  <c r="V52" i="21"/>
  <c r="G53" i="21"/>
  <c r="I53" i="21"/>
  <c r="K53" i="21"/>
  <c r="M53" i="21"/>
  <c r="O53" i="21"/>
  <c r="Q53" i="21"/>
  <c r="V53" i="21"/>
  <c r="AE55" i="21"/>
  <c r="G16" i="20"/>
  <c r="G9" i="20"/>
  <c r="G8" i="20" s="1"/>
  <c r="I9" i="20"/>
  <c r="I8" i="20" s="1"/>
  <c r="K9" i="20"/>
  <c r="O9" i="20"/>
  <c r="Q9" i="20"/>
  <c r="Q8" i="20" s="1"/>
  <c r="V9" i="20"/>
  <c r="G10" i="20"/>
  <c r="M10" i="20" s="1"/>
  <c r="I10" i="20"/>
  <c r="K10" i="20"/>
  <c r="O10" i="20"/>
  <c r="O8" i="20" s="1"/>
  <c r="Q10" i="20"/>
  <c r="V10" i="20"/>
  <c r="G11" i="20"/>
  <c r="I11" i="20"/>
  <c r="K11" i="20"/>
  <c r="K8" i="20" s="1"/>
  <c r="M11" i="20"/>
  <c r="O11" i="20"/>
  <c r="Q11" i="20"/>
  <c r="V11" i="20"/>
  <c r="G12" i="20"/>
  <c r="I12" i="20"/>
  <c r="K12" i="20"/>
  <c r="M12" i="20"/>
  <c r="O12" i="20"/>
  <c r="Q12" i="20"/>
  <c r="V12" i="20"/>
  <c r="V8" i="20" s="1"/>
  <c r="G13" i="20"/>
  <c r="I13" i="20"/>
  <c r="K13" i="20"/>
  <c r="M13" i="20"/>
  <c r="O13" i="20"/>
  <c r="Q13" i="20"/>
  <c r="V13" i="20"/>
  <c r="G14" i="20"/>
  <c r="M14" i="20" s="1"/>
  <c r="I14" i="20"/>
  <c r="K14" i="20"/>
  <c r="O14" i="20"/>
  <c r="Q14" i="20"/>
  <c r="V14" i="20"/>
  <c r="AE16" i="20"/>
  <c r="G96" i="19"/>
  <c r="V8" i="19"/>
  <c r="G9" i="19"/>
  <c r="M9" i="19" s="1"/>
  <c r="I9" i="19"/>
  <c r="I8" i="19" s="1"/>
  <c r="K9" i="19"/>
  <c r="K8" i="19" s="1"/>
  <c r="O9" i="19"/>
  <c r="O8" i="19" s="1"/>
  <c r="Q9" i="19"/>
  <c r="V9" i="19"/>
  <c r="G10" i="19"/>
  <c r="G8" i="19" s="1"/>
  <c r="I10" i="19"/>
  <c r="K10" i="19"/>
  <c r="O10" i="19"/>
  <c r="Q10" i="19"/>
  <c r="V10" i="19"/>
  <c r="G11" i="19"/>
  <c r="M11" i="19" s="1"/>
  <c r="I11" i="19"/>
  <c r="K11" i="19"/>
  <c r="O11" i="19"/>
  <c r="Q11" i="19"/>
  <c r="V11" i="19"/>
  <c r="G12" i="19"/>
  <c r="M12" i="19" s="1"/>
  <c r="I12" i="19"/>
  <c r="K12" i="19"/>
  <c r="O12" i="19"/>
  <c r="Q12" i="19"/>
  <c r="V12" i="19"/>
  <c r="G13" i="19"/>
  <c r="I13" i="19"/>
  <c r="K13" i="19"/>
  <c r="M13" i="19"/>
  <c r="O13" i="19"/>
  <c r="Q13" i="19"/>
  <c r="V13" i="19"/>
  <c r="G14" i="19"/>
  <c r="I14" i="19"/>
  <c r="K14" i="19"/>
  <c r="M14" i="19"/>
  <c r="O14" i="19"/>
  <c r="Q14" i="19"/>
  <c r="V14" i="19"/>
  <c r="G15" i="19"/>
  <c r="I15" i="19"/>
  <c r="K15" i="19"/>
  <c r="M15" i="19"/>
  <c r="O15" i="19"/>
  <c r="Q15" i="19"/>
  <c r="Q8" i="19" s="1"/>
  <c r="V15" i="19"/>
  <c r="G17" i="19"/>
  <c r="I17" i="19"/>
  <c r="I16" i="19" s="1"/>
  <c r="K17" i="19"/>
  <c r="M17" i="19"/>
  <c r="O17" i="19"/>
  <c r="O16" i="19" s="1"/>
  <c r="Q17" i="19"/>
  <c r="V17" i="19"/>
  <c r="G18" i="19"/>
  <c r="G16" i="19" s="1"/>
  <c r="I18" i="19"/>
  <c r="K18" i="19"/>
  <c r="K16" i="19" s="1"/>
  <c r="O18" i="19"/>
  <c r="Q18" i="19"/>
  <c r="V18" i="19"/>
  <c r="G19" i="19"/>
  <c r="M19" i="19" s="1"/>
  <c r="I19" i="19"/>
  <c r="K19" i="19"/>
  <c r="O19" i="19"/>
  <c r="Q19" i="19"/>
  <c r="V19" i="19"/>
  <c r="G20" i="19"/>
  <c r="M20" i="19" s="1"/>
  <c r="I20" i="19"/>
  <c r="K20" i="19"/>
  <c r="O20" i="19"/>
  <c r="Q20" i="19"/>
  <c r="V20" i="19"/>
  <c r="G21" i="19"/>
  <c r="I21" i="19"/>
  <c r="K21" i="19"/>
  <c r="M21" i="19"/>
  <c r="O21" i="19"/>
  <c r="Q21" i="19"/>
  <c r="V21" i="19"/>
  <c r="G22" i="19"/>
  <c r="I22" i="19"/>
  <c r="K22" i="19"/>
  <c r="M22" i="19"/>
  <c r="O22" i="19"/>
  <c r="Q22" i="19"/>
  <c r="V22" i="19"/>
  <c r="G23" i="19"/>
  <c r="I23" i="19"/>
  <c r="K23" i="19"/>
  <c r="M23" i="19"/>
  <c r="O23" i="19"/>
  <c r="Q23" i="19"/>
  <c r="Q16" i="19" s="1"/>
  <c r="V23" i="19"/>
  <c r="G24" i="19"/>
  <c r="M24" i="19" s="1"/>
  <c r="I24" i="19"/>
  <c r="K24" i="19"/>
  <c r="O24" i="19"/>
  <c r="Q24" i="19"/>
  <c r="V24" i="19"/>
  <c r="V16" i="19" s="1"/>
  <c r="G25" i="19"/>
  <c r="I25" i="19"/>
  <c r="K25" i="19"/>
  <c r="M25" i="19"/>
  <c r="O25" i="19"/>
  <c r="Q25" i="19"/>
  <c r="V25" i="19"/>
  <c r="G26" i="19"/>
  <c r="M26" i="19" s="1"/>
  <c r="I26" i="19"/>
  <c r="K26" i="19"/>
  <c r="O26" i="19"/>
  <c r="Q26" i="19"/>
  <c r="V26" i="19"/>
  <c r="G27" i="19"/>
  <c r="M27" i="19" s="1"/>
  <c r="I27" i="19"/>
  <c r="K27" i="19"/>
  <c r="O27" i="19"/>
  <c r="Q27" i="19"/>
  <c r="V27" i="19"/>
  <c r="G28" i="19"/>
  <c r="M28" i="19" s="1"/>
  <c r="I28" i="19"/>
  <c r="K28" i="19"/>
  <c r="O28" i="19"/>
  <c r="Q28" i="19"/>
  <c r="V28" i="19"/>
  <c r="G29" i="19"/>
  <c r="I29" i="19"/>
  <c r="K29" i="19"/>
  <c r="M29" i="19"/>
  <c r="O29" i="19"/>
  <c r="Q29" i="19"/>
  <c r="V29" i="19"/>
  <c r="G30" i="19"/>
  <c r="I30" i="19"/>
  <c r="K30" i="19"/>
  <c r="M30" i="19"/>
  <c r="O30" i="19"/>
  <c r="Q30" i="19"/>
  <c r="V30" i="19"/>
  <c r="G31" i="19"/>
  <c r="I31" i="19"/>
  <c r="K31" i="19"/>
  <c r="M31" i="19"/>
  <c r="O31" i="19"/>
  <c r="Q31" i="19"/>
  <c r="V31" i="19"/>
  <c r="G32" i="19"/>
  <c r="M32" i="19" s="1"/>
  <c r="I32" i="19"/>
  <c r="K32" i="19"/>
  <c r="O32" i="19"/>
  <c r="Q32" i="19"/>
  <c r="V32" i="19"/>
  <c r="G33" i="19"/>
  <c r="I33" i="19"/>
  <c r="K33" i="19"/>
  <c r="M33" i="19"/>
  <c r="O33" i="19"/>
  <c r="Q33" i="19"/>
  <c r="V33" i="19"/>
  <c r="G34" i="19"/>
  <c r="M34" i="19" s="1"/>
  <c r="I34" i="19"/>
  <c r="K34" i="19"/>
  <c r="O34" i="19"/>
  <c r="Q34" i="19"/>
  <c r="V34" i="19"/>
  <c r="G35" i="19"/>
  <c r="M35" i="19" s="1"/>
  <c r="I35" i="19"/>
  <c r="K35" i="19"/>
  <c r="O35" i="19"/>
  <c r="Q35" i="19"/>
  <c r="V35" i="19"/>
  <c r="G36" i="19"/>
  <c r="M36" i="19" s="1"/>
  <c r="I36" i="19"/>
  <c r="K36" i="19"/>
  <c r="O36" i="19"/>
  <c r="Q36" i="19"/>
  <c r="V36" i="19"/>
  <c r="G37" i="19"/>
  <c r="I37" i="19"/>
  <c r="K37" i="19"/>
  <c r="M37" i="19"/>
  <c r="O37" i="19"/>
  <c r="Q37" i="19"/>
  <c r="V37" i="19"/>
  <c r="G39" i="19"/>
  <c r="I39" i="19"/>
  <c r="I38" i="19" s="1"/>
  <c r="K39" i="19"/>
  <c r="K38" i="19" s="1"/>
  <c r="M39" i="19"/>
  <c r="O39" i="19"/>
  <c r="Q39" i="19"/>
  <c r="Q38" i="19" s="1"/>
  <c r="V39" i="19"/>
  <c r="G40" i="19"/>
  <c r="G38" i="19" s="1"/>
  <c r="I40" i="19"/>
  <c r="K40" i="19"/>
  <c r="O40" i="19"/>
  <c r="Q40" i="19"/>
  <c r="V40" i="19"/>
  <c r="V38" i="19" s="1"/>
  <c r="G41" i="19"/>
  <c r="I41" i="19"/>
  <c r="K41" i="19"/>
  <c r="M41" i="19"/>
  <c r="O41" i="19"/>
  <c r="Q41" i="19"/>
  <c r="V41" i="19"/>
  <c r="G42" i="19"/>
  <c r="M42" i="19" s="1"/>
  <c r="I42" i="19"/>
  <c r="K42" i="19"/>
  <c r="O42" i="19"/>
  <c r="Q42" i="19"/>
  <c r="V42" i="19"/>
  <c r="G43" i="19"/>
  <c r="M43" i="19" s="1"/>
  <c r="I43" i="19"/>
  <c r="K43" i="19"/>
  <c r="O43" i="19"/>
  <c r="Q43" i="19"/>
  <c r="V43" i="19"/>
  <c r="G44" i="19"/>
  <c r="M44" i="19" s="1"/>
  <c r="I44" i="19"/>
  <c r="K44" i="19"/>
  <c r="O44" i="19"/>
  <c r="Q44" i="19"/>
  <c r="V44" i="19"/>
  <c r="G45" i="19"/>
  <c r="I45" i="19"/>
  <c r="K45" i="19"/>
  <c r="M45" i="19"/>
  <c r="O45" i="19"/>
  <c r="Q45" i="19"/>
  <c r="V45" i="19"/>
  <c r="G46" i="19"/>
  <c r="I46" i="19"/>
  <c r="K46" i="19"/>
  <c r="M46" i="19"/>
  <c r="O46" i="19"/>
  <c r="O38" i="19" s="1"/>
  <c r="Q46" i="19"/>
  <c r="V46" i="19"/>
  <c r="G47" i="19"/>
  <c r="I47" i="19"/>
  <c r="K47" i="19"/>
  <c r="M47" i="19"/>
  <c r="O47" i="19"/>
  <c r="Q47" i="19"/>
  <c r="V47" i="19"/>
  <c r="G48" i="19"/>
  <c r="M48" i="19" s="1"/>
  <c r="I48" i="19"/>
  <c r="K48" i="19"/>
  <c r="O48" i="19"/>
  <c r="Q48" i="19"/>
  <c r="V48" i="19"/>
  <c r="G49" i="19"/>
  <c r="I49" i="19"/>
  <c r="K49" i="19"/>
  <c r="M49" i="19"/>
  <c r="O49" i="19"/>
  <c r="Q49" i="19"/>
  <c r="V49" i="19"/>
  <c r="G50" i="19"/>
  <c r="M50" i="19" s="1"/>
  <c r="I50" i="19"/>
  <c r="K50" i="19"/>
  <c r="O50" i="19"/>
  <c r="Q50" i="19"/>
  <c r="V50" i="19"/>
  <c r="G51" i="19"/>
  <c r="M51" i="19" s="1"/>
  <c r="I51" i="19"/>
  <c r="K51" i="19"/>
  <c r="O51" i="19"/>
  <c r="Q51" i="19"/>
  <c r="V51" i="19"/>
  <c r="G52" i="19"/>
  <c r="M52" i="19" s="1"/>
  <c r="I52" i="19"/>
  <c r="K52" i="19"/>
  <c r="O52" i="19"/>
  <c r="Q52" i="19"/>
  <c r="V52" i="19"/>
  <c r="G53" i="19"/>
  <c r="I53" i="19"/>
  <c r="K53" i="19"/>
  <c r="M53" i="19"/>
  <c r="O53" i="19"/>
  <c r="Q53" i="19"/>
  <c r="V53" i="19"/>
  <c r="G54" i="19"/>
  <c r="I54" i="19"/>
  <c r="K54" i="19"/>
  <c r="M54" i="19"/>
  <c r="O54" i="19"/>
  <c r="Q54" i="19"/>
  <c r="V54" i="19"/>
  <c r="G55" i="19"/>
  <c r="I55" i="19"/>
  <c r="K55" i="19"/>
  <c r="M55" i="19"/>
  <c r="O55" i="19"/>
  <c r="Q55" i="19"/>
  <c r="V55" i="19"/>
  <c r="G56" i="19"/>
  <c r="M56" i="19" s="1"/>
  <c r="I56" i="19"/>
  <c r="K56" i="19"/>
  <c r="O56" i="19"/>
  <c r="Q56" i="19"/>
  <c r="V56" i="19"/>
  <c r="G57" i="19"/>
  <c r="I57" i="19"/>
  <c r="K57" i="19"/>
  <c r="M57" i="19"/>
  <c r="O57" i="19"/>
  <c r="Q57" i="19"/>
  <c r="V57" i="19"/>
  <c r="G58" i="19"/>
  <c r="M58" i="19" s="1"/>
  <c r="I58" i="19"/>
  <c r="K58" i="19"/>
  <c r="O58" i="19"/>
  <c r="Q58" i="19"/>
  <c r="V58" i="19"/>
  <c r="G59" i="19"/>
  <c r="M59" i="19" s="1"/>
  <c r="I59" i="19"/>
  <c r="K59" i="19"/>
  <c r="O59" i="19"/>
  <c r="Q59" i="19"/>
  <c r="V59" i="19"/>
  <c r="G60" i="19"/>
  <c r="M60" i="19" s="1"/>
  <c r="I60" i="19"/>
  <c r="K60" i="19"/>
  <c r="O60" i="19"/>
  <c r="Q60" i="19"/>
  <c r="V60" i="19"/>
  <c r="G61" i="19"/>
  <c r="I61" i="19"/>
  <c r="K61" i="19"/>
  <c r="M61" i="19"/>
  <c r="O61" i="19"/>
  <c r="Q61" i="19"/>
  <c r="V61" i="19"/>
  <c r="G62" i="19"/>
  <c r="I62" i="19"/>
  <c r="K62" i="19"/>
  <c r="M62" i="19"/>
  <c r="O62" i="19"/>
  <c r="Q62" i="19"/>
  <c r="V62" i="19"/>
  <c r="G64" i="19"/>
  <c r="G63" i="19" s="1"/>
  <c r="I64" i="19"/>
  <c r="K64" i="19"/>
  <c r="O64" i="19"/>
  <c r="Q64" i="19"/>
  <c r="V64" i="19"/>
  <c r="V63" i="19" s="1"/>
  <c r="G65" i="19"/>
  <c r="I65" i="19"/>
  <c r="I63" i="19" s="1"/>
  <c r="K65" i="19"/>
  <c r="M65" i="19"/>
  <c r="O65" i="19"/>
  <c r="Q65" i="19"/>
  <c r="V65" i="19"/>
  <c r="G66" i="19"/>
  <c r="M66" i="19" s="1"/>
  <c r="I66" i="19"/>
  <c r="K66" i="19"/>
  <c r="K63" i="19" s="1"/>
  <c r="O66" i="19"/>
  <c r="Q66" i="19"/>
  <c r="V66" i="19"/>
  <c r="G67" i="19"/>
  <c r="M67" i="19" s="1"/>
  <c r="I67" i="19"/>
  <c r="K67" i="19"/>
  <c r="O67" i="19"/>
  <c r="Q67" i="19"/>
  <c r="V67" i="19"/>
  <c r="G68" i="19"/>
  <c r="M68" i="19" s="1"/>
  <c r="I68" i="19"/>
  <c r="K68" i="19"/>
  <c r="O68" i="19"/>
  <c r="Q68" i="19"/>
  <c r="V68" i="19"/>
  <c r="G69" i="19"/>
  <c r="I69" i="19"/>
  <c r="K69" i="19"/>
  <c r="M69" i="19"/>
  <c r="O69" i="19"/>
  <c r="Q69" i="19"/>
  <c r="V69" i="19"/>
  <c r="G70" i="19"/>
  <c r="I70" i="19"/>
  <c r="K70" i="19"/>
  <c r="M70" i="19"/>
  <c r="O70" i="19"/>
  <c r="O63" i="19" s="1"/>
  <c r="Q70" i="19"/>
  <c r="V70" i="19"/>
  <c r="G71" i="19"/>
  <c r="I71" i="19"/>
  <c r="K71" i="19"/>
  <c r="M71" i="19"/>
  <c r="O71" i="19"/>
  <c r="Q71" i="19"/>
  <c r="Q63" i="19" s="1"/>
  <c r="V71" i="19"/>
  <c r="G72" i="19"/>
  <c r="M72" i="19" s="1"/>
  <c r="I72" i="19"/>
  <c r="K72" i="19"/>
  <c r="O72" i="19"/>
  <c r="Q72" i="19"/>
  <c r="V72" i="19"/>
  <c r="G73" i="19"/>
  <c r="I73" i="19"/>
  <c r="K73" i="19"/>
  <c r="M73" i="19"/>
  <c r="O73" i="19"/>
  <c r="Q73" i="19"/>
  <c r="V73" i="19"/>
  <c r="G74" i="19"/>
  <c r="M74" i="19" s="1"/>
  <c r="I74" i="19"/>
  <c r="K74" i="19"/>
  <c r="O74" i="19"/>
  <c r="Q74" i="19"/>
  <c r="V74" i="19"/>
  <c r="G75" i="19"/>
  <c r="M75" i="19" s="1"/>
  <c r="I75" i="19"/>
  <c r="K75" i="19"/>
  <c r="O75" i="19"/>
  <c r="Q75" i="19"/>
  <c r="V75" i="19"/>
  <c r="G76" i="19"/>
  <c r="M76" i="19" s="1"/>
  <c r="I76" i="19"/>
  <c r="K76" i="19"/>
  <c r="O76" i="19"/>
  <c r="Q76" i="19"/>
  <c r="V76" i="19"/>
  <c r="G77" i="19"/>
  <c r="I77" i="19"/>
  <c r="K77" i="19"/>
  <c r="M77" i="19"/>
  <c r="O77" i="19"/>
  <c r="Q77" i="19"/>
  <c r="V77" i="19"/>
  <c r="G78" i="19"/>
  <c r="I78" i="19"/>
  <c r="K78" i="19"/>
  <c r="M78" i="19"/>
  <c r="O78" i="19"/>
  <c r="Q78" i="19"/>
  <c r="V78" i="19"/>
  <c r="G79" i="19"/>
  <c r="I79" i="19"/>
  <c r="K79" i="19"/>
  <c r="M79" i="19"/>
  <c r="O79" i="19"/>
  <c r="Q79" i="19"/>
  <c r="V79" i="19"/>
  <c r="G80" i="19"/>
  <c r="M80" i="19" s="1"/>
  <c r="I80" i="19"/>
  <c r="K80" i="19"/>
  <c r="O80" i="19"/>
  <c r="Q80" i="19"/>
  <c r="V80" i="19"/>
  <c r="G81" i="19"/>
  <c r="I81" i="19"/>
  <c r="K81" i="19"/>
  <c r="M81" i="19"/>
  <c r="O81" i="19"/>
  <c r="Q81" i="19"/>
  <c r="V81" i="19"/>
  <c r="G82" i="19"/>
  <c r="M82" i="19" s="1"/>
  <c r="I82" i="19"/>
  <c r="K82" i="19"/>
  <c r="O82" i="19"/>
  <c r="Q82" i="19"/>
  <c r="V82" i="19"/>
  <c r="G83" i="19"/>
  <c r="M83" i="19" s="1"/>
  <c r="I83" i="19"/>
  <c r="K83" i="19"/>
  <c r="O83" i="19"/>
  <c r="Q83" i="19"/>
  <c r="V83" i="19"/>
  <c r="G84" i="19"/>
  <c r="M84" i="19" s="1"/>
  <c r="I84" i="19"/>
  <c r="K84" i="19"/>
  <c r="O84" i="19"/>
  <c r="Q84" i="19"/>
  <c r="V84" i="19"/>
  <c r="G85" i="19"/>
  <c r="I85" i="19"/>
  <c r="K85" i="19"/>
  <c r="M85" i="19"/>
  <c r="O85" i="19"/>
  <c r="Q85" i="19"/>
  <c r="V85" i="19"/>
  <c r="G86" i="19"/>
  <c r="I86" i="19"/>
  <c r="K86" i="19"/>
  <c r="M86" i="19"/>
  <c r="O86" i="19"/>
  <c r="Q86" i="19"/>
  <c r="V86" i="19"/>
  <c r="G87" i="19"/>
  <c r="I87" i="19"/>
  <c r="K87" i="19"/>
  <c r="M87" i="19"/>
  <c r="O87" i="19"/>
  <c r="Q87" i="19"/>
  <c r="V87" i="19"/>
  <c r="G88" i="19"/>
  <c r="M88" i="19" s="1"/>
  <c r="I88" i="19"/>
  <c r="K88" i="19"/>
  <c r="O88" i="19"/>
  <c r="Q88" i="19"/>
  <c r="V88" i="19"/>
  <c r="I89" i="19"/>
  <c r="V89" i="19"/>
  <c r="G90" i="19"/>
  <c r="M90" i="19" s="1"/>
  <c r="M89" i="19" s="1"/>
  <c r="I90" i="19"/>
  <c r="K90" i="19"/>
  <c r="K89" i="19" s="1"/>
  <c r="O90" i="19"/>
  <c r="O89" i="19" s="1"/>
  <c r="Q90" i="19"/>
  <c r="Q89" i="19" s="1"/>
  <c r="V90" i="19"/>
  <c r="G91" i="19"/>
  <c r="I91" i="19"/>
  <c r="G92" i="19"/>
  <c r="M92" i="19" s="1"/>
  <c r="M91" i="19" s="1"/>
  <c r="I92" i="19"/>
  <c r="K92" i="19"/>
  <c r="K91" i="19" s="1"/>
  <c r="O92" i="19"/>
  <c r="O91" i="19" s="1"/>
  <c r="Q92" i="19"/>
  <c r="V92" i="19"/>
  <c r="V91" i="19" s="1"/>
  <c r="G93" i="19"/>
  <c r="I93" i="19"/>
  <c r="K93" i="19"/>
  <c r="M93" i="19"/>
  <c r="O93" i="19"/>
  <c r="Q93" i="19"/>
  <c r="Q91" i="19" s="1"/>
  <c r="V93" i="19"/>
  <c r="G94" i="19"/>
  <c r="I94" i="19"/>
  <c r="K94" i="19"/>
  <c r="M94" i="19"/>
  <c r="O94" i="19"/>
  <c r="Q94" i="19"/>
  <c r="V94" i="19"/>
  <c r="AE96" i="19"/>
  <c r="G337" i="18"/>
  <c r="V8" i="18"/>
  <c r="G9" i="18"/>
  <c r="G8" i="18" s="1"/>
  <c r="I9" i="18"/>
  <c r="I8" i="18" s="1"/>
  <c r="K9" i="18"/>
  <c r="K8" i="18" s="1"/>
  <c r="O9" i="18"/>
  <c r="O8" i="18" s="1"/>
  <c r="Q9" i="18"/>
  <c r="Q8" i="18" s="1"/>
  <c r="V9" i="18"/>
  <c r="G14" i="18"/>
  <c r="I14" i="18"/>
  <c r="K14" i="18"/>
  <c r="K13" i="18" s="1"/>
  <c r="M14" i="18"/>
  <c r="O14" i="18"/>
  <c r="O13" i="18" s="1"/>
  <c r="Q14" i="18"/>
  <c r="V14" i="18"/>
  <c r="V13" i="18" s="1"/>
  <c r="G21" i="18"/>
  <c r="I21" i="18"/>
  <c r="K21" i="18"/>
  <c r="M21" i="18"/>
  <c r="O21" i="18"/>
  <c r="Q21" i="18"/>
  <c r="V21" i="18"/>
  <c r="G23" i="18"/>
  <c r="I23" i="18"/>
  <c r="K23" i="18"/>
  <c r="M23" i="18"/>
  <c r="O23" i="18"/>
  <c r="Q23" i="18"/>
  <c r="V23" i="18"/>
  <c r="G26" i="18"/>
  <c r="I26" i="18"/>
  <c r="K26" i="18"/>
  <c r="M26" i="18"/>
  <c r="O26" i="18"/>
  <c r="Q26" i="18"/>
  <c r="Q13" i="18" s="1"/>
  <c r="V26" i="18"/>
  <c r="G28" i="18"/>
  <c r="M28" i="18" s="1"/>
  <c r="I28" i="18"/>
  <c r="K28" i="18"/>
  <c r="O28" i="18"/>
  <c r="Q28" i="18"/>
  <c r="V28" i="18"/>
  <c r="G30" i="18"/>
  <c r="I30" i="18"/>
  <c r="K30" i="18"/>
  <c r="M30" i="18"/>
  <c r="O30" i="18"/>
  <c r="Q30" i="18"/>
  <c r="V30" i="18"/>
  <c r="G33" i="18"/>
  <c r="M33" i="18" s="1"/>
  <c r="I33" i="18"/>
  <c r="K33" i="18"/>
  <c r="O33" i="18"/>
  <c r="Q33" i="18"/>
  <c r="V33" i="18"/>
  <c r="G35" i="18"/>
  <c r="M35" i="18" s="1"/>
  <c r="I35" i="18"/>
  <c r="I13" i="18" s="1"/>
  <c r="K35" i="18"/>
  <c r="O35" i="18"/>
  <c r="Q35" i="18"/>
  <c r="V35" i="18"/>
  <c r="G38" i="18"/>
  <c r="M38" i="18" s="1"/>
  <c r="I38" i="18"/>
  <c r="K38" i="18"/>
  <c r="O38" i="18"/>
  <c r="Q38" i="18"/>
  <c r="V38" i="18"/>
  <c r="G40" i="18"/>
  <c r="I40" i="18"/>
  <c r="K40" i="18"/>
  <c r="M40" i="18"/>
  <c r="O40" i="18"/>
  <c r="Q40" i="18"/>
  <c r="V40" i="18"/>
  <c r="G42" i="18"/>
  <c r="O42" i="18"/>
  <c r="G43" i="18"/>
  <c r="I43" i="18"/>
  <c r="I42" i="18" s="1"/>
  <c r="K43" i="18"/>
  <c r="M43" i="18"/>
  <c r="O43" i="18"/>
  <c r="Q43" i="18"/>
  <c r="Q42" i="18" s="1"/>
  <c r="V43" i="18"/>
  <c r="G45" i="18"/>
  <c r="M45" i="18" s="1"/>
  <c r="M42" i="18" s="1"/>
  <c r="I45" i="18"/>
  <c r="K45" i="18"/>
  <c r="K42" i="18" s="1"/>
  <c r="O45" i="18"/>
  <c r="Q45" i="18"/>
  <c r="V45" i="18"/>
  <c r="V42" i="18" s="1"/>
  <c r="G47" i="18"/>
  <c r="I47" i="18"/>
  <c r="K47" i="18"/>
  <c r="M47" i="18"/>
  <c r="O47" i="18"/>
  <c r="Q47" i="18"/>
  <c r="V47" i="18"/>
  <c r="G49" i="18"/>
  <c r="G50" i="18"/>
  <c r="M50" i="18" s="1"/>
  <c r="I50" i="18"/>
  <c r="I49" i="18" s="1"/>
  <c r="K50" i="18"/>
  <c r="O50" i="18"/>
  <c r="Q50" i="18"/>
  <c r="Q49" i="18" s="1"/>
  <c r="V50" i="18"/>
  <c r="G59" i="18"/>
  <c r="M59" i="18" s="1"/>
  <c r="I59" i="18"/>
  <c r="K59" i="18"/>
  <c r="K49" i="18" s="1"/>
  <c r="O59" i="18"/>
  <c r="Q59" i="18"/>
  <c r="V59" i="18"/>
  <c r="V49" i="18" s="1"/>
  <c r="G63" i="18"/>
  <c r="I63" i="18"/>
  <c r="K63" i="18"/>
  <c r="M63" i="18"/>
  <c r="O63" i="18"/>
  <c r="Q63" i="18"/>
  <c r="V63" i="18"/>
  <c r="G65" i="18"/>
  <c r="I65" i="18"/>
  <c r="K65" i="18"/>
  <c r="M65" i="18"/>
  <c r="O65" i="18"/>
  <c r="O49" i="18" s="1"/>
  <c r="Q65" i="18"/>
  <c r="V65" i="18"/>
  <c r="G67" i="18"/>
  <c r="I67" i="18"/>
  <c r="K67" i="18"/>
  <c r="M67" i="18"/>
  <c r="O67" i="18"/>
  <c r="Q67" i="18"/>
  <c r="V67" i="18"/>
  <c r="G71" i="18"/>
  <c r="M71" i="18" s="1"/>
  <c r="I71" i="18"/>
  <c r="K71" i="18"/>
  <c r="O71" i="18"/>
  <c r="Q71" i="18"/>
  <c r="V71" i="18"/>
  <c r="G73" i="18"/>
  <c r="I73" i="18"/>
  <c r="K73" i="18"/>
  <c r="M73" i="18"/>
  <c r="O73" i="18"/>
  <c r="Q73" i="18"/>
  <c r="V73" i="18"/>
  <c r="G82" i="18"/>
  <c r="M82" i="18" s="1"/>
  <c r="I82" i="18"/>
  <c r="K82" i="18"/>
  <c r="O82" i="18"/>
  <c r="Q82" i="18"/>
  <c r="V82" i="18"/>
  <c r="G93" i="18"/>
  <c r="I93" i="18"/>
  <c r="G94" i="18"/>
  <c r="M94" i="18" s="1"/>
  <c r="M93" i="18" s="1"/>
  <c r="I94" i="18"/>
  <c r="K94" i="18"/>
  <c r="K93" i="18" s="1"/>
  <c r="O94" i="18"/>
  <c r="O93" i="18" s="1"/>
  <c r="Q94" i="18"/>
  <c r="V94" i="18"/>
  <c r="V93" i="18" s="1"/>
  <c r="G104" i="18"/>
  <c r="I104" i="18"/>
  <c r="K104" i="18"/>
  <c r="M104" i="18"/>
  <c r="O104" i="18"/>
  <c r="Q104" i="18"/>
  <c r="V104" i="18"/>
  <c r="G111" i="18"/>
  <c r="I111" i="18"/>
  <c r="K111" i="18"/>
  <c r="M111" i="18"/>
  <c r="O111" i="18"/>
  <c r="Q111" i="18"/>
  <c r="V111" i="18"/>
  <c r="G113" i="18"/>
  <c r="I113" i="18"/>
  <c r="K113" i="18"/>
  <c r="M113" i="18"/>
  <c r="O113" i="18"/>
  <c r="Q113" i="18"/>
  <c r="Q93" i="18" s="1"/>
  <c r="V113" i="18"/>
  <c r="G114" i="18"/>
  <c r="K114" i="18"/>
  <c r="O114" i="18"/>
  <c r="Q114" i="18"/>
  <c r="V114" i="18"/>
  <c r="G115" i="18"/>
  <c r="I115" i="18"/>
  <c r="I114" i="18" s="1"/>
  <c r="K115" i="18"/>
  <c r="M115" i="18"/>
  <c r="M114" i="18" s="1"/>
  <c r="O115" i="18"/>
  <c r="Q115" i="18"/>
  <c r="V115" i="18"/>
  <c r="G117" i="18"/>
  <c r="G118" i="18"/>
  <c r="M118" i="18" s="1"/>
  <c r="I118" i="18"/>
  <c r="I117" i="18" s="1"/>
  <c r="K118" i="18"/>
  <c r="O118" i="18"/>
  <c r="Q118" i="18"/>
  <c r="Q117" i="18" s="1"/>
  <c r="V118" i="18"/>
  <c r="G119" i="18"/>
  <c r="M119" i="18" s="1"/>
  <c r="I119" i="18"/>
  <c r="K119" i="18"/>
  <c r="K117" i="18" s="1"/>
  <c r="O119" i="18"/>
  <c r="Q119" i="18"/>
  <c r="V119" i="18"/>
  <c r="V117" i="18" s="1"/>
  <c r="G120" i="18"/>
  <c r="I120" i="18"/>
  <c r="K120" i="18"/>
  <c r="M120" i="18"/>
  <c r="O120" i="18"/>
  <c r="Q120" i="18"/>
  <c r="V120" i="18"/>
  <c r="G121" i="18"/>
  <c r="I121" i="18"/>
  <c r="K121" i="18"/>
  <c r="M121" i="18"/>
  <c r="O121" i="18"/>
  <c r="O117" i="18" s="1"/>
  <c r="Q121" i="18"/>
  <c r="V121" i="18"/>
  <c r="O123" i="18"/>
  <c r="Q123" i="18"/>
  <c r="G124" i="18"/>
  <c r="G123" i="18" s="1"/>
  <c r="I124" i="18"/>
  <c r="K124" i="18"/>
  <c r="K123" i="18" s="1"/>
  <c r="O124" i="18"/>
  <c r="Q124" i="18"/>
  <c r="V124" i="18"/>
  <c r="V123" i="18" s="1"/>
  <c r="G125" i="18"/>
  <c r="I125" i="18"/>
  <c r="K125" i="18"/>
  <c r="M125" i="18"/>
  <c r="O125" i="18"/>
  <c r="Q125" i="18"/>
  <c r="V125" i="18"/>
  <c r="G126" i="18"/>
  <c r="M126" i="18" s="1"/>
  <c r="I126" i="18"/>
  <c r="K126" i="18"/>
  <c r="O126" i="18"/>
  <c r="Q126" i="18"/>
  <c r="V126" i="18"/>
  <c r="G127" i="18"/>
  <c r="M127" i="18" s="1"/>
  <c r="I127" i="18"/>
  <c r="I123" i="18" s="1"/>
  <c r="K127" i="18"/>
  <c r="O127" i="18"/>
  <c r="Q127" i="18"/>
  <c r="V127" i="18"/>
  <c r="G128" i="18"/>
  <c r="I128" i="18"/>
  <c r="K128" i="18"/>
  <c r="O128" i="18"/>
  <c r="V128" i="18"/>
  <c r="G129" i="18"/>
  <c r="I129" i="18"/>
  <c r="K129" i="18"/>
  <c r="M129" i="18"/>
  <c r="M128" i="18" s="1"/>
  <c r="O129" i="18"/>
  <c r="Q129" i="18"/>
  <c r="Q128" i="18" s="1"/>
  <c r="V129" i="18"/>
  <c r="G130" i="18"/>
  <c r="O130" i="18"/>
  <c r="G131" i="18"/>
  <c r="M131" i="18" s="1"/>
  <c r="I131" i="18"/>
  <c r="I130" i="18" s="1"/>
  <c r="K131" i="18"/>
  <c r="O131" i="18"/>
  <c r="Q131" i="18"/>
  <c r="Q130" i="18" s="1"/>
  <c r="V131" i="18"/>
  <c r="G138" i="18"/>
  <c r="M138" i="18" s="1"/>
  <c r="I138" i="18"/>
  <c r="K138" i="18"/>
  <c r="K130" i="18" s="1"/>
  <c r="O138" i="18"/>
  <c r="Q138" i="18"/>
  <c r="V138" i="18"/>
  <c r="V130" i="18" s="1"/>
  <c r="G146" i="18"/>
  <c r="I146" i="18"/>
  <c r="K146" i="18"/>
  <c r="M146" i="18"/>
  <c r="O146" i="18"/>
  <c r="Q146" i="18"/>
  <c r="V146" i="18"/>
  <c r="G147" i="18"/>
  <c r="G148" i="18"/>
  <c r="M148" i="18" s="1"/>
  <c r="I148" i="18"/>
  <c r="I147" i="18" s="1"/>
  <c r="K148" i="18"/>
  <c r="O148" i="18"/>
  <c r="Q148" i="18"/>
  <c r="Q147" i="18" s="1"/>
  <c r="V148" i="18"/>
  <c r="G150" i="18"/>
  <c r="M150" i="18" s="1"/>
  <c r="I150" i="18"/>
  <c r="K150" i="18"/>
  <c r="K147" i="18" s="1"/>
  <c r="O150" i="18"/>
  <c r="Q150" i="18"/>
  <c r="V150" i="18"/>
  <c r="V147" i="18" s="1"/>
  <c r="G153" i="18"/>
  <c r="I153" i="18"/>
  <c r="K153" i="18"/>
  <c r="M153" i="18"/>
  <c r="O153" i="18"/>
  <c r="Q153" i="18"/>
  <c r="V153" i="18"/>
  <c r="G156" i="18"/>
  <c r="I156" i="18"/>
  <c r="K156" i="18"/>
  <c r="M156" i="18"/>
  <c r="O156" i="18"/>
  <c r="O147" i="18" s="1"/>
  <c r="Q156" i="18"/>
  <c r="V156" i="18"/>
  <c r="G157" i="18"/>
  <c r="M157" i="18" s="1"/>
  <c r="I157" i="18"/>
  <c r="K157" i="18"/>
  <c r="O157" i="18"/>
  <c r="Q157" i="18"/>
  <c r="V157" i="18"/>
  <c r="G158" i="18"/>
  <c r="M158" i="18" s="1"/>
  <c r="I158" i="18"/>
  <c r="K158" i="18"/>
  <c r="O158" i="18"/>
  <c r="Q158" i="18"/>
  <c r="V158" i="18"/>
  <c r="G159" i="18"/>
  <c r="I159" i="18"/>
  <c r="K159" i="18"/>
  <c r="M159" i="18"/>
  <c r="O159" i="18"/>
  <c r="Q159" i="18"/>
  <c r="V159" i="18"/>
  <c r="G160" i="18"/>
  <c r="G161" i="18"/>
  <c r="M161" i="18" s="1"/>
  <c r="I161" i="18"/>
  <c r="I160" i="18" s="1"/>
  <c r="K161" i="18"/>
  <c r="O161" i="18"/>
  <c r="Q161" i="18"/>
  <c r="Q160" i="18" s="1"/>
  <c r="V161" i="18"/>
  <c r="G163" i="18"/>
  <c r="M163" i="18" s="1"/>
  <c r="I163" i="18"/>
  <c r="K163" i="18"/>
  <c r="K160" i="18" s="1"/>
  <c r="O163" i="18"/>
  <c r="Q163" i="18"/>
  <c r="V163" i="18"/>
  <c r="V160" i="18" s="1"/>
  <c r="G165" i="18"/>
  <c r="I165" i="18"/>
  <c r="K165" i="18"/>
  <c r="M165" i="18"/>
  <c r="O165" i="18"/>
  <c r="Q165" i="18"/>
  <c r="V165" i="18"/>
  <c r="G167" i="18"/>
  <c r="I167" i="18"/>
  <c r="K167" i="18"/>
  <c r="M167" i="18"/>
  <c r="O167" i="18"/>
  <c r="O160" i="18" s="1"/>
  <c r="Q167" i="18"/>
  <c r="V167" i="18"/>
  <c r="G168" i="18"/>
  <c r="M168" i="18" s="1"/>
  <c r="I168" i="18"/>
  <c r="K168" i="18"/>
  <c r="O168" i="18"/>
  <c r="Q168" i="18"/>
  <c r="V168" i="18"/>
  <c r="G169" i="18"/>
  <c r="M169" i="18" s="1"/>
  <c r="I169" i="18"/>
  <c r="K169" i="18"/>
  <c r="O169" i="18"/>
  <c r="Q169" i="18"/>
  <c r="V169" i="18"/>
  <c r="G171" i="18"/>
  <c r="G170" i="18" s="1"/>
  <c r="I171" i="18"/>
  <c r="K171" i="18"/>
  <c r="K170" i="18" s="1"/>
  <c r="O171" i="18"/>
  <c r="O170" i="18" s="1"/>
  <c r="Q171" i="18"/>
  <c r="V171" i="18"/>
  <c r="G173" i="18"/>
  <c r="M173" i="18" s="1"/>
  <c r="I173" i="18"/>
  <c r="I170" i="18" s="1"/>
  <c r="K173" i="18"/>
  <c r="O173" i="18"/>
  <c r="Q173" i="18"/>
  <c r="Q170" i="18" s="1"/>
  <c r="V173" i="18"/>
  <c r="G175" i="18"/>
  <c r="M175" i="18" s="1"/>
  <c r="I175" i="18"/>
  <c r="K175" i="18"/>
  <c r="O175" i="18"/>
  <c r="Q175" i="18"/>
  <c r="V175" i="18"/>
  <c r="G177" i="18"/>
  <c r="I177" i="18"/>
  <c r="K177" i="18"/>
  <c r="M177" i="18"/>
  <c r="O177" i="18"/>
  <c r="Q177" i="18"/>
  <c r="V177" i="18"/>
  <c r="G179" i="18"/>
  <c r="I179" i="18"/>
  <c r="K179" i="18"/>
  <c r="M179" i="18"/>
  <c r="O179" i="18"/>
  <c r="Q179" i="18"/>
  <c r="V179" i="18"/>
  <c r="G181" i="18"/>
  <c r="M181" i="18" s="1"/>
  <c r="I181" i="18"/>
  <c r="K181" i="18"/>
  <c r="O181" i="18"/>
  <c r="Q181" i="18"/>
  <c r="V181" i="18"/>
  <c r="G184" i="18"/>
  <c r="M184" i="18" s="1"/>
  <c r="I184" i="18"/>
  <c r="K184" i="18"/>
  <c r="O184" i="18"/>
  <c r="Q184" i="18"/>
  <c r="V184" i="18"/>
  <c r="V170" i="18" s="1"/>
  <c r="G187" i="18"/>
  <c r="I187" i="18"/>
  <c r="K187" i="18"/>
  <c r="M187" i="18"/>
  <c r="O187" i="18"/>
  <c r="Q187" i="18"/>
  <c r="V187" i="18"/>
  <c r="G190" i="18"/>
  <c r="M190" i="18" s="1"/>
  <c r="I190" i="18"/>
  <c r="K190" i="18"/>
  <c r="O190" i="18"/>
  <c r="Q190" i="18"/>
  <c r="V190" i="18"/>
  <c r="G192" i="18"/>
  <c r="M192" i="18" s="1"/>
  <c r="I192" i="18"/>
  <c r="K192" i="18"/>
  <c r="O192" i="18"/>
  <c r="Q192" i="18"/>
  <c r="V192" i="18"/>
  <c r="G193" i="18"/>
  <c r="M193" i="18" s="1"/>
  <c r="I193" i="18"/>
  <c r="K193" i="18"/>
  <c r="O193" i="18"/>
  <c r="Q193" i="18"/>
  <c r="V193" i="18"/>
  <c r="G196" i="18"/>
  <c r="I196" i="18"/>
  <c r="K196" i="18"/>
  <c r="M196" i="18"/>
  <c r="O196" i="18"/>
  <c r="Q196" i="18"/>
  <c r="V196" i="18"/>
  <c r="G198" i="18"/>
  <c r="I198" i="18"/>
  <c r="K198" i="18"/>
  <c r="M198" i="18"/>
  <c r="O198" i="18"/>
  <c r="Q198" i="18"/>
  <c r="V198" i="18"/>
  <c r="G203" i="18"/>
  <c r="M203" i="18" s="1"/>
  <c r="I203" i="18"/>
  <c r="K203" i="18"/>
  <c r="O203" i="18"/>
  <c r="Q203" i="18"/>
  <c r="V203" i="18"/>
  <c r="G205" i="18"/>
  <c r="M205" i="18" s="1"/>
  <c r="I205" i="18"/>
  <c r="K205" i="18"/>
  <c r="O205" i="18"/>
  <c r="Q205" i="18"/>
  <c r="V205" i="18"/>
  <c r="G206" i="18"/>
  <c r="I206" i="18"/>
  <c r="K206" i="18"/>
  <c r="M206" i="18"/>
  <c r="O206" i="18"/>
  <c r="Q206" i="18"/>
  <c r="V206" i="18"/>
  <c r="G207" i="18"/>
  <c r="M207" i="18" s="1"/>
  <c r="I207" i="18"/>
  <c r="K207" i="18"/>
  <c r="O207" i="18"/>
  <c r="Q207" i="18"/>
  <c r="V207" i="18"/>
  <c r="G209" i="18"/>
  <c r="M209" i="18" s="1"/>
  <c r="I209" i="18"/>
  <c r="K209" i="18"/>
  <c r="K208" i="18" s="1"/>
  <c r="O209" i="18"/>
  <c r="O208" i="18" s="1"/>
  <c r="Q209" i="18"/>
  <c r="V209" i="18"/>
  <c r="V208" i="18" s="1"/>
  <c r="G211" i="18"/>
  <c r="I211" i="18"/>
  <c r="K211" i="18"/>
  <c r="M211" i="18"/>
  <c r="O211" i="18"/>
  <c r="Q211" i="18"/>
  <c r="V211" i="18"/>
  <c r="G213" i="18"/>
  <c r="I213" i="18"/>
  <c r="K213" i="18"/>
  <c r="M213" i="18"/>
  <c r="O213" i="18"/>
  <c r="Q213" i="18"/>
  <c r="V213" i="18"/>
  <c r="G219" i="18"/>
  <c r="M219" i="18" s="1"/>
  <c r="I219" i="18"/>
  <c r="K219" i="18"/>
  <c r="O219" i="18"/>
  <c r="Q219" i="18"/>
  <c r="Q208" i="18" s="1"/>
  <c r="V219" i="18"/>
  <c r="G220" i="18"/>
  <c r="M220" i="18" s="1"/>
  <c r="I220" i="18"/>
  <c r="K220" i="18"/>
  <c r="O220" i="18"/>
  <c r="Q220" i="18"/>
  <c r="V220" i="18"/>
  <c r="G221" i="18"/>
  <c r="I221" i="18"/>
  <c r="K221" i="18"/>
  <c r="M221" i="18"/>
  <c r="O221" i="18"/>
  <c r="Q221" i="18"/>
  <c r="V221" i="18"/>
  <c r="G222" i="18"/>
  <c r="M222" i="18" s="1"/>
  <c r="I222" i="18"/>
  <c r="K222" i="18"/>
  <c r="O222" i="18"/>
  <c r="Q222" i="18"/>
  <c r="V222" i="18"/>
  <c r="G223" i="18"/>
  <c r="M223" i="18" s="1"/>
  <c r="I223" i="18"/>
  <c r="I208" i="18" s="1"/>
  <c r="K223" i="18"/>
  <c r="O223" i="18"/>
  <c r="Q223" i="18"/>
  <c r="V223" i="18"/>
  <c r="G224" i="18"/>
  <c r="M224" i="18" s="1"/>
  <c r="I224" i="18"/>
  <c r="K224" i="18"/>
  <c r="O224" i="18"/>
  <c r="Q224" i="18"/>
  <c r="V224" i="18"/>
  <c r="G225" i="18"/>
  <c r="I225" i="18"/>
  <c r="K225" i="18"/>
  <c r="M225" i="18"/>
  <c r="O225" i="18"/>
  <c r="Q225" i="18"/>
  <c r="V225" i="18"/>
  <c r="G232" i="18"/>
  <c r="I232" i="18"/>
  <c r="K232" i="18"/>
  <c r="M232" i="18"/>
  <c r="O232" i="18"/>
  <c r="Q232" i="18"/>
  <c r="V232" i="18"/>
  <c r="G235" i="18"/>
  <c r="M235" i="18" s="1"/>
  <c r="I235" i="18"/>
  <c r="K235" i="18"/>
  <c r="O235" i="18"/>
  <c r="Q235" i="18"/>
  <c r="V235" i="18"/>
  <c r="G237" i="18"/>
  <c r="M237" i="18" s="1"/>
  <c r="I237" i="18"/>
  <c r="K237" i="18"/>
  <c r="O237" i="18"/>
  <c r="Q237" i="18"/>
  <c r="V237" i="18"/>
  <c r="G238" i="18"/>
  <c r="I238" i="18"/>
  <c r="K238" i="18"/>
  <c r="M238" i="18"/>
  <c r="O238" i="18"/>
  <c r="Q238" i="18"/>
  <c r="V238" i="18"/>
  <c r="G239" i="18"/>
  <c r="M239" i="18" s="1"/>
  <c r="I239" i="18"/>
  <c r="K239" i="18"/>
  <c r="O239" i="18"/>
  <c r="Q239" i="18"/>
  <c r="V239" i="18"/>
  <c r="G241" i="18"/>
  <c r="M241" i="18" s="1"/>
  <c r="I241" i="18"/>
  <c r="K241" i="18"/>
  <c r="O241" i="18"/>
  <c r="Q241" i="18"/>
  <c r="V241" i="18"/>
  <c r="G243" i="18"/>
  <c r="M243" i="18" s="1"/>
  <c r="I243" i="18"/>
  <c r="K243" i="18"/>
  <c r="O243" i="18"/>
  <c r="Q243" i="18"/>
  <c r="V243" i="18"/>
  <c r="G245" i="18"/>
  <c r="I245" i="18"/>
  <c r="K245" i="18"/>
  <c r="M245" i="18"/>
  <c r="O245" i="18"/>
  <c r="Q245" i="18"/>
  <c r="V245" i="18"/>
  <c r="G248" i="18"/>
  <c r="I248" i="18"/>
  <c r="K248" i="18"/>
  <c r="M248" i="18"/>
  <c r="O248" i="18"/>
  <c r="Q248" i="18"/>
  <c r="V248" i="18"/>
  <c r="O249" i="18"/>
  <c r="Q249" i="18"/>
  <c r="G250" i="18"/>
  <c r="G249" i="18" s="1"/>
  <c r="I250" i="18"/>
  <c r="K250" i="18"/>
  <c r="K249" i="18" s="1"/>
  <c r="O250" i="18"/>
  <c r="Q250" i="18"/>
  <c r="V250" i="18"/>
  <c r="V249" i="18" s="1"/>
  <c r="G252" i="18"/>
  <c r="I252" i="18"/>
  <c r="K252" i="18"/>
  <c r="M252" i="18"/>
  <c r="O252" i="18"/>
  <c r="Q252" i="18"/>
  <c r="V252" i="18"/>
  <c r="G254" i="18"/>
  <c r="M254" i="18" s="1"/>
  <c r="I254" i="18"/>
  <c r="K254" i="18"/>
  <c r="O254" i="18"/>
  <c r="Q254" i="18"/>
  <c r="V254" i="18"/>
  <c r="G257" i="18"/>
  <c r="M257" i="18" s="1"/>
  <c r="I257" i="18"/>
  <c r="I249" i="18" s="1"/>
  <c r="K257" i="18"/>
  <c r="O257" i="18"/>
  <c r="Q257" i="18"/>
  <c r="V257" i="18"/>
  <c r="G260" i="18"/>
  <c r="M260" i="18" s="1"/>
  <c r="I260" i="18"/>
  <c r="K260" i="18"/>
  <c r="O260" i="18"/>
  <c r="Q260" i="18"/>
  <c r="V260" i="18"/>
  <c r="G262" i="18"/>
  <c r="G261" i="18" s="1"/>
  <c r="I262" i="18"/>
  <c r="K262" i="18"/>
  <c r="M262" i="18"/>
  <c r="O262" i="18"/>
  <c r="O261" i="18" s="1"/>
  <c r="Q262" i="18"/>
  <c r="V262" i="18"/>
  <c r="V261" i="18" s="1"/>
  <c r="G263" i="18"/>
  <c r="M263" i="18" s="1"/>
  <c r="M261" i="18" s="1"/>
  <c r="I263" i="18"/>
  <c r="I261" i="18" s="1"/>
  <c r="K263" i="18"/>
  <c r="O263" i="18"/>
  <c r="Q263" i="18"/>
  <c r="Q261" i="18" s="1"/>
  <c r="V263" i="18"/>
  <c r="G264" i="18"/>
  <c r="M264" i="18" s="1"/>
  <c r="I264" i="18"/>
  <c r="K264" i="18"/>
  <c r="O264" i="18"/>
  <c r="Q264" i="18"/>
  <c r="V264" i="18"/>
  <c r="G265" i="18"/>
  <c r="I265" i="18"/>
  <c r="K265" i="18"/>
  <c r="M265" i="18"/>
  <c r="O265" i="18"/>
  <c r="Q265" i="18"/>
  <c r="V265" i="18"/>
  <c r="G266" i="18"/>
  <c r="M266" i="18" s="1"/>
  <c r="I266" i="18"/>
  <c r="K266" i="18"/>
  <c r="O266" i="18"/>
  <c r="Q266" i="18"/>
  <c r="V266" i="18"/>
  <c r="G267" i="18"/>
  <c r="M267" i="18" s="1"/>
  <c r="I267" i="18"/>
  <c r="K267" i="18"/>
  <c r="O267" i="18"/>
  <c r="Q267" i="18"/>
  <c r="V267" i="18"/>
  <c r="G271" i="18"/>
  <c r="M271" i="18" s="1"/>
  <c r="I271" i="18"/>
  <c r="K271" i="18"/>
  <c r="K261" i="18" s="1"/>
  <c r="O271" i="18"/>
  <c r="Q271" i="18"/>
  <c r="V271" i="18"/>
  <c r="K272" i="18"/>
  <c r="G273" i="18"/>
  <c r="G272" i="18" s="1"/>
  <c r="I273" i="18"/>
  <c r="K273" i="18"/>
  <c r="M273" i="18"/>
  <c r="O273" i="18"/>
  <c r="O272" i="18" s="1"/>
  <c r="Q273" i="18"/>
  <c r="V273" i="18"/>
  <c r="V272" i="18" s="1"/>
  <c r="G274" i="18"/>
  <c r="M274" i="18" s="1"/>
  <c r="I274" i="18"/>
  <c r="I272" i="18" s="1"/>
  <c r="K274" i="18"/>
  <c r="O274" i="18"/>
  <c r="Q274" i="18"/>
  <c r="Q272" i="18" s="1"/>
  <c r="V274" i="18"/>
  <c r="G275" i="18"/>
  <c r="M275" i="18" s="1"/>
  <c r="I275" i="18"/>
  <c r="K275" i="18"/>
  <c r="O275" i="18"/>
  <c r="Q275" i="18"/>
  <c r="V275" i="18"/>
  <c r="G277" i="18"/>
  <c r="I277" i="18"/>
  <c r="K277" i="18"/>
  <c r="M277" i="18"/>
  <c r="O277" i="18"/>
  <c r="Q277" i="18"/>
  <c r="V277" i="18"/>
  <c r="G278" i="18"/>
  <c r="M278" i="18" s="1"/>
  <c r="I278" i="18"/>
  <c r="K278" i="18"/>
  <c r="O278" i="18"/>
  <c r="Q278" i="18"/>
  <c r="V278" i="18"/>
  <c r="G279" i="18"/>
  <c r="I279" i="18"/>
  <c r="G280" i="18"/>
  <c r="M280" i="18" s="1"/>
  <c r="M279" i="18" s="1"/>
  <c r="I280" i="18"/>
  <c r="K280" i="18"/>
  <c r="K279" i="18" s="1"/>
  <c r="O280" i="18"/>
  <c r="O279" i="18" s="1"/>
  <c r="Q280" i="18"/>
  <c r="V280" i="18"/>
  <c r="V279" i="18" s="1"/>
  <c r="G288" i="18"/>
  <c r="I288" i="18"/>
  <c r="K288" i="18"/>
  <c r="M288" i="18"/>
  <c r="O288" i="18"/>
  <c r="Q288" i="18"/>
  <c r="V288" i="18"/>
  <c r="G296" i="18"/>
  <c r="I296" i="18"/>
  <c r="K296" i="18"/>
  <c r="M296" i="18"/>
  <c r="O296" i="18"/>
  <c r="Q296" i="18"/>
  <c r="V296" i="18"/>
  <c r="G305" i="18"/>
  <c r="M305" i="18" s="1"/>
  <c r="I305" i="18"/>
  <c r="K305" i="18"/>
  <c r="O305" i="18"/>
  <c r="Q305" i="18"/>
  <c r="Q279" i="18" s="1"/>
  <c r="V305" i="18"/>
  <c r="G307" i="18"/>
  <c r="M307" i="18" s="1"/>
  <c r="I307" i="18"/>
  <c r="K307" i="18"/>
  <c r="O307" i="18"/>
  <c r="Q307" i="18"/>
  <c r="V307" i="18"/>
  <c r="V308" i="18"/>
  <c r="G309" i="18"/>
  <c r="G308" i="18" s="1"/>
  <c r="I309" i="18"/>
  <c r="K309" i="18"/>
  <c r="K308" i="18" s="1"/>
  <c r="O309" i="18"/>
  <c r="O308" i="18" s="1"/>
  <c r="Q309" i="18"/>
  <c r="V309" i="18"/>
  <c r="G311" i="18"/>
  <c r="M311" i="18" s="1"/>
  <c r="I311" i="18"/>
  <c r="I308" i="18" s="1"/>
  <c r="K311" i="18"/>
  <c r="O311" i="18"/>
  <c r="Q311" i="18"/>
  <c r="Q308" i="18" s="1"/>
  <c r="V311" i="18"/>
  <c r="G313" i="18"/>
  <c r="M313" i="18" s="1"/>
  <c r="I313" i="18"/>
  <c r="K313" i="18"/>
  <c r="O313" i="18"/>
  <c r="Q313" i="18"/>
  <c r="V313" i="18"/>
  <c r="K315" i="18"/>
  <c r="G316" i="18"/>
  <c r="G315" i="18" s="1"/>
  <c r="I316" i="18"/>
  <c r="K316" i="18"/>
  <c r="M316" i="18"/>
  <c r="O316" i="18"/>
  <c r="O315" i="18" s="1"/>
  <c r="Q316" i="18"/>
  <c r="V316" i="18"/>
  <c r="V315" i="18" s="1"/>
  <c r="G317" i="18"/>
  <c r="M317" i="18" s="1"/>
  <c r="I317" i="18"/>
  <c r="I315" i="18" s="1"/>
  <c r="K317" i="18"/>
  <c r="O317" i="18"/>
  <c r="Q317" i="18"/>
  <c r="Q315" i="18" s="1"/>
  <c r="V317" i="18"/>
  <c r="G318" i="18"/>
  <c r="M318" i="18" s="1"/>
  <c r="I318" i="18"/>
  <c r="K318" i="18"/>
  <c r="O318" i="18"/>
  <c r="Q318" i="18"/>
  <c r="V318" i="18"/>
  <c r="G319" i="18"/>
  <c r="I319" i="18"/>
  <c r="K319" i="18"/>
  <c r="M319" i="18"/>
  <c r="O319" i="18"/>
  <c r="Q319" i="18"/>
  <c r="V319" i="18"/>
  <c r="G321" i="18"/>
  <c r="M321" i="18" s="1"/>
  <c r="I321" i="18"/>
  <c r="K321" i="18"/>
  <c r="O321" i="18"/>
  <c r="Q321" i="18"/>
  <c r="V321" i="18"/>
  <c r="G322" i="18"/>
  <c r="M322" i="18" s="1"/>
  <c r="I322" i="18"/>
  <c r="K322" i="18"/>
  <c r="O322" i="18"/>
  <c r="Q322" i="18"/>
  <c r="V322" i="18"/>
  <c r="G323" i="18"/>
  <c r="I323" i="18"/>
  <c r="K323" i="18"/>
  <c r="O323" i="18"/>
  <c r="Q323" i="18"/>
  <c r="V323" i="18"/>
  <c r="G324" i="18"/>
  <c r="I324" i="18"/>
  <c r="K324" i="18"/>
  <c r="M324" i="18"/>
  <c r="M323" i="18" s="1"/>
  <c r="O324" i="18"/>
  <c r="Q324" i="18"/>
  <c r="V324" i="18"/>
  <c r="O325" i="18"/>
  <c r="G326" i="18"/>
  <c r="M326" i="18" s="1"/>
  <c r="I326" i="18"/>
  <c r="I325" i="18" s="1"/>
  <c r="K326" i="18"/>
  <c r="O326" i="18"/>
  <c r="Q326" i="18"/>
  <c r="Q325" i="18" s="1"/>
  <c r="V326" i="18"/>
  <c r="G327" i="18"/>
  <c r="M327" i="18" s="1"/>
  <c r="I327" i="18"/>
  <c r="K327" i="18"/>
  <c r="K325" i="18" s="1"/>
  <c r="O327" i="18"/>
  <c r="Q327" i="18"/>
  <c r="V327" i="18"/>
  <c r="V325" i="18" s="1"/>
  <c r="G328" i="18"/>
  <c r="I328" i="18"/>
  <c r="K328" i="18"/>
  <c r="M328" i="18"/>
  <c r="O328" i="18"/>
  <c r="Q328" i="18"/>
  <c r="V328" i="18"/>
  <c r="G329" i="18"/>
  <c r="G325" i="18" s="1"/>
  <c r="I329" i="18"/>
  <c r="K329" i="18"/>
  <c r="O329" i="18"/>
  <c r="Q329" i="18"/>
  <c r="V329" i="18"/>
  <c r="G330" i="18"/>
  <c r="M330" i="18" s="1"/>
  <c r="I330" i="18"/>
  <c r="K330" i="18"/>
  <c r="O330" i="18"/>
  <c r="Q330" i="18"/>
  <c r="V330" i="18"/>
  <c r="G331" i="18"/>
  <c r="M331" i="18" s="1"/>
  <c r="I331" i="18"/>
  <c r="K331" i="18"/>
  <c r="O331" i="18"/>
  <c r="Q331" i="18"/>
  <c r="V331" i="18"/>
  <c r="G332" i="18"/>
  <c r="I332" i="18"/>
  <c r="K332" i="18"/>
  <c r="M332" i="18"/>
  <c r="O332" i="18"/>
  <c r="Q332" i="18"/>
  <c r="V332" i="18"/>
  <c r="G333" i="18"/>
  <c r="O333" i="18"/>
  <c r="G334" i="18"/>
  <c r="M334" i="18" s="1"/>
  <c r="I334" i="18"/>
  <c r="I333" i="18" s="1"/>
  <c r="K334" i="18"/>
  <c r="O334" i="18"/>
  <c r="Q334" i="18"/>
  <c r="Q333" i="18" s="1"/>
  <c r="V334" i="18"/>
  <c r="G335" i="18"/>
  <c r="M335" i="18" s="1"/>
  <c r="I335" i="18"/>
  <c r="K335" i="18"/>
  <c r="K333" i="18" s="1"/>
  <c r="O335" i="18"/>
  <c r="Q335" i="18"/>
  <c r="V335" i="18"/>
  <c r="V333" i="18" s="1"/>
  <c r="AE337" i="18"/>
  <c r="G104" i="17"/>
  <c r="G9" i="17"/>
  <c r="I9" i="17"/>
  <c r="I8" i="17" s="1"/>
  <c r="K9" i="17"/>
  <c r="M9" i="17"/>
  <c r="O9" i="17"/>
  <c r="Q9" i="17"/>
  <c r="Q8" i="17" s="1"/>
  <c r="V9" i="17"/>
  <c r="V8" i="17" s="1"/>
  <c r="G13" i="17"/>
  <c r="I13" i="17"/>
  <c r="K13" i="17"/>
  <c r="K8" i="17" s="1"/>
  <c r="M13" i="17"/>
  <c r="O13" i="17"/>
  <c r="O8" i="17" s="1"/>
  <c r="Q13" i="17"/>
  <c r="V13" i="17"/>
  <c r="G16" i="17"/>
  <c r="I16" i="17"/>
  <c r="K16" i="17"/>
  <c r="M16" i="17"/>
  <c r="O16" i="17"/>
  <c r="Q16" i="17"/>
  <c r="V16" i="17"/>
  <c r="G18" i="17"/>
  <c r="M18" i="17" s="1"/>
  <c r="I18" i="17"/>
  <c r="K18" i="17"/>
  <c r="O18" i="17"/>
  <c r="Q18" i="17"/>
  <c r="V18" i="17"/>
  <c r="G20" i="17"/>
  <c r="M20" i="17" s="1"/>
  <c r="I20" i="17"/>
  <c r="K20" i="17"/>
  <c r="O20" i="17"/>
  <c r="Q20" i="17"/>
  <c r="V20" i="17"/>
  <c r="G23" i="17"/>
  <c r="M23" i="17" s="1"/>
  <c r="I23" i="17"/>
  <c r="K23" i="17"/>
  <c r="O23" i="17"/>
  <c r="Q23" i="17"/>
  <c r="V23" i="17"/>
  <c r="G25" i="17"/>
  <c r="I25" i="17"/>
  <c r="K25" i="17"/>
  <c r="M25" i="17"/>
  <c r="O25" i="17"/>
  <c r="Q25" i="17"/>
  <c r="V25" i="17"/>
  <c r="G29" i="17"/>
  <c r="G8" i="17" s="1"/>
  <c r="I29" i="17"/>
  <c r="K29" i="17"/>
  <c r="O29" i="17"/>
  <c r="Q29" i="17"/>
  <c r="V29" i="17"/>
  <c r="G31" i="17"/>
  <c r="I31" i="17"/>
  <c r="K31" i="17"/>
  <c r="M31" i="17"/>
  <c r="O31" i="17"/>
  <c r="Q31" i="17"/>
  <c r="V31" i="17"/>
  <c r="G35" i="17"/>
  <c r="I35" i="17"/>
  <c r="K35" i="17"/>
  <c r="M35" i="17"/>
  <c r="O35" i="17"/>
  <c r="Q35" i="17"/>
  <c r="V35" i="17"/>
  <c r="G37" i="17"/>
  <c r="I37" i="17"/>
  <c r="K37" i="17"/>
  <c r="M37" i="17"/>
  <c r="O37" i="17"/>
  <c r="Q37" i="17"/>
  <c r="V37" i="17"/>
  <c r="G39" i="17"/>
  <c r="M39" i="17" s="1"/>
  <c r="I39" i="17"/>
  <c r="K39" i="17"/>
  <c r="O39" i="17"/>
  <c r="Q39" i="17"/>
  <c r="V39" i="17"/>
  <c r="G40" i="17"/>
  <c r="I40" i="17"/>
  <c r="K40" i="17"/>
  <c r="M40" i="17"/>
  <c r="O40" i="17"/>
  <c r="Q40" i="17"/>
  <c r="V40" i="17"/>
  <c r="G44" i="17"/>
  <c r="M44" i="17" s="1"/>
  <c r="I44" i="17"/>
  <c r="K44" i="17"/>
  <c r="O44" i="17"/>
  <c r="Q44" i="17"/>
  <c r="V44" i="17"/>
  <c r="G48" i="17"/>
  <c r="I48" i="17"/>
  <c r="K48" i="17"/>
  <c r="M48" i="17"/>
  <c r="O48" i="17"/>
  <c r="Q48" i="17"/>
  <c r="V48" i="17"/>
  <c r="G51" i="17"/>
  <c r="M51" i="17" s="1"/>
  <c r="I51" i="17"/>
  <c r="K51" i="17"/>
  <c r="O51" i="17"/>
  <c r="Q51" i="17"/>
  <c r="V51" i="17"/>
  <c r="G54" i="17"/>
  <c r="I54" i="17"/>
  <c r="M54" i="17"/>
  <c r="Q54" i="17"/>
  <c r="G55" i="17"/>
  <c r="I55" i="17"/>
  <c r="K55" i="17"/>
  <c r="K54" i="17" s="1"/>
  <c r="M55" i="17"/>
  <c r="O55" i="17"/>
  <c r="O54" i="17" s="1"/>
  <c r="Q55" i="17"/>
  <c r="V55" i="17"/>
  <c r="V54" i="17" s="1"/>
  <c r="K57" i="17"/>
  <c r="Q57" i="17"/>
  <c r="G58" i="17"/>
  <c r="G57" i="17" s="1"/>
  <c r="I58" i="17"/>
  <c r="I57" i="17" s="1"/>
  <c r="K58" i="17"/>
  <c r="O58" i="17"/>
  <c r="O57" i="17" s="1"/>
  <c r="Q58" i="17"/>
  <c r="V58" i="17"/>
  <c r="V57" i="17" s="1"/>
  <c r="Q60" i="17"/>
  <c r="G61" i="17"/>
  <c r="G60" i="17" s="1"/>
  <c r="I61" i="17"/>
  <c r="K61" i="17"/>
  <c r="K60" i="17" s="1"/>
  <c r="O61" i="17"/>
  <c r="Q61" i="17"/>
  <c r="V61" i="17"/>
  <c r="V60" i="17" s="1"/>
  <c r="G63" i="17"/>
  <c r="I63" i="17"/>
  <c r="I60" i="17" s="1"/>
  <c r="K63" i="17"/>
  <c r="M63" i="17"/>
  <c r="O63" i="17"/>
  <c r="O60" i="17" s="1"/>
  <c r="Q63" i="17"/>
  <c r="V63" i="17"/>
  <c r="G65" i="17"/>
  <c r="G66" i="17"/>
  <c r="I66" i="17"/>
  <c r="I65" i="17" s="1"/>
  <c r="K66" i="17"/>
  <c r="M66" i="17"/>
  <c r="O66" i="17"/>
  <c r="Q66" i="17"/>
  <c r="Q65" i="17" s="1"/>
  <c r="V66" i="17"/>
  <c r="V65" i="17" s="1"/>
  <c r="G68" i="17"/>
  <c r="I68" i="17"/>
  <c r="K68" i="17"/>
  <c r="K65" i="17" s="1"/>
  <c r="M68" i="17"/>
  <c r="O68" i="17"/>
  <c r="O65" i="17" s="1"/>
  <c r="Q68" i="17"/>
  <c r="V68" i="17"/>
  <c r="G69" i="17"/>
  <c r="I69" i="17"/>
  <c r="K69" i="17"/>
  <c r="M69" i="17"/>
  <c r="O69" i="17"/>
  <c r="Q69" i="17"/>
  <c r="V69" i="17"/>
  <c r="G71" i="17"/>
  <c r="M71" i="17" s="1"/>
  <c r="I71" i="17"/>
  <c r="K71" i="17"/>
  <c r="O71" i="17"/>
  <c r="Q71" i="17"/>
  <c r="V71" i="17"/>
  <c r="G72" i="17"/>
  <c r="M72" i="17" s="1"/>
  <c r="I72" i="17"/>
  <c r="K72" i="17"/>
  <c r="O72" i="17"/>
  <c r="Q72" i="17"/>
  <c r="V72" i="17"/>
  <c r="G75" i="17"/>
  <c r="M75" i="17" s="1"/>
  <c r="I75" i="17"/>
  <c r="K75" i="17"/>
  <c r="O75" i="17"/>
  <c r="Q75" i="17"/>
  <c r="V75" i="17"/>
  <c r="I77" i="17"/>
  <c r="G78" i="17"/>
  <c r="G77" i="17" s="1"/>
  <c r="I78" i="17"/>
  <c r="K78" i="17"/>
  <c r="K77" i="17" s="1"/>
  <c r="O78" i="17"/>
  <c r="O77" i="17" s="1"/>
  <c r="Q78" i="17"/>
  <c r="Q77" i="17" s="1"/>
  <c r="V78" i="17"/>
  <c r="V77" i="17" s="1"/>
  <c r="I80" i="17"/>
  <c r="G81" i="17"/>
  <c r="I81" i="17"/>
  <c r="K81" i="17"/>
  <c r="K80" i="17" s="1"/>
  <c r="M81" i="17"/>
  <c r="O81" i="17"/>
  <c r="O80" i="17" s="1"/>
  <c r="Q81" i="17"/>
  <c r="V81" i="17"/>
  <c r="V80" i="17" s="1"/>
  <c r="G84" i="17"/>
  <c r="G80" i="17" s="1"/>
  <c r="I84" i="17"/>
  <c r="K84" i="17"/>
  <c r="M84" i="17"/>
  <c r="M80" i="17" s="1"/>
  <c r="O84" i="17"/>
  <c r="Q84" i="17"/>
  <c r="Q80" i="17" s="1"/>
  <c r="V84" i="17"/>
  <c r="G87" i="17"/>
  <c r="M87" i="17" s="1"/>
  <c r="I87" i="17"/>
  <c r="K87" i="17"/>
  <c r="O87" i="17"/>
  <c r="Q87" i="17"/>
  <c r="V87" i="17"/>
  <c r="I88" i="17"/>
  <c r="Q88" i="17"/>
  <c r="G89" i="17"/>
  <c r="G88" i="17" s="1"/>
  <c r="I89" i="17"/>
  <c r="K89" i="17"/>
  <c r="K88" i="17" s="1"/>
  <c r="O89" i="17"/>
  <c r="O88" i="17" s="1"/>
  <c r="Q89" i="17"/>
  <c r="V89" i="17"/>
  <c r="V88" i="17" s="1"/>
  <c r="G92" i="17"/>
  <c r="G91" i="17" s="1"/>
  <c r="I92" i="17"/>
  <c r="I91" i="17" s="1"/>
  <c r="K92" i="17"/>
  <c r="K91" i="17" s="1"/>
  <c r="O92" i="17"/>
  <c r="O91" i="17" s="1"/>
  <c r="Q92" i="17"/>
  <c r="Q91" i="17" s="1"/>
  <c r="V92" i="17"/>
  <c r="V91" i="17" s="1"/>
  <c r="G93" i="17"/>
  <c r="I93" i="17"/>
  <c r="K93" i="17"/>
  <c r="M93" i="17"/>
  <c r="O93" i="17"/>
  <c r="Q93" i="17"/>
  <c r="V93" i="17"/>
  <c r="G94" i="17"/>
  <c r="I94" i="17"/>
  <c r="K94" i="17"/>
  <c r="M94" i="17"/>
  <c r="O94" i="17"/>
  <c r="Q94" i="17"/>
  <c r="V94" i="17"/>
  <c r="G95" i="17"/>
  <c r="I95" i="17"/>
  <c r="K95" i="17"/>
  <c r="M95" i="17"/>
  <c r="O95" i="17"/>
  <c r="Q95" i="17"/>
  <c r="V95" i="17"/>
  <c r="G97" i="17"/>
  <c r="M97" i="17" s="1"/>
  <c r="I97" i="17"/>
  <c r="K97" i="17"/>
  <c r="O97" i="17"/>
  <c r="Q97" i="17"/>
  <c r="V97" i="17"/>
  <c r="G98" i="17"/>
  <c r="I98" i="17"/>
  <c r="K98" i="17"/>
  <c r="M98" i="17"/>
  <c r="O98" i="17"/>
  <c r="Q98" i="17"/>
  <c r="V98" i="17"/>
  <c r="G99" i="17"/>
  <c r="M99" i="17" s="1"/>
  <c r="I99" i="17"/>
  <c r="K99" i="17"/>
  <c r="O99" i="17"/>
  <c r="Q99" i="17"/>
  <c r="V99" i="17"/>
  <c r="G100" i="17"/>
  <c r="M100" i="17" s="1"/>
  <c r="I100" i="17"/>
  <c r="K100" i="17"/>
  <c r="O100" i="17"/>
  <c r="Q100" i="17"/>
  <c r="V100" i="17"/>
  <c r="G101" i="17"/>
  <c r="M101" i="17" s="1"/>
  <c r="I101" i="17"/>
  <c r="K101" i="17"/>
  <c r="O101" i="17"/>
  <c r="Q101" i="17"/>
  <c r="V101" i="17"/>
  <c r="G102" i="17"/>
  <c r="I102" i="17"/>
  <c r="K102" i="17"/>
  <c r="M102" i="17"/>
  <c r="O102" i="17"/>
  <c r="Q102" i="17"/>
  <c r="V102" i="17"/>
  <c r="AE104" i="17"/>
  <c r="G56" i="16"/>
  <c r="G9" i="16"/>
  <c r="I9" i="16"/>
  <c r="K9" i="16"/>
  <c r="M9" i="16"/>
  <c r="O9" i="16"/>
  <c r="O8" i="16" s="1"/>
  <c r="Q9" i="16"/>
  <c r="V9" i="16"/>
  <c r="V8" i="16" s="1"/>
  <c r="G10" i="16"/>
  <c r="G8" i="16" s="1"/>
  <c r="I10" i="16"/>
  <c r="K10" i="16"/>
  <c r="M10" i="16"/>
  <c r="O10" i="16"/>
  <c r="Q10" i="16"/>
  <c r="V10" i="16"/>
  <c r="G11" i="16"/>
  <c r="M11" i="16" s="1"/>
  <c r="I11" i="16"/>
  <c r="I8" i="16" s="1"/>
  <c r="K11" i="16"/>
  <c r="O11" i="16"/>
  <c r="Q11" i="16"/>
  <c r="Q8" i="16" s="1"/>
  <c r="V11" i="16"/>
  <c r="G12" i="16"/>
  <c r="M12" i="16" s="1"/>
  <c r="I12" i="16"/>
  <c r="K12" i="16"/>
  <c r="O12" i="16"/>
  <c r="Q12" i="16"/>
  <c r="V12" i="16"/>
  <c r="G13" i="16"/>
  <c r="I13" i="16"/>
  <c r="K13" i="16"/>
  <c r="K8" i="16" s="1"/>
  <c r="M13" i="16"/>
  <c r="O13" i="16"/>
  <c r="Q13" i="16"/>
  <c r="V13" i="16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18" i="16"/>
  <c r="I18" i="16"/>
  <c r="K18" i="16"/>
  <c r="M18" i="16"/>
  <c r="O18" i="16"/>
  <c r="Q18" i="16"/>
  <c r="V18" i="16"/>
  <c r="G19" i="16"/>
  <c r="M19" i="16" s="1"/>
  <c r="I19" i="16"/>
  <c r="K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M23" i="16" s="1"/>
  <c r="I23" i="16"/>
  <c r="K23" i="16"/>
  <c r="O23" i="16"/>
  <c r="Q23" i="16"/>
  <c r="V23" i="16"/>
  <c r="G24" i="16"/>
  <c r="M24" i="16" s="1"/>
  <c r="I24" i="16"/>
  <c r="K24" i="16"/>
  <c r="O24" i="16"/>
  <c r="Q24" i="16"/>
  <c r="V24" i="16"/>
  <c r="G25" i="16"/>
  <c r="I25" i="16"/>
  <c r="K25" i="16"/>
  <c r="M25" i="16"/>
  <c r="O25" i="16"/>
  <c r="Q25" i="16"/>
  <c r="V25" i="16"/>
  <c r="G26" i="16"/>
  <c r="I26" i="16"/>
  <c r="K26" i="16"/>
  <c r="M26" i="16"/>
  <c r="O26" i="16"/>
  <c r="Q26" i="16"/>
  <c r="V26" i="16"/>
  <c r="G27" i="16"/>
  <c r="M27" i="16" s="1"/>
  <c r="I27" i="16"/>
  <c r="K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G39" i="16"/>
  <c r="M39" i="16" s="1"/>
  <c r="I39" i="16"/>
  <c r="I38" i="16" s="1"/>
  <c r="K39" i="16"/>
  <c r="K38" i="16" s="1"/>
  <c r="O39" i="16"/>
  <c r="O38" i="16" s="1"/>
  <c r="Q39" i="16"/>
  <c r="Q38" i="16" s="1"/>
  <c r="V39" i="16"/>
  <c r="G40" i="16"/>
  <c r="M40" i="16" s="1"/>
  <c r="I40" i="16"/>
  <c r="K40" i="16"/>
  <c r="O40" i="16"/>
  <c r="Q40" i="16"/>
  <c r="V40" i="16"/>
  <c r="V38" i="16" s="1"/>
  <c r="G41" i="16"/>
  <c r="I41" i="16"/>
  <c r="K41" i="16"/>
  <c r="M41" i="16"/>
  <c r="O41" i="16"/>
  <c r="Q41" i="16"/>
  <c r="V41" i="16"/>
  <c r="G42" i="16"/>
  <c r="I42" i="16"/>
  <c r="K42" i="16"/>
  <c r="M42" i="16"/>
  <c r="O42" i="16"/>
  <c r="Q42" i="16"/>
  <c r="V42" i="16"/>
  <c r="G43" i="16"/>
  <c r="O43" i="16"/>
  <c r="Q43" i="16"/>
  <c r="G44" i="16"/>
  <c r="M44" i="16" s="1"/>
  <c r="M43" i="16" s="1"/>
  <c r="I44" i="16"/>
  <c r="I43" i="16" s="1"/>
  <c r="K44" i="16"/>
  <c r="K43" i="16" s="1"/>
  <c r="O44" i="16"/>
  <c r="Q44" i="16"/>
  <c r="V44" i="16"/>
  <c r="V43" i="16" s="1"/>
  <c r="G45" i="16"/>
  <c r="I45" i="16"/>
  <c r="K45" i="16"/>
  <c r="M45" i="16"/>
  <c r="O45" i="16"/>
  <c r="Q45" i="16"/>
  <c r="V45" i="16"/>
  <c r="G46" i="16"/>
  <c r="G47" i="16"/>
  <c r="M47" i="16" s="1"/>
  <c r="I47" i="16"/>
  <c r="I46" i="16" s="1"/>
  <c r="K47" i="16"/>
  <c r="K46" i="16" s="1"/>
  <c r="O47" i="16"/>
  <c r="O46" i="16" s="1"/>
  <c r="Q47" i="16"/>
  <c r="Q46" i="16" s="1"/>
  <c r="V47" i="16"/>
  <c r="G48" i="16"/>
  <c r="M48" i="16" s="1"/>
  <c r="I48" i="16"/>
  <c r="K48" i="16"/>
  <c r="O48" i="16"/>
  <c r="Q48" i="16"/>
  <c r="V48" i="16"/>
  <c r="V46" i="16" s="1"/>
  <c r="G49" i="16"/>
  <c r="I49" i="16"/>
  <c r="K49" i="16"/>
  <c r="M49" i="16"/>
  <c r="O49" i="16"/>
  <c r="Q49" i="16"/>
  <c r="V49" i="16"/>
  <c r="G50" i="16"/>
  <c r="M50" i="16" s="1"/>
  <c r="I50" i="16"/>
  <c r="K50" i="16"/>
  <c r="O50" i="16"/>
  <c r="Q50" i="16"/>
  <c r="V50" i="16"/>
  <c r="G51" i="16"/>
  <c r="M51" i="16" s="1"/>
  <c r="I51" i="16"/>
  <c r="K51" i="16"/>
  <c r="O51" i="16"/>
  <c r="Q51" i="16"/>
  <c r="V51" i="16"/>
  <c r="G52" i="16"/>
  <c r="M52" i="16" s="1"/>
  <c r="I52" i="16"/>
  <c r="K52" i="16"/>
  <c r="O52" i="16"/>
  <c r="Q52" i="16"/>
  <c r="V52" i="16"/>
  <c r="G53" i="16"/>
  <c r="I53" i="16"/>
  <c r="K53" i="16"/>
  <c r="M53" i="16"/>
  <c r="O53" i="16"/>
  <c r="Q53" i="16"/>
  <c r="V53" i="16"/>
  <c r="G54" i="16"/>
  <c r="M54" i="16" s="1"/>
  <c r="I54" i="16"/>
  <c r="K54" i="16"/>
  <c r="O54" i="16"/>
  <c r="Q54" i="16"/>
  <c r="V54" i="16"/>
  <c r="AE56" i="16"/>
  <c r="AF56" i="16"/>
  <c r="G18" i="15"/>
  <c r="G8" i="15"/>
  <c r="G9" i="15"/>
  <c r="M9" i="15" s="1"/>
  <c r="I9" i="15"/>
  <c r="I8" i="15" s="1"/>
  <c r="K9" i="15"/>
  <c r="K8" i="15" s="1"/>
  <c r="O9" i="15"/>
  <c r="O8" i="15" s="1"/>
  <c r="Q9" i="15"/>
  <c r="Q8" i="15" s="1"/>
  <c r="V9" i="15"/>
  <c r="G10" i="15"/>
  <c r="M10" i="15" s="1"/>
  <c r="I10" i="15"/>
  <c r="K10" i="15"/>
  <c r="O10" i="15"/>
  <c r="Q10" i="15"/>
  <c r="V10" i="15"/>
  <c r="G11" i="15"/>
  <c r="I11" i="15"/>
  <c r="K11" i="15"/>
  <c r="M11" i="15"/>
  <c r="O11" i="15"/>
  <c r="Q11" i="15"/>
  <c r="V11" i="15"/>
  <c r="G12" i="15"/>
  <c r="M12" i="15" s="1"/>
  <c r="I12" i="15"/>
  <c r="K12" i="15"/>
  <c r="O12" i="15"/>
  <c r="Q12" i="15"/>
  <c r="V12" i="15"/>
  <c r="G13" i="15"/>
  <c r="I13" i="15"/>
  <c r="K13" i="15"/>
  <c r="M13" i="15"/>
  <c r="O13" i="15"/>
  <c r="Q13" i="15"/>
  <c r="V13" i="15"/>
  <c r="G14" i="15"/>
  <c r="I14" i="15"/>
  <c r="K14" i="15"/>
  <c r="M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V8" i="15" s="1"/>
  <c r="AE18" i="15"/>
  <c r="G95" i="14"/>
  <c r="G9" i="14"/>
  <c r="I9" i="14"/>
  <c r="K9" i="14"/>
  <c r="K8" i="14" s="1"/>
  <c r="M9" i="14"/>
  <c r="M8" i="14" s="1"/>
  <c r="O9" i="14"/>
  <c r="O8" i="14" s="1"/>
  <c r="Q9" i="14"/>
  <c r="V9" i="14"/>
  <c r="V8" i="14" s="1"/>
  <c r="G10" i="14"/>
  <c r="G8" i="14" s="1"/>
  <c r="I10" i="14"/>
  <c r="K10" i="14"/>
  <c r="M10" i="14"/>
  <c r="O10" i="14"/>
  <c r="Q10" i="14"/>
  <c r="V10" i="14"/>
  <c r="G11" i="14"/>
  <c r="M11" i="14" s="1"/>
  <c r="I11" i="14"/>
  <c r="I8" i="14" s="1"/>
  <c r="K11" i="14"/>
  <c r="O11" i="14"/>
  <c r="Q11" i="14"/>
  <c r="Q8" i="14" s="1"/>
  <c r="V11" i="14"/>
  <c r="G12" i="14"/>
  <c r="M12" i="14" s="1"/>
  <c r="I12" i="14"/>
  <c r="K12" i="14"/>
  <c r="O12" i="14"/>
  <c r="Q12" i="14"/>
  <c r="V12" i="14"/>
  <c r="G13" i="14"/>
  <c r="I13" i="14"/>
  <c r="K13" i="14"/>
  <c r="M13" i="14"/>
  <c r="O13" i="14"/>
  <c r="Q13" i="14"/>
  <c r="V13" i="14"/>
  <c r="G14" i="14"/>
  <c r="M14" i="14" s="1"/>
  <c r="I14" i="14"/>
  <c r="K14" i="14"/>
  <c r="O14" i="14"/>
  <c r="Q14" i="14"/>
  <c r="V14" i="14"/>
  <c r="G16" i="14"/>
  <c r="M16" i="14" s="1"/>
  <c r="I16" i="14"/>
  <c r="I15" i="14" s="1"/>
  <c r="K16" i="14"/>
  <c r="K15" i="14" s="1"/>
  <c r="O16" i="14"/>
  <c r="Q16" i="14"/>
  <c r="Q15" i="14" s="1"/>
  <c r="V16" i="14"/>
  <c r="V15" i="14" s="1"/>
  <c r="G17" i="14"/>
  <c r="I17" i="14"/>
  <c r="K17" i="14"/>
  <c r="M17" i="14"/>
  <c r="O17" i="14"/>
  <c r="Q17" i="14"/>
  <c r="V17" i="14"/>
  <c r="G18" i="14"/>
  <c r="I18" i="14"/>
  <c r="K18" i="14"/>
  <c r="M18" i="14"/>
  <c r="O18" i="14"/>
  <c r="O15" i="14" s="1"/>
  <c r="Q18" i="14"/>
  <c r="V18" i="14"/>
  <c r="G19" i="14"/>
  <c r="M19" i="14" s="1"/>
  <c r="I19" i="14"/>
  <c r="K19" i="14"/>
  <c r="O19" i="14"/>
  <c r="Q19" i="14"/>
  <c r="V19" i="14"/>
  <c r="G20" i="14"/>
  <c r="M20" i="14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M22" i="14" s="1"/>
  <c r="I22" i="14"/>
  <c r="K22" i="14"/>
  <c r="O22" i="14"/>
  <c r="Q22" i="14"/>
  <c r="V22" i="14"/>
  <c r="G23" i="14"/>
  <c r="G15" i="14" s="1"/>
  <c r="I23" i="14"/>
  <c r="K23" i="14"/>
  <c r="O23" i="14"/>
  <c r="Q23" i="14"/>
  <c r="V23" i="14"/>
  <c r="G24" i="14"/>
  <c r="M24" i="14" s="1"/>
  <c r="I24" i="14"/>
  <c r="K24" i="14"/>
  <c r="O24" i="14"/>
  <c r="Q24" i="14"/>
  <c r="V24" i="14"/>
  <c r="G25" i="14"/>
  <c r="I25" i="14"/>
  <c r="K25" i="14"/>
  <c r="M25" i="14"/>
  <c r="O25" i="14"/>
  <c r="Q25" i="14"/>
  <c r="V25" i="14"/>
  <c r="G26" i="14"/>
  <c r="I26" i="14"/>
  <c r="K26" i="14"/>
  <c r="M26" i="14"/>
  <c r="O26" i="14"/>
  <c r="Q26" i="14"/>
  <c r="V26" i="14"/>
  <c r="G27" i="14"/>
  <c r="M27" i="14" s="1"/>
  <c r="I27" i="14"/>
  <c r="K27" i="14"/>
  <c r="O27" i="14"/>
  <c r="Q27" i="14"/>
  <c r="V27" i="14"/>
  <c r="G28" i="14"/>
  <c r="M28" i="14" s="1"/>
  <c r="I28" i="14"/>
  <c r="K28" i="14"/>
  <c r="O28" i="14"/>
  <c r="Q28" i="14"/>
  <c r="V28" i="14"/>
  <c r="G29" i="14"/>
  <c r="I29" i="14"/>
  <c r="K29" i="14"/>
  <c r="M29" i="14"/>
  <c r="O29" i="14"/>
  <c r="Q29" i="14"/>
  <c r="V29" i="14"/>
  <c r="G30" i="14"/>
  <c r="M30" i="14" s="1"/>
  <c r="I30" i="14"/>
  <c r="K30" i="14"/>
  <c r="O30" i="14"/>
  <c r="Q30" i="14"/>
  <c r="V30" i="14"/>
  <c r="G31" i="14"/>
  <c r="M31" i="14" s="1"/>
  <c r="I31" i="14"/>
  <c r="K31" i="14"/>
  <c r="O31" i="14"/>
  <c r="Q31" i="14"/>
  <c r="V31" i="14"/>
  <c r="G32" i="14"/>
  <c r="M32" i="14" s="1"/>
  <c r="I32" i="14"/>
  <c r="K32" i="14"/>
  <c r="O32" i="14"/>
  <c r="Q32" i="14"/>
  <c r="V32" i="14"/>
  <c r="G33" i="14"/>
  <c r="I33" i="14"/>
  <c r="K33" i="14"/>
  <c r="M33" i="14"/>
  <c r="O33" i="14"/>
  <c r="Q33" i="14"/>
  <c r="V33" i="14"/>
  <c r="G34" i="14"/>
  <c r="I34" i="14"/>
  <c r="K34" i="14"/>
  <c r="M34" i="14"/>
  <c r="O34" i="14"/>
  <c r="Q34" i="14"/>
  <c r="V34" i="14"/>
  <c r="G36" i="14"/>
  <c r="I36" i="14"/>
  <c r="I35" i="14" s="1"/>
  <c r="K36" i="14"/>
  <c r="K35" i="14" s="1"/>
  <c r="M36" i="14"/>
  <c r="O36" i="14"/>
  <c r="Q36" i="14"/>
  <c r="Q35" i="14" s="1"/>
  <c r="V36" i="14"/>
  <c r="V35" i="14" s="1"/>
  <c r="G37" i="14"/>
  <c r="I37" i="14"/>
  <c r="K37" i="14"/>
  <c r="M37" i="14"/>
  <c r="O37" i="14"/>
  <c r="Q37" i="14"/>
  <c r="V37" i="14"/>
  <c r="G38" i="14"/>
  <c r="G35" i="14" s="1"/>
  <c r="I38" i="14"/>
  <c r="K38" i="14"/>
  <c r="M38" i="14"/>
  <c r="O38" i="14"/>
  <c r="Q38" i="14"/>
  <c r="V38" i="14"/>
  <c r="G39" i="14"/>
  <c r="AF95" i="14" s="1"/>
  <c r="I39" i="14"/>
  <c r="K39" i="14"/>
  <c r="O39" i="14"/>
  <c r="Q39" i="14"/>
  <c r="V39" i="14"/>
  <c r="G40" i="14"/>
  <c r="M40" i="14" s="1"/>
  <c r="I40" i="14"/>
  <c r="K40" i="14"/>
  <c r="O40" i="14"/>
  <c r="Q40" i="14"/>
  <c r="V40" i="14"/>
  <c r="G41" i="14"/>
  <c r="I41" i="14"/>
  <c r="K41" i="14"/>
  <c r="M41" i="14"/>
  <c r="O41" i="14"/>
  <c r="Q41" i="14"/>
  <c r="V41" i="14"/>
  <c r="G42" i="14"/>
  <c r="I42" i="14"/>
  <c r="K42" i="14"/>
  <c r="M42" i="14"/>
  <c r="O42" i="14"/>
  <c r="Q42" i="14"/>
  <c r="V42" i="14"/>
  <c r="G43" i="14"/>
  <c r="M43" i="14" s="1"/>
  <c r="I43" i="14"/>
  <c r="K43" i="14"/>
  <c r="O43" i="14"/>
  <c r="O35" i="14" s="1"/>
  <c r="Q43" i="14"/>
  <c r="V43" i="14"/>
  <c r="G44" i="14"/>
  <c r="I44" i="14"/>
  <c r="K44" i="14"/>
  <c r="M44" i="14"/>
  <c r="O44" i="14"/>
  <c r="Q44" i="14"/>
  <c r="V44" i="14"/>
  <c r="G45" i="14"/>
  <c r="I45" i="14"/>
  <c r="K45" i="14"/>
  <c r="M45" i="14"/>
  <c r="O45" i="14"/>
  <c r="Q45" i="14"/>
  <c r="V45" i="14"/>
  <c r="G46" i="14"/>
  <c r="I46" i="14"/>
  <c r="K46" i="14"/>
  <c r="M46" i="14"/>
  <c r="O46" i="14"/>
  <c r="Q46" i="14"/>
  <c r="V46" i="14"/>
  <c r="G47" i="14"/>
  <c r="M47" i="14" s="1"/>
  <c r="I47" i="14"/>
  <c r="K47" i="14"/>
  <c r="O47" i="14"/>
  <c r="Q47" i="14"/>
  <c r="V47" i="14"/>
  <c r="G48" i="14"/>
  <c r="M48" i="14" s="1"/>
  <c r="I48" i="14"/>
  <c r="K48" i="14"/>
  <c r="O48" i="14"/>
  <c r="Q48" i="14"/>
  <c r="V48" i="14"/>
  <c r="G49" i="14"/>
  <c r="I49" i="14"/>
  <c r="K49" i="14"/>
  <c r="M49" i="14"/>
  <c r="O49" i="14"/>
  <c r="Q49" i="14"/>
  <c r="V49" i="14"/>
  <c r="G50" i="14"/>
  <c r="I50" i="14"/>
  <c r="K50" i="14"/>
  <c r="M50" i="14"/>
  <c r="O50" i="14"/>
  <c r="Q50" i="14"/>
  <c r="V50" i="14"/>
  <c r="G51" i="14"/>
  <c r="M51" i="14" s="1"/>
  <c r="I51" i="14"/>
  <c r="K51" i="14"/>
  <c r="O51" i="14"/>
  <c r="Q51" i="14"/>
  <c r="V51" i="14"/>
  <c r="G52" i="14"/>
  <c r="M52" i="14" s="1"/>
  <c r="I52" i="14"/>
  <c r="K52" i="14"/>
  <c r="O52" i="14"/>
  <c r="Q52" i="14"/>
  <c r="V52" i="14"/>
  <c r="G53" i="14"/>
  <c r="I53" i="14"/>
  <c r="K53" i="14"/>
  <c r="M53" i="14"/>
  <c r="O53" i="14"/>
  <c r="Q53" i="14"/>
  <c r="V53" i="14"/>
  <c r="G54" i="14"/>
  <c r="I54" i="14"/>
  <c r="K54" i="14"/>
  <c r="M54" i="14"/>
  <c r="O54" i="14"/>
  <c r="Q54" i="14"/>
  <c r="V54" i="14"/>
  <c r="G55" i="14"/>
  <c r="M55" i="14" s="1"/>
  <c r="I55" i="14"/>
  <c r="K55" i="14"/>
  <c r="O55" i="14"/>
  <c r="Q55" i="14"/>
  <c r="V55" i="14"/>
  <c r="G56" i="14"/>
  <c r="M56" i="14" s="1"/>
  <c r="I56" i="14"/>
  <c r="K56" i="14"/>
  <c r="O56" i="14"/>
  <c r="Q56" i="14"/>
  <c r="V56" i="14"/>
  <c r="G57" i="14"/>
  <c r="I57" i="14"/>
  <c r="K57" i="14"/>
  <c r="M57" i="14"/>
  <c r="O57" i="14"/>
  <c r="Q57" i="14"/>
  <c r="V57" i="14"/>
  <c r="G58" i="14"/>
  <c r="I58" i="14"/>
  <c r="K58" i="14"/>
  <c r="M58" i="14"/>
  <c r="O58" i="14"/>
  <c r="Q58" i="14"/>
  <c r="V58" i="14"/>
  <c r="G59" i="14"/>
  <c r="M59" i="14" s="1"/>
  <c r="I59" i="14"/>
  <c r="K59" i="14"/>
  <c r="O59" i="14"/>
  <c r="Q59" i="14"/>
  <c r="V59" i="14"/>
  <c r="G60" i="14"/>
  <c r="M60" i="14" s="1"/>
  <c r="I60" i="14"/>
  <c r="K60" i="14"/>
  <c r="O60" i="14"/>
  <c r="Q60" i="14"/>
  <c r="V60" i="14"/>
  <c r="G61" i="14"/>
  <c r="I61" i="14"/>
  <c r="K61" i="14"/>
  <c r="M61" i="14"/>
  <c r="O61" i="14"/>
  <c r="Q61" i="14"/>
  <c r="V61" i="14"/>
  <c r="G62" i="14"/>
  <c r="M62" i="14" s="1"/>
  <c r="I62" i="14"/>
  <c r="K62" i="14"/>
  <c r="O62" i="14"/>
  <c r="Q62" i="14"/>
  <c r="V62" i="14"/>
  <c r="G64" i="14"/>
  <c r="M64" i="14" s="1"/>
  <c r="I64" i="14"/>
  <c r="I63" i="14" s="1"/>
  <c r="K64" i="14"/>
  <c r="K63" i="14" s="1"/>
  <c r="O64" i="14"/>
  <c r="Q64" i="14"/>
  <c r="Q63" i="14" s="1"/>
  <c r="V64" i="14"/>
  <c r="V63" i="14" s="1"/>
  <c r="G65" i="14"/>
  <c r="I65" i="14"/>
  <c r="K65" i="14"/>
  <c r="M65" i="14"/>
  <c r="O65" i="14"/>
  <c r="Q65" i="14"/>
  <c r="V65" i="14"/>
  <c r="G66" i="14"/>
  <c r="I66" i="14"/>
  <c r="K66" i="14"/>
  <c r="M66" i="14"/>
  <c r="O66" i="14"/>
  <c r="O63" i="14" s="1"/>
  <c r="Q66" i="14"/>
  <c r="V66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69" i="14"/>
  <c r="I69" i="14"/>
  <c r="K69" i="14"/>
  <c r="M69" i="14"/>
  <c r="O69" i="14"/>
  <c r="Q69" i="14"/>
  <c r="V69" i="14"/>
  <c r="G70" i="14"/>
  <c r="M70" i="14" s="1"/>
  <c r="I70" i="14"/>
  <c r="K70" i="14"/>
  <c r="O70" i="14"/>
  <c r="Q70" i="14"/>
  <c r="V70" i="14"/>
  <c r="G71" i="14"/>
  <c r="M71" i="14" s="1"/>
  <c r="I71" i="14"/>
  <c r="K71" i="14"/>
  <c r="O71" i="14"/>
  <c r="Q71" i="14"/>
  <c r="V71" i="14"/>
  <c r="G72" i="14"/>
  <c r="M72" i="14" s="1"/>
  <c r="I72" i="14"/>
  <c r="K72" i="14"/>
  <c r="O72" i="14"/>
  <c r="Q72" i="14"/>
  <c r="V72" i="14"/>
  <c r="G73" i="14"/>
  <c r="I73" i="14"/>
  <c r="K73" i="14"/>
  <c r="M73" i="14"/>
  <c r="O73" i="14"/>
  <c r="Q73" i="14"/>
  <c r="V73" i="14"/>
  <c r="G74" i="14"/>
  <c r="I74" i="14"/>
  <c r="K74" i="14"/>
  <c r="M74" i="14"/>
  <c r="O74" i="14"/>
  <c r="Q74" i="14"/>
  <c r="V74" i="14"/>
  <c r="G75" i="14"/>
  <c r="M75" i="14" s="1"/>
  <c r="I75" i="14"/>
  <c r="K75" i="14"/>
  <c r="O75" i="14"/>
  <c r="Q75" i="14"/>
  <c r="V75" i="14"/>
  <c r="G76" i="14"/>
  <c r="M76" i="14" s="1"/>
  <c r="I76" i="14"/>
  <c r="K76" i="14"/>
  <c r="O76" i="14"/>
  <c r="Q76" i="14"/>
  <c r="V76" i="14"/>
  <c r="G77" i="14"/>
  <c r="I77" i="14"/>
  <c r="K77" i="14"/>
  <c r="M77" i="14"/>
  <c r="O77" i="14"/>
  <c r="Q77" i="14"/>
  <c r="V77" i="14"/>
  <c r="G78" i="14"/>
  <c r="G63" i="14" s="1"/>
  <c r="I78" i="14"/>
  <c r="K78" i="14"/>
  <c r="O78" i="14"/>
  <c r="Q78" i="14"/>
  <c r="V78" i="14"/>
  <c r="G79" i="14"/>
  <c r="M79" i="14" s="1"/>
  <c r="I79" i="14"/>
  <c r="K79" i="14"/>
  <c r="O79" i="14"/>
  <c r="Q79" i="14"/>
  <c r="V79" i="14"/>
  <c r="G80" i="14"/>
  <c r="M80" i="14" s="1"/>
  <c r="I80" i="14"/>
  <c r="K80" i="14"/>
  <c r="O80" i="14"/>
  <c r="Q80" i="14"/>
  <c r="V80" i="14"/>
  <c r="G81" i="14"/>
  <c r="I81" i="14"/>
  <c r="K81" i="14"/>
  <c r="M81" i="14"/>
  <c r="O81" i="14"/>
  <c r="Q81" i="14"/>
  <c r="V81" i="14"/>
  <c r="G82" i="14"/>
  <c r="M82" i="14" s="1"/>
  <c r="I82" i="14"/>
  <c r="K82" i="14"/>
  <c r="O82" i="14"/>
  <c r="Q82" i="14"/>
  <c r="V82" i="14"/>
  <c r="G83" i="14"/>
  <c r="M83" i="14" s="1"/>
  <c r="I83" i="14"/>
  <c r="K83" i="14"/>
  <c r="O83" i="14"/>
  <c r="Q83" i="14"/>
  <c r="V83" i="14"/>
  <c r="G84" i="14"/>
  <c r="M84" i="14" s="1"/>
  <c r="I84" i="14"/>
  <c r="K84" i="14"/>
  <c r="O84" i="14"/>
  <c r="Q84" i="14"/>
  <c r="V84" i="14"/>
  <c r="G85" i="14"/>
  <c r="I85" i="14"/>
  <c r="K85" i="14"/>
  <c r="M85" i="14"/>
  <c r="O85" i="14"/>
  <c r="Q85" i="14"/>
  <c r="V85" i="14"/>
  <c r="G86" i="14"/>
  <c r="M86" i="14" s="1"/>
  <c r="I86" i="14"/>
  <c r="K86" i="14"/>
  <c r="O86" i="14"/>
  <c r="Q86" i="14"/>
  <c r="V86" i="14"/>
  <c r="G87" i="14"/>
  <c r="M87" i="14" s="1"/>
  <c r="I87" i="14"/>
  <c r="K87" i="14"/>
  <c r="O87" i="14"/>
  <c r="Q87" i="14"/>
  <c r="V87" i="14"/>
  <c r="G88" i="14"/>
  <c r="I88" i="14"/>
  <c r="K88" i="14"/>
  <c r="O88" i="14"/>
  <c r="Q88" i="14"/>
  <c r="V88" i="14"/>
  <c r="G89" i="14"/>
  <c r="I89" i="14"/>
  <c r="K89" i="14"/>
  <c r="M89" i="14"/>
  <c r="M88" i="14" s="1"/>
  <c r="O89" i="14"/>
  <c r="Q89" i="14"/>
  <c r="V89" i="14"/>
  <c r="G90" i="14"/>
  <c r="O90" i="14"/>
  <c r="G91" i="14"/>
  <c r="M91" i="14" s="1"/>
  <c r="I91" i="14"/>
  <c r="I90" i="14" s="1"/>
  <c r="K91" i="14"/>
  <c r="O91" i="14"/>
  <c r="Q91" i="14"/>
  <c r="Q90" i="14" s="1"/>
  <c r="V91" i="14"/>
  <c r="G92" i="14"/>
  <c r="M92" i="14" s="1"/>
  <c r="I92" i="14"/>
  <c r="K92" i="14"/>
  <c r="K90" i="14" s="1"/>
  <c r="O92" i="14"/>
  <c r="Q92" i="14"/>
  <c r="V92" i="14"/>
  <c r="V90" i="14" s="1"/>
  <c r="G93" i="14"/>
  <c r="I93" i="14"/>
  <c r="K93" i="14"/>
  <c r="M93" i="14"/>
  <c r="O93" i="14"/>
  <c r="Q93" i="14"/>
  <c r="V93" i="14"/>
  <c r="AE95" i="14"/>
  <c r="G514" i="13"/>
  <c r="G9" i="13"/>
  <c r="I9" i="13"/>
  <c r="I8" i="13" s="1"/>
  <c r="K9" i="13"/>
  <c r="M9" i="13"/>
  <c r="O9" i="13"/>
  <c r="Q9" i="13"/>
  <c r="Q8" i="13" s="1"/>
  <c r="V9" i="13"/>
  <c r="G14" i="13"/>
  <c r="G8" i="13" s="1"/>
  <c r="I14" i="13"/>
  <c r="K14" i="13"/>
  <c r="O14" i="13"/>
  <c r="O8" i="13" s="1"/>
  <c r="Q14" i="13"/>
  <c r="V14" i="13"/>
  <c r="G19" i="13"/>
  <c r="I19" i="13"/>
  <c r="K19" i="13"/>
  <c r="M19" i="13"/>
  <c r="O19" i="13"/>
  <c r="Q19" i="13"/>
  <c r="V19" i="13"/>
  <c r="G24" i="13"/>
  <c r="M24" i="13" s="1"/>
  <c r="I24" i="13"/>
  <c r="K24" i="13"/>
  <c r="K8" i="13" s="1"/>
  <c r="O24" i="13"/>
  <c r="Q24" i="13"/>
  <c r="V24" i="13"/>
  <c r="V8" i="13" s="1"/>
  <c r="G29" i="13"/>
  <c r="I29" i="13"/>
  <c r="K29" i="13"/>
  <c r="M29" i="13"/>
  <c r="O29" i="13"/>
  <c r="Q29" i="13"/>
  <c r="V29" i="13"/>
  <c r="G31" i="13"/>
  <c r="M31" i="13" s="1"/>
  <c r="I31" i="13"/>
  <c r="K31" i="13"/>
  <c r="O31" i="13"/>
  <c r="Q31" i="13"/>
  <c r="V31" i="13"/>
  <c r="G32" i="13"/>
  <c r="I32" i="13"/>
  <c r="K32" i="13"/>
  <c r="M32" i="13"/>
  <c r="O32" i="13"/>
  <c r="Q32" i="13"/>
  <c r="V32" i="13"/>
  <c r="G35" i="13"/>
  <c r="M35" i="13" s="1"/>
  <c r="I35" i="13"/>
  <c r="K35" i="13"/>
  <c r="O35" i="13"/>
  <c r="Q35" i="13"/>
  <c r="V35" i="13"/>
  <c r="G36" i="13"/>
  <c r="I36" i="13"/>
  <c r="K36" i="13"/>
  <c r="M36" i="13"/>
  <c r="O36" i="13"/>
  <c r="Q36" i="13"/>
  <c r="V36" i="13"/>
  <c r="G38" i="13"/>
  <c r="M38" i="13" s="1"/>
  <c r="I38" i="13"/>
  <c r="K38" i="13"/>
  <c r="O38" i="13"/>
  <c r="Q38" i="13"/>
  <c r="V38" i="13"/>
  <c r="G39" i="13"/>
  <c r="I39" i="13"/>
  <c r="K39" i="13"/>
  <c r="M39" i="13"/>
  <c r="O39" i="13"/>
  <c r="Q39" i="13"/>
  <c r="V39" i="13"/>
  <c r="G43" i="13"/>
  <c r="M43" i="13" s="1"/>
  <c r="I43" i="13"/>
  <c r="K43" i="13"/>
  <c r="O43" i="13"/>
  <c r="Q43" i="13"/>
  <c r="V43" i="13"/>
  <c r="G48" i="13"/>
  <c r="I48" i="13"/>
  <c r="K48" i="13"/>
  <c r="M48" i="13"/>
  <c r="O48" i="13"/>
  <c r="Q48" i="13"/>
  <c r="V48" i="13"/>
  <c r="G50" i="13"/>
  <c r="M50" i="13" s="1"/>
  <c r="I50" i="13"/>
  <c r="K50" i="13"/>
  <c r="O50" i="13"/>
  <c r="Q50" i="13"/>
  <c r="V50" i="13"/>
  <c r="G51" i="13"/>
  <c r="I51" i="13"/>
  <c r="K51" i="13"/>
  <c r="M51" i="13"/>
  <c r="O51" i="13"/>
  <c r="Q51" i="13"/>
  <c r="V51" i="13"/>
  <c r="G55" i="13"/>
  <c r="M55" i="13" s="1"/>
  <c r="I55" i="13"/>
  <c r="K55" i="13"/>
  <c r="O55" i="13"/>
  <c r="Q55" i="13"/>
  <c r="V55" i="13"/>
  <c r="G61" i="13"/>
  <c r="M61" i="13" s="1"/>
  <c r="I61" i="13"/>
  <c r="K61" i="13"/>
  <c r="K60" i="13" s="1"/>
  <c r="O61" i="13"/>
  <c r="O60" i="13" s="1"/>
  <c r="Q61" i="13"/>
  <c r="V61" i="13"/>
  <c r="V60" i="13" s="1"/>
  <c r="G63" i="13"/>
  <c r="I63" i="13"/>
  <c r="I60" i="13" s="1"/>
  <c r="K63" i="13"/>
  <c r="M63" i="13"/>
  <c r="O63" i="13"/>
  <c r="Q63" i="13"/>
  <c r="Q60" i="13" s="1"/>
  <c r="V63" i="13"/>
  <c r="G65" i="13"/>
  <c r="M65" i="13" s="1"/>
  <c r="I65" i="13"/>
  <c r="K65" i="13"/>
  <c r="O65" i="13"/>
  <c r="Q65" i="13"/>
  <c r="V65" i="13"/>
  <c r="G73" i="13"/>
  <c r="I73" i="13"/>
  <c r="K73" i="13"/>
  <c r="M73" i="13"/>
  <c r="O73" i="13"/>
  <c r="Q73" i="13"/>
  <c r="V73" i="13"/>
  <c r="G77" i="13"/>
  <c r="M77" i="13" s="1"/>
  <c r="I77" i="13"/>
  <c r="K77" i="13"/>
  <c r="O77" i="13"/>
  <c r="Q77" i="13"/>
  <c r="V77" i="13"/>
  <c r="G86" i="13"/>
  <c r="I86" i="13"/>
  <c r="K86" i="13"/>
  <c r="M86" i="13"/>
  <c r="O86" i="13"/>
  <c r="Q86" i="13"/>
  <c r="V86" i="13"/>
  <c r="G90" i="13"/>
  <c r="M90" i="13" s="1"/>
  <c r="I90" i="13"/>
  <c r="K90" i="13"/>
  <c r="O90" i="13"/>
  <c r="Q90" i="13"/>
  <c r="V90" i="13"/>
  <c r="G94" i="13"/>
  <c r="I94" i="13"/>
  <c r="K94" i="13"/>
  <c r="M94" i="13"/>
  <c r="O94" i="13"/>
  <c r="Q94" i="13"/>
  <c r="V94" i="13"/>
  <c r="G102" i="13"/>
  <c r="M102" i="13" s="1"/>
  <c r="I102" i="13"/>
  <c r="K102" i="13"/>
  <c r="O102" i="13"/>
  <c r="Q102" i="13"/>
  <c r="V102" i="13"/>
  <c r="G105" i="13"/>
  <c r="I105" i="13"/>
  <c r="K105" i="13"/>
  <c r="M105" i="13"/>
  <c r="O105" i="13"/>
  <c r="Q105" i="13"/>
  <c r="V105" i="13"/>
  <c r="G108" i="13"/>
  <c r="M108" i="13" s="1"/>
  <c r="I108" i="13"/>
  <c r="K108" i="13"/>
  <c r="O108" i="13"/>
  <c r="Q108" i="13"/>
  <c r="V108" i="13"/>
  <c r="G111" i="13"/>
  <c r="G110" i="13" s="1"/>
  <c r="I111" i="13"/>
  <c r="K111" i="13"/>
  <c r="K110" i="13" s="1"/>
  <c r="O111" i="13"/>
  <c r="O110" i="13" s="1"/>
  <c r="Q111" i="13"/>
  <c r="V111" i="13"/>
  <c r="V110" i="13" s="1"/>
  <c r="G119" i="13"/>
  <c r="I119" i="13"/>
  <c r="I110" i="13" s="1"/>
  <c r="K119" i="13"/>
  <c r="M119" i="13"/>
  <c r="O119" i="13"/>
  <c r="Q119" i="13"/>
  <c r="Q110" i="13" s="1"/>
  <c r="V119" i="13"/>
  <c r="G121" i="13"/>
  <c r="M121" i="13" s="1"/>
  <c r="I121" i="13"/>
  <c r="K121" i="13"/>
  <c r="O121" i="13"/>
  <c r="Q121" i="13"/>
  <c r="V121" i="13"/>
  <c r="G126" i="13"/>
  <c r="I126" i="13"/>
  <c r="K126" i="13"/>
  <c r="M126" i="13"/>
  <c r="O126" i="13"/>
  <c r="Q126" i="13"/>
  <c r="V126" i="13"/>
  <c r="G129" i="13"/>
  <c r="M129" i="13" s="1"/>
  <c r="I129" i="13"/>
  <c r="K129" i="13"/>
  <c r="O129" i="13"/>
  <c r="Q129" i="13"/>
  <c r="V129" i="13"/>
  <c r="G132" i="13"/>
  <c r="I132" i="13"/>
  <c r="K132" i="13"/>
  <c r="M132" i="13"/>
  <c r="O132" i="13"/>
  <c r="Q132" i="13"/>
  <c r="V132" i="13"/>
  <c r="G136" i="13"/>
  <c r="M136" i="13" s="1"/>
  <c r="I136" i="13"/>
  <c r="K136" i="13"/>
  <c r="O136" i="13"/>
  <c r="Q136" i="13"/>
  <c r="V136" i="13"/>
  <c r="G138" i="13"/>
  <c r="I138" i="13"/>
  <c r="K138" i="13"/>
  <c r="M138" i="13"/>
  <c r="O138" i="13"/>
  <c r="Q138" i="13"/>
  <c r="V138" i="13"/>
  <c r="G141" i="13"/>
  <c r="M141" i="13" s="1"/>
  <c r="I141" i="13"/>
  <c r="K141" i="13"/>
  <c r="O141" i="13"/>
  <c r="Q141" i="13"/>
  <c r="V141" i="13"/>
  <c r="G144" i="13"/>
  <c r="I144" i="13"/>
  <c r="K144" i="13"/>
  <c r="M144" i="13"/>
  <c r="O144" i="13"/>
  <c r="Q144" i="13"/>
  <c r="V144" i="13"/>
  <c r="G146" i="13"/>
  <c r="M146" i="13" s="1"/>
  <c r="I146" i="13"/>
  <c r="K146" i="13"/>
  <c r="O146" i="13"/>
  <c r="Q146" i="13"/>
  <c r="V146" i="13"/>
  <c r="G150" i="13"/>
  <c r="M150" i="13" s="1"/>
  <c r="I150" i="13"/>
  <c r="K150" i="13"/>
  <c r="K149" i="13" s="1"/>
  <c r="O150" i="13"/>
  <c r="O149" i="13" s="1"/>
  <c r="Q150" i="13"/>
  <c r="V150" i="13"/>
  <c r="V149" i="13" s="1"/>
  <c r="G151" i="13"/>
  <c r="I151" i="13"/>
  <c r="I149" i="13" s="1"/>
  <c r="K151" i="13"/>
  <c r="M151" i="13"/>
  <c r="O151" i="13"/>
  <c r="Q151" i="13"/>
  <c r="Q149" i="13" s="1"/>
  <c r="V151" i="13"/>
  <c r="G153" i="13"/>
  <c r="M153" i="13" s="1"/>
  <c r="I153" i="13"/>
  <c r="K153" i="13"/>
  <c r="O153" i="13"/>
  <c r="Q153" i="13"/>
  <c r="V153" i="13"/>
  <c r="G155" i="13"/>
  <c r="I155" i="13"/>
  <c r="K155" i="13"/>
  <c r="M155" i="13"/>
  <c r="O155" i="13"/>
  <c r="Q155" i="13"/>
  <c r="V155" i="13"/>
  <c r="G157" i="13"/>
  <c r="M157" i="13" s="1"/>
  <c r="I157" i="13"/>
  <c r="K157" i="13"/>
  <c r="O157" i="13"/>
  <c r="Q157" i="13"/>
  <c r="V157" i="13"/>
  <c r="G160" i="13"/>
  <c r="I160" i="13"/>
  <c r="K160" i="13"/>
  <c r="M160" i="13"/>
  <c r="O160" i="13"/>
  <c r="Q160" i="13"/>
  <c r="V160" i="13"/>
  <c r="G163" i="13"/>
  <c r="M163" i="13" s="1"/>
  <c r="I163" i="13"/>
  <c r="K163" i="13"/>
  <c r="O163" i="13"/>
  <c r="Q163" i="13"/>
  <c r="V163" i="13"/>
  <c r="G166" i="13"/>
  <c r="I166" i="13"/>
  <c r="K166" i="13"/>
  <c r="M166" i="13"/>
  <c r="O166" i="13"/>
  <c r="Q166" i="13"/>
  <c r="V166" i="13"/>
  <c r="G170" i="13"/>
  <c r="M170" i="13" s="1"/>
  <c r="I170" i="13"/>
  <c r="K170" i="13"/>
  <c r="O170" i="13"/>
  <c r="Q170" i="13"/>
  <c r="V170" i="13"/>
  <c r="G172" i="13"/>
  <c r="I172" i="13"/>
  <c r="K172" i="13"/>
  <c r="M172" i="13"/>
  <c r="O172" i="13"/>
  <c r="Q172" i="13"/>
  <c r="V172" i="13"/>
  <c r="G174" i="13"/>
  <c r="M174" i="13" s="1"/>
  <c r="I174" i="13"/>
  <c r="K174" i="13"/>
  <c r="O174" i="13"/>
  <c r="Q174" i="13"/>
  <c r="V174" i="13"/>
  <c r="G176" i="13"/>
  <c r="I176" i="13"/>
  <c r="K176" i="13"/>
  <c r="M176" i="13"/>
  <c r="O176" i="13"/>
  <c r="Q176" i="13"/>
  <c r="V176" i="13"/>
  <c r="G178" i="13"/>
  <c r="M178" i="13" s="1"/>
  <c r="I178" i="13"/>
  <c r="K178" i="13"/>
  <c r="O178" i="13"/>
  <c r="Q178" i="13"/>
  <c r="V178" i="13"/>
  <c r="G180" i="13"/>
  <c r="I180" i="13"/>
  <c r="K180" i="13"/>
  <c r="M180" i="13"/>
  <c r="O180" i="13"/>
  <c r="Q180" i="13"/>
  <c r="V180" i="13"/>
  <c r="G181" i="13"/>
  <c r="K181" i="13"/>
  <c r="O181" i="13"/>
  <c r="V181" i="13"/>
  <c r="G182" i="13"/>
  <c r="I182" i="13"/>
  <c r="I181" i="13" s="1"/>
  <c r="K182" i="13"/>
  <c r="M182" i="13"/>
  <c r="M181" i="13" s="1"/>
  <c r="O182" i="13"/>
  <c r="Q182" i="13"/>
  <c r="Q181" i="13" s="1"/>
  <c r="V182" i="13"/>
  <c r="G183" i="13"/>
  <c r="G184" i="13"/>
  <c r="I184" i="13"/>
  <c r="I183" i="13" s="1"/>
  <c r="K184" i="13"/>
  <c r="M184" i="13"/>
  <c r="O184" i="13"/>
  <c r="Q184" i="13"/>
  <c r="Q183" i="13" s="1"/>
  <c r="V184" i="13"/>
  <c r="G189" i="13"/>
  <c r="M189" i="13" s="1"/>
  <c r="I189" i="13"/>
  <c r="K189" i="13"/>
  <c r="K183" i="13" s="1"/>
  <c r="O189" i="13"/>
  <c r="Q189" i="13"/>
  <c r="V189" i="13"/>
  <c r="V183" i="13" s="1"/>
  <c r="G191" i="13"/>
  <c r="I191" i="13"/>
  <c r="K191" i="13"/>
  <c r="M191" i="13"/>
  <c r="O191" i="13"/>
  <c r="Q191" i="13"/>
  <c r="V191" i="13"/>
  <c r="G198" i="13"/>
  <c r="M198" i="13" s="1"/>
  <c r="I198" i="13"/>
  <c r="K198" i="13"/>
  <c r="O198" i="13"/>
  <c r="O183" i="13" s="1"/>
  <c r="Q198" i="13"/>
  <c r="V198" i="13"/>
  <c r="G205" i="13"/>
  <c r="I205" i="13"/>
  <c r="K205" i="13"/>
  <c r="M205" i="13"/>
  <c r="O205" i="13"/>
  <c r="Q205" i="13"/>
  <c r="V205" i="13"/>
  <c r="G211" i="13"/>
  <c r="M211" i="13" s="1"/>
  <c r="I211" i="13"/>
  <c r="K211" i="13"/>
  <c r="O211" i="13"/>
  <c r="Q211" i="13"/>
  <c r="V211" i="13"/>
  <c r="G216" i="13"/>
  <c r="I216" i="13"/>
  <c r="K216" i="13"/>
  <c r="M216" i="13"/>
  <c r="O216" i="13"/>
  <c r="Q216" i="13"/>
  <c r="V216" i="13"/>
  <c r="G219" i="13"/>
  <c r="G220" i="13"/>
  <c r="I220" i="13"/>
  <c r="I219" i="13" s="1"/>
  <c r="K220" i="13"/>
  <c r="M220" i="13"/>
  <c r="M219" i="13" s="1"/>
  <c r="O220" i="13"/>
  <c r="Q220" i="13"/>
  <c r="Q219" i="13" s="1"/>
  <c r="V220" i="13"/>
  <c r="G225" i="13"/>
  <c r="M225" i="13" s="1"/>
  <c r="I225" i="13"/>
  <c r="K225" i="13"/>
  <c r="K219" i="13" s="1"/>
  <c r="O225" i="13"/>
  <c r="Q225" i="13"/>
  <c r="V225" i="13"/>
  <c r="V219" i="13" s="1"/>
  <c r="G230" i="13"/>
  <c r="I230" i="13"/>
  <c r="K230" i="13"/>
  <c r="M230" i="13"/>
  <c r="O230" i="13"/>
  <c r="Q230" i="13"/>
  <c r="V230" i="13"/>
  <c r="G235" i="13"/>
  <c r="M235" i="13" s="1"/>
  <c r="I235" i="13"/>
  <c r="K235" i="13"/>
  <c r="O235" i="13"/>
  <c r="O219" i="13" s="1"/>
  <c r="Q235" i="13"/>
  <c r="V235" i="13"/>
  <c r="Q237" i="13"/>
  <c r="G238" i="13"/>
  <c r="G237" i="13" s="1"/>
  <c r="I238" i="13"/>
  <c r="K238" i="13"/>
  <c r="K237" i="13" s="1"/>
  <c r="O238" i="13"/>
  <c r="O237" i="13" s="1"/>
  <c r="Q238" i="13"/>
  <c r="V238" i="13"/>
  <c r="V237" i="13" s="1"/>
  <c r="G240" i="13"/>
  <c r="I240" i="13"/>
  <c r="K240" i="13"/>
  <c r="M240" i="13"/>
  <c r="O240" i="13"/>
  <c r="Q240" i="13"/>
  <c r="V240" i="13"/>
  <c r="G243" i="13"/>
  <c r="M243" i="13" s="1"/>
  <c r="I243" i="13"/>
  <c r="K243" i="13"/>
  <c r="O243" i="13"/>
  <c r="Q243" i="13"/>
  <c r="V243" i="13"/>
  <c r="G247" i="13"/>
  <c r="I247" i="13"/>
  <c r="I237" i="13" s="1"/>
  <c r="K247" i="13"/>
  <c r="M247" i="13"/>
  <c r="O247" i="13"/>
  <c r="Q247" i="13"/>
  <c r="V247" i="13"/>
  <c r="G249" i="13"/>
  <c r="M249" i="13" s="1"/>
  <c r="I249" i="13"/>
  <c r="K249" i="13"/>
  <c r="O249" i="13"/>
  <c r="Q249" i="13"/>
  <c r="V249" i="13"/>
  <c r="I251" i="13"/>
  <c r="Q251" i="13"/>
  <c r="G252" i="13"/>
  <c r="G251" i="13" s="1"/>
  <c r="I252" i="13"/>
  <c r="K252" i="13"/>
  <c r="K251" i="13" s="1"/>
  <c r="O252" i="13"/>
  <c r="O251" i="13" s="1"/>
  <c r="Q252" i="13"/>
  <c r="V252" i="13"/>
  <c r="V251" i="13" s="1"/>
  <c r="Q253" i="13"/>
  <c r="G254" i="13"/>
  <c r="M254" i="13" s="1"/>
  <c r="I254" i="13"/>
  <c r="K254" i="13"/>
  <c r="K253" i="13" s="1"/>
  <c r="O254" i="13"/>
  <c r="O253" i="13" s="1"/>
  <c r="Q254" i="13"/>
  <c r="V254" i="13"/>
  <c r="V253" i="13" s="1"/>
  <c r="G258" i="13"/>
  <c r="I258" i="13"/>
  <c r="K258" i="13"/>
  <c r="M258" i="13"/>
  <c r="O258" i="13"/>
  <c r="Q258" i="13"/>
  <c r="V258" i="13"/>
  <c r="G259" i="13"/>
  <c r="G253" i="13" s="1"/>
  <c r="I259" i="13"/>
  <c r="K259" i="13"/>
  <c r="O259" i="13"/>
  <c r="Q259" i="13"/>
  <c r="V259" i="13"/>
  <c r="G260" i="13"/>
  <c r="I260" i="13"/>
  <c r="I253" i="13" s="1"/>
  <c r="K260" i="13"/>
  <c r="M260" i="13"/>
  <c r="O260" i="13"/>
  <c r="Q260" i="13"/>
  <c r="V260" i="13"/>
  <c r="K261" i="13"/>
  <c r="G262" i="13"/>
  <c r="I262" i="13"/>
  <c r="I261" i="13" s="1"/>
  <c r="K262" i="13"/>
  <c r="M262" i="13"/>
  <c r="O262" i="13"/>
  <c r="Q262" i="13"/>
  <c r="V262" i="13"/>
  <c r="G263" i="13"/>
  <c r="G261" i="13" s="1"/>
  <c r="I263" i="13"/>
  <c r="K263" i="13"/>
  <c r="O263" i="13"/>
  <c r="O261" i="13" s="1"/>
  <c r="Q263" i="13"/>
  <c r="V263" i="13"/>
  <c r="G264" i="13"/>
  <c r="M264" i="13" s="1"/>
  <c r="I264" i="13"/>
  <c r="K264" i="13"/>
  <c r="O264" i="13"/>
  <c r="Q264" i="13"/>
  <c r="Q261" i="13" s="1"/>
  <c r="V264" i="13"/>
  <c r="G265" i="13"/>
  <c r="M265" i="13" s="1"/>
  <c r="I265" i="13"/>
  <c r="K265" i="13"/>
  <c r="O265" i="13"/>
  <c r="Q265" i="13"/>
  <c r="V265" i="13"/>
  <c r="V261" i="13" s="1"/>
  <c r="I266" i="13"/>
  <c r="K266" i="13"/>
  <c r="Q266" i="13"/>
  <c r="G267" i="13"/>
  <c r="M267" i="13" s="1"/>
  <c r="M266" i="13" s="1"/>
  <c r="I267" i="13"/>
  <c r="K267" i="13"/>
  <c r="O267" i="13"/>
  <c r="O266" i="13" s="1"/>
  <c r="Q267" i="13"/>
  <c r="V267" i="13"/>
  <c r="V266" i="13" s="1"/>
  <c r="I268" i="13"/>
  <c r="G269" i="13"/>
  <c r="G268" i="13" s="1"/>
  <c r="I269" i="13"/>
  <c r="K269" i="13"/>
  <c r="K268" i="13" s="1"/>
  <c r="O269" i="13"/>
  <c r="Q269" i="13"/>
  <c r="V269" i="13"/>
  <c r="V268" i="13" s="1"/>
  <c r="G271" i="13"/>
  <c r="I271" i="13"/>
  <c r="K271" i="13"/>
  <c r="M271" i="13"/>
  <c r="O271" i="13"/>
  <c r="Q271" i="13"/>
  <c r="V271" i="13"/>
  <c r="G274" i="13"/>
  <c r="M274" i="13" s="1"/>
  <c r="I274" i="13"/>
  <c r="K274" i="13"/>
  <c r="O274" i="13"/>
  <c r="O268" i="13" s="1"/>
  <c r="Q274" i="13"/>
  <c r="V274" i="13"/>
  <c r="G276" i="13"/>
  <c r="M276" i="13" s="1"/>
  <c r="I276" i="13"/>
  <c r="K276" i="13"/>
  <c r="O276" i="13"/>
  <c r="Q276" i="13"/>
  <c r="Q268" i="13" s="1"/>
  <c r="V276" i="13"/>
  <c r="G279" i="13"/>
  <c r="M279" i="13" s="1"/>
  <c r="I279" i="13"/>
  <c r="K279" i="13"/>
  <c r="O279" i="13"/>
  <c r="Q279" i="13"/>
  <c r="V279" i="13"/>
  <c r="G284" i="13"/>
  <c r="I284" i="13"/>
  <c r="K284" i="13"/>
  <c r="M284" i="13"/>
  <c r="O284" i="13"/>
  <c r="Q284" i="13"/>
  <c r="V284" i="13"/>
  <c r="G290" i="13"/>
  <c r="M290" i="13" s="1"/>
  <c r="I290" i="13"/>
  <c r="K290" i="13"/>
  <c r="O290" i="13"/>
  <c r="Q290" i="13"/>
  <c r="V290" i="13"/>
  <c r="G292" i="13"/>
  <c r="G291" i="13" s="1"/>
  <c r="I292" i="13"/>
  <c r="K292" i="13"/>
  <c r="K291" i="13" s="1"/>
  <c r="O292" i="13"/>
  <c r="Q292" i="13"/>
  <c r="V292" i="13"/>
  <c r="V291" i="13" s="1"/>
  <c r="G294" i="13"/>
  <c r="I294" i="13"/>
  <c r="K294" i="13"/>
  <c r="M294" i="13"/>
  <c r="O294" i="13"/>
  <c r="Q294" i="13"/>
  <c r="V294" i="13"/>
  <c r="G297" i="13"/>
  <c r="M297" i="13" s="1"/>
  <c r="I297" i="13"/>
  <c r="K297" i="13"/>
  <c r="O297" i="13"/>
  <c r="O291" i="13" s="1"/>
  <c r="Q297" i="13"/>
  <c r="V297" i="13"/>
  <c r="G299" i="13"/>
  <c r="M299" i="13" s="1"/>
  <c r="I299" i="13"/>
  <c r="K299" i="13"/>
  <c r="O299" i="13"/>
  <c r="Q299" i="13"/>
  <c r="Q291" i="13" s="1"/>
  <c r="V299" i="13"/>
  <c r="G302" i="13"/>
  <c r="M302" i="13" s="1"/>
  <c r="I302" i="13"/>
  <c r="K302" i="13"/>
  <c r="O302" i="13"/>
  <c r="Q302" i="13"/>
  <c r="V302" i="13"/>
  <c r="G306" i="13"/>
  <c r="I306" i="13"/>
  <c r="K306" i="13"/>
  <c r="M306" i="13"/>
  <c r="O306" i="13"/>
  <c r="Q306" i="13"/>
  <c r="V306" i="13"/>
  <c r="G308" i="13"/>
  <c r="M308" i="13" s="1"/>
  <c r="I308" i="13"/>
  <c r="K308" i="13"/>
  <c r="O308" i="13"/>
  <c r="Q308" i="13"/>
  <c r="V308" i="13"/>
  <c r="G311" i="13"/>
  <c r="I311" i="13"/>
  <c r="I291" i="13" s="1"/>
  <c r="K311" i="13"/>
  <c r="M311" i="13"/>
  <c r="O311" i="13"/>
  <c r="Q311" i="13"/>
  <c r="V311" i="13"/>
  <c r="G313" i="13"/>
  <c r="M313" i="13" s="1"/>
  <c r="I313" i="13"/>
  <c r="K313" i="13"/>
  <c r="O313" i="13"/>
  <c r="Q313" i="13"/>
  <c r="V313" i="13"/>
  <c r="G315" i="13"/>
  <c r="I315" i="13"/>
  <c r="K315" i="13"/>
  <c r="M315" i="13"/>
  <c r="O315" i="13"/>
  <c r="Q315" i="13"/>
  <c r="V315" i="13"/>
  <c r="G318" i="13"/>
  <c r="M318" i="13" s="1"/>
  <c r="I318" i="13"/>
  <c r="K318" i="13"/>
  <c r="O318" i="13"/>
  <c r="Q318" i="13"/>
  <c r="V318" i="13"/>
  <c r="G321" i="13"/>
  <c r="M321" i="13" s="1"/>
  <c r="I321" i="13"/>
  <c r="K321" i="13"/>
  <c r="O321" i="13"/>
  <c r="Q321" i="13"/>
  <c r="V321" i="13"/>
  <c r="G323" i="13"/>
  <c r="M323" i="13" s="1"/>
  <c r="I323" i="13"/>
  <c r="K323" i="13"/>
  <c r="O323" i="13"/>
  <c r="Q323" i="13"/>
  <c r="V323" i="13"/>
  <c r="G325" i="13"/>
  <c r="I325" i="13"/>
  <c r="K325" i="13"/>
  <c r="M325" i="13"/>
  <c r="O325" i="13"/>
  <c r="Q325" i="13"/>
  <c r="V325" i="13"/>
  <c r="G327" i="13"/>
  <c r="M327" i="13" s="1"/>
  <c r="I327" i="13"/>
  <c r="K327" i="13"/>
  <c r="O327" i="13"/>
  <c r="Q327" i="13"/>
  <c r="V327" i="13"/>
  <c r="G329" i="13"/>
  <c r="M329" i="13" s="1"/>
  <c r="I329" i="13"/>
  <c r="K329" i="13"/>
  <c r="K328" i="13" s="1"/>
  <c r="O329" i="13"/>
  <c r="O328" i="13" s="1"/>
  <c r="Q329" i="13"/>
  <c r="V329" i="13"/>
  <c r="V328" i="13" s="1"/>
  <c r="G331" i="13"/>
  <c r="I331" i="13"/>
  <c r="K331" i="13"/>
  <c r="M331" i="13"/>
  <c r="O331" i="13"/>
  <c r="Q331" i="13"/>
  <c r="V331" i="13"/>
  <c r="G334" i="13"/>
  <c r="G328" i="13" s="1"/>
  <c r="I334" i="13"/>
  <c r="K334" i="13"/>
  <c r="O334" i="13"/>
  <c r="Q334" i="13"/>
  <c r="V334" i="13"/>
  <c r="G339" i="13"/>
  <c r="M339" i="13" s="1"/>
  <c r="I339" i="13"/>
  <c r="K339" i="13"/>
  <c r="O339" i="13"/>
  <c r="Q339" i="13"/>
  <c r="Q328" i="13" s="1"/>
  <c r="V339" i="13"/>
  <c r="G340" i="13"/>
  <c r="M340" i="13" s="1"/>
  <c r="I340" i="13"/>
  <c r="K340" i="13"/>
  <c r="O340" i="13"/>
  <c r="Q340" i="13"/>
  <c r="V340" i="13"/>
  <c r="G341" i="13"/>
  <c r="I341" i="13"/>
  <c r="K341" i="13"/>
  <c r="M341" i="13"/>
  <c r="O341" i="13"/>
  <c r="Q341" i="13"/>
  <c r="V341" i="13"/>
  <c r="G343" i="13"/>
  <c r="M343" i="13" s="1"/>
  <c r="I343" i="13"/>
  <c r="K343" i="13"/>
  <c r="O343" i="13"/>
  <c r="Q343" i="13"/>
  <c r="V343" i="13"/>
  <c r="G344" i="13"/>
  <c r="I344" i="13"/>
  <c r="I328" i="13" s="1"/>
  <c r="K344" i="13"/>
  <c r="M344" i="13"/>
  <c r="O344" i="13"/>
  <c r="Q344" i="13"/>
  <c r="V344" i="13"/>
  <c r="G345" i="13"/>
  <c r="M345" i="13" s="1"/>
  <c r="I345" i="13"/>
  <c r="K345" i="13"/>
  <c r="O345" i="13"/>
  <c r="Q345" i="13"/>
  <c r="V345" i="13"/>
  <c r="G346" i="13"/>
  <c r="I346" i="13"/>
  <c r="K346" i="13"/>
  <c r="M346" i="13"/>
  <c r="O346" i="13"/>
  <c r="Q346" i="13"/>
  <c r="V346" i="13"/>
  <c r="G347" i="13"/>
  <c r="M347" i="13" s="1"/>
  <c r="I347" i="13"/>
  <c r="K347" i="13"/>
  <c r="O347" i="13"/>
  <c r="Q347" i="13"/>
  <c r="V347" i="13"/>
  <c r="G348" i="13"/>
  <c r="M348" i="13" s="1"/>
  <c r="I348" i="13"/>
  <c r="K348" i="13"/>
  <c r="O348" i="13"/>
  <c r="Q348" i="13"/>
  <c r="V348" i="13"/>
  <c r="G349" i="13"/>
  <c r="M349" i="13" s="1"/>
  <c r="I349" i="13"/>
  <c r="K349" i="13"/>
  <c r="O349" i="13"/>
  <c r="Q349" i="13"/>
  <c r="V349" i="13"/>
  <c r="G351" i="13"/>
  <c r="M351" i="13" s="1"/>
  <c r="I351" i="13"/>
  <c r="K351" i="13"/>
  <c r="K350" i="13" s="1"/>
  <c r="O351" i="13"/>
  <c r="O350" i="13" s="1"/>
  <c r="Q351" i="13"/>
  <c r="V351" i="13"/>
  <c r="G353" i="13"/>
  <c r="I353" i="13"/>
  <c r="I350" i="13" s="1"/>
  <c r="K353" i="13"/>
  <c r="M353" i="13"/>
  <c r="O353" i="13"/>
  <c r="Q353" i="13"/>
  <c r="Q350" i="13" s="1"/>
  <c r="V353" i="13"/>
  <c r="G354" i="13"/>
  <c r="M354" i="13" s="1"/>
  <c r="I354" i="13"/>
  <c r="K354" i="13"/>
  <c r="O354" i="13"/>
  <c r="Q354" i="13"/>
  <c r="V354" i="13"/>
  <c r="V350" i="13" s="1"/>
  <c r="G355" i="13"/>
  <c r="I355" i="13"/>
  <c r="K355" i="13"/>
  <c r="M355" i="13"/>
  <c r="O355" i="13"/>
  <c r="Q355" i="13"/>
  <c r="V355" i="13"/>
  <c r="G356" i="13"/>
  <c r="M356" i="13" s="1"/>
  <c r="I356" i="13"/>
  <c r="K356" i="13"/>
  <c r="O356" i="13"/>
  <c r="Q356" i="13"/>
  <c r="V356" i="13"/>
  <c r="G358" i="13"/>
  <c r="M358" i="13" s="1"/>
  <c r="I358" i="13"/>
  <c r="K358" i="13"/>
  <c r="O358" i="13"/>
  <c r="Q358" i="13"/>
  <c r="V358" i="13"/>
  <c r="G360" i="13"/>
  <c r="M360" i="13" s="1"/>
  <c r="I360" i="13"/>
  <c r="K360" i="13"/>
  <c r="O360" i="13"/>
  <c r="Q360" i="13"/>
  <c r="V360" i="13"/>
  <c r="G362" i="13"/>
  <c r="I362" i="13"/>
  <c r="K362" i="13"/>
  <c r="M362" i="13"/>
  <c r="O362" i="13"/>
  <c r="Q362" i="13"/>
  <c r="V362" i="13"/>
  <c r="G363" i="13"/>
  <c r="M363" i="13" s="1"/>
  <c r="I363" i="13"/>
  <c r="K363" i="13"/>
  <c r="O363" i="13"/>
  <c r="Q363" i="13"/>
  <c r="V363" i="13"/>
  <c r="G365" i="13"/>
  <c r="I365" i="13"/>
  <c r="K365" i="13"/>
  <c r="M365" i="13"/>
  <c r="O365" i="13"/>
  <c r="Q365" i="13"/>
  <c r="V365" i="13"/>
  <c r="G366" i="13"/>
  <c r="M366" i="13" s="1"/>
  <c r="I366" i="13"/>
  <c r="K366" i="13"/>
  <c r="O366" i="13"/>
  <c r="Q366" i="13"/>
  <c r="V366" i="13"/>
  <c r="G367" i="13"/>
  <c r="I367" i="13"/>
  <c r="K367" i="13"/>
  <c r="M367" i="13"/>
  <c r="O367" i="13"/>
  <c r="Q367" i="13"/>
  <c r="V367" i="13"/>
  <c r="G369" i="13"/>
  <c r="M369" i="13" s="1"/>
  <c r="I369" i="13"/>
  <c r="K369" i="13"/>
  <c r="O369" i="13"/>
  <c r="Q369" i="13"/>
  <c r="V369" i="13"/>
  <c r="G371" i="13"/>
  <c r="M371" i="13" s="1"/>
  <c r="I371" i="13"/>
  <c r="K371" i="13"/>
  <c r="O371" i="13"/>
  <c r="Q371" i="13"/>
  <c r="V371" i="13"/>
  <c r="G374" i="13"/>
  <c r="M374" i="13" s="1"/>
  <c r="I374" i="13"/>
  <c r="K374" i="13"/>
  <c r="O374" i="13"/>
  <c r="Q374" i="13"/>
  <c r="V374" i="13"/>
  <c r="G375" i="13"/>
  <c r="I375" i="13"/>
  <c r="K375" i="13"/>
  <c r="M375" i="13"/>
  <c r="O375" i="13"/>
  <c r="Q375" i="13"/>
  <c r="V375" i="13"/>
  <c r="G377" i="13"/>
  <c r="M377" i="13" s="1"/>
  <c r="I377" i="13"/>
  <c r="K377" i="13"/>
  <c r="O377" i="13"/>
  <c r="Q377" i="13"/>
  <c r="V377" i="13"/>
  <c r="G379" i="13"/>
  <c r="I379" i="13"/>
  <c r="K379" i="13"/>
  <c r="M379" i="13"/>
  <c r="O379" i="13"/>
  <c r="Q379" i="13"/>
  <c r="V379" i="13"/>
  <c r="G381" i="13"/>
  <c r="I381" i="13"/>
  <c r="K381" i="13"/>
  <c r="M381" i="13"/>
  <c r="O381" i="13"/>
  <c r="Q381" i="13"/>
  <c r="Q380" i="13" s="1"/>
  <c r="V381" i="13"/>
  <c r="G384" i="13"/>
  <c r="G380" i="13" s="1"/>
  <c r="I384" i="13"/>
  <c r="K384" i="13"/>
  <c r="O384" i="13"/>
  <c r="O380" i="13" s="1"/>
  <c r="Q384" i="13"/>
  <c r="V384" i="13"/>
  <c r="G386" i="13"/>
  <c r="M386" i="13" s="1"/>
  <c r="I386" i="13"/>
  <c r="I380" i="13" s="1"/>
  <c r="K386" i="13"/>
  <c r="O386" i="13"/>
  <c r="Q386" i="13"/>
  <c r="V386" i="13"/>
  <c r="G391" i="13"/>
  <c r="M391" i="13" s="1"/>
  <c r="I391" i="13"/>
  <c r="K391" i="13"/>
  <c r="O391" i="13"/>
  <c r="Q391" i="13"/>
  <c r="V391" i="13"/>
  <c r="V380" i="13" s="1"/>
  <c r="G396" i="13"/>
  <c r="I396" i="13"/>
  <c r="K396" i="13"/>
  <c r="M396" i="13"/>
  <c r="O396" i="13"/>
  <c r="Q396" i="13"/>
  <c r="V396" i="13"/>
  <c r="G399" i="13"/>
  <c r="M399" i="13" s="1"/>
  <c r="I399" i="13"/>
  <c r="K399" i="13"/>
  <c r="O399" i="13"/>
  <c r="Q399" i="13"/>
  <c r="V399" i="13"/>
  <c r="G401" i="13"/>
  <c r="I401" i="13"/>
  <c r="K401" i="13"/>
  <c r="M401" i="13"/>
  <c r="O401" i="13"/>
  <c r="Q401" i="13"/>
  <c r="V401" i="13"/>
  <c r="G403" i="13"/>
  <c r="M403" i="13" s="1"/>
  <c r="I403" i="13"/>
  <c r="K403" i="13"/>
  <c r="K380" i="13" s="1"/>
  <c r="O403" i="13"/>
  <c r="Q403" i="13"/>
  <c r="V403" i="13"/>
  <c r="G404" i="13"/>
  <c r="I404" i="13"/>
  <c r="K404" i="13"/>
  <c r="M404" i="13"/>
  <c r="O404" i="13"/>
  <c r="Q404" i="13"/>
  <c r="V404" i="13"/>
  <c r="G405" i="13"/>
  <c r="M405" i="13" s="1"/>
  <c r="I405" i="13"/>
  <c r="K405" i="13"/>
  <c r="O405" i="13"/>
  <c r="Q405" i="13"/>
  <c r="V405" i="13"/>
  <c r="G406" i="13"/>
  <c r="M406" i="13" s="1"/>
  <c r="I406" i="13"/>
  <c r="K406" i="13"/>
  <c r="O406" i="13"/>
  <c r="Q406" i="13"/>
  <c r="V406" i="13"/>
  <c r="G408" i="13"/>
  <c r="M408" i="13" s="1"/>
  <c r="I408" i="13"/>
  <c r="K408" i="13"/>
  <c r="O408" i="13"/>
  <c r="Q408" i="13"/>
  <c r="V408" i="13"/>
  <c r="G409" i="13"/>
  <c r="I409" i="13"/>
  <c r="K409" i="13"/>
  <c r="M409" i="13"/>
  <c r="O409" i="13"/>
  <c r="Q409" i="13"/>
  <c r="V409" i="13"/>
  <c r="G411" i="13"/>
  <c r="M411" i="13" s="1"/>
  <c r="I411" i="13"/>
  <c r="K411" i="13"/>
  <c r="O411" i="13"/>
  <c r="Q411" i="13"/>
  <c r="V411" i="13"/>
  <c r="G413" i="13"/>
  <c r="I413" i="13"/>
  <c r="K413" i="13"/>
  <c r="M413" i="13"/>
  <c r="O413" i="13"/>
  <c r="Q413" i="13"/>
  <c r="V413" i="13"/>
  <c r="K414" i="13"/>
  <c r="G415" i="13"/>
  <c r="I415" i="13"/>
  <c r="I414" i="13" s="1"/>
  <c r="K415" i="13"/>
  <c r="M415" i="13"/>
  <c r="O415" i="13"/>
  <c r="Q415" i="13"/>
  <c r="Q414" i="13" s="1"/>
  <c r="V415" i="13"/>
  <c r="G417" i="13"/>
  <c r="G414" i="13" s="1"/>
  <c r="I417" i="13"/>
  <c r="K417" i="13"/>
  <c r="O417" i="13"/>
  <c r="O414" i="13" s="1"/>
  <c r="Q417" i="13"/>
  <c r="V417" i="13"/>
  <c r="G419" i="13"/>
  <c r="I419" i="13"/>
  <c r="K419" i="13"/>
  <c r="M419" i="13"/>
  <c r="O419" i="13"/>
  <c r="Q419" i="13"/>
  <c r="V419" i="13"/>
  <c r="G422" i="13"/>
  <c r="M422" i="13" s="1"/>
  <c r="I422" i="13"/>
  <c r="K422" i="13"/>
  <c r="O422" i="13"/>
  <c r="Q422" i="13"/>
  <c r="V422" i="13"/>
  <c r="V414" i="13" s="1"/>
  <c r="G425" i="13"/>
  <c r="I425" i="13"/>
  <c r="K425" i="13"/>
  <c r="M425" i="13"/>
  <c r="O425" i="13"/>
  <c r="Q425" i="13"/>
  <c r="V425" i="13"/>
  <c r="G427" i="13"/>
  <c r="M427" i="13" s="1"/>
  <c r="I427" i="13"/>
  <c r="K427" i="13"/>
  <c r="O427" i="13"/>
  <c r="Q427" i="13"/>
  <c r="V427" i="13"/>
  <c r="I428" i="13"/>
  <c r="G429" i="13"/>
  <c r="M429" i="13" s="1"/>
  <c r="I429" i="13"/>
  <c r="K429" i="13"/>
  <c r="K428" i="13" s="1"/>
  <c r="O429" i="13"/>
  <c r="O428" i="13" s="1"/>
  <c r="Q429" i="13"/>
  <c r="V429" i="13"/>
  <c r="V428" i="13" s="1"/>
  <c r="G433" i="13"/>
  <c r="I433" i="13"/>
  <c r="K433" i="13"/>
  <c r="M433" i="13"/>
  <c r="O433" i="13"/>
  <c r="Q433" i="13"/>
  <c r="V433" i="13"/>
  <c r="G437" i="13"/>
  <c r="G428" i="13" s="1"/>
  <c r="I437" i="13"/>
  <c r="K437" i="13"/>
  <c r="O437" i="13"/>
  <c r="Q437" i="13"/>
  <c r="V437" i="13"/>
  <c r="G441" i="13"/>
  <c r="I441" i="13"/>
  <c r="K441" i="13"/>
  <c r="M441" i="13"/>
  <c r="O441" i="13"/>
  <c r="Q441" i="13"/>
  <c r="Q428" i="13" s="1"/>
  <c r="V441" i="13"/>
  <c r="G443" i="13"/>
  <c r="M443" i="13" s="1"/>
  <c r="I443" i="13"/>
  <c r="K443" i="13"/>
  <c r="O443" i="13"/>
  <c r="Q443" i="13"/>
  <c r="V443" i="13"/>
  <c r="G444" i="13"/>
  <c r="I444" i="13"/>
  <c r="K444" i="13"/>
  <c r="M444" i="13"/>
  <c r="O444" i="13"/>
  <c r="Q444" i="13"/>
  <c r="V444" i="13"/>
  <c r="G449" i="13"/>
  <c r="M449" i="13" s="1"/>
  <c r="I449" i="13"/>
  <c r="K449" i="13"/>
  <c r="O449" i="13"/>
  <c r="Q449" i="13"/>
  <c r="V449" i="13"/>
  <c r="I450" i="13"/>
  <c r="G451" i="13"/>
  <c r="M451" i="13" s="1"/>
  <c r="I451" i="13"/>
  <c r="K451" i="13"/>
  <c r="K450" i="13" s="1"/>
  <c r="O451" i="13"/>
  <c r="O450" i="13" s="1"/>
  <c r="Q451" i="13"/>
  <c r="V451" i="13"/>
  <c r="V450" i="13" s="1"/>
  <c r="G454" i="13"/>
  <c r="I454" i="13"/>
  <c r="K454" i="13"/>
  <c r="M454" i="13"/>
  <c r="O454" i="13"/>
  <c r="Q454" i="13"/>
  <c r="V454" i="13"/>
  <c r="G457" i="13"/>
  <c r="G450" i="13" s="1"/>
  <c r="I457" i="13"/>
  <c r="K457" i="13"/>
  <c r="O457" i="13"/>
  <c r="Q457" i="13"/>
  <c r="V457" i="13"/>
  <c r="G460" i="13"/>
  <c r="I460" i="13"/>
  <c r="K460" i="13"/>
  <c r="M460" i="13"/>
  <c r="O460" i="13"/>
  <c r="Q460" i="13"/>
  <c r="Q450" i="13" s="1"/>
  <c r="V460" i="13"/>
  <c r="G463" i="13"/>
  <c r="M463" i="13" s="1"/>
  <c r="I463" i="13"/>
  <c r="K463" i="13"/>
  <c r="O463" i="13"/>
  <c r="Q463" i="13"/>
  <c r="V463" i="13"/>
  <c r="G466" i="13"/>
  <c r="I466" i="13"/>
  <c r="K466" i="13"/>
  <c r="M466" i="13"/>
  <c r="O466" i="13"/>
  <c r="Q466" i="13"/>
  <c r="V466" i="13"/>
  <c r="G467" i="13"/>
  <c r="G468" i="13"/>
  <c r="M468" i="13" s="1"/>
  <c r="I468" i="13"/>
  <c r="I467" i="13" s="1"/>
  <c r="K468" i="13"/>
  <c r="O468" i="13"/>
  <c r="Q468" i="13"/>
  <c r="Q467" i="13" s="1"/>
  <c r="V468" i="13"/>
  <c r="G475" i="13"/>
  <c r="M475" i="13" s="1"/>
  <c r="I475" i="13"/>
  <c r="K475" i="13"/>
  <c r="K467" i="13" s="1"/>
  <c r="O475" i="13"/>
  <c r="Q475" i="13"/>
  <c r="V475" i="13"/>
  <c r="V467" i="13" s="1"/>
  <c r="G482" i="13"/>
  <c r="I482" i="13"/>
  <c r="K482" i="13"/>
  <c r="M482" i="13"/>
  <c r="O482" i="13"/>
  <c r="Q482" i="13"/>
  <c r="V482" i="13"/>
  <c r="G490" i="13"/>
  <c r="M490" i="13" s="1"/>
  <c r="I490" i="13"/>
  <c r="K490" i="13"/>
  <c r="O490" i="13"/>
  <c r="O467" i="13" s="1"/>
  <c r="Q490" i="13"/>
  <c r="V490" i="13"/>
  <c r="G492" i="13"/>
  <c r="M492" i="13" s="1"/>
  <c r="I492" i="13"/>
  <c r="K492" i="13"/>
  <c r="O492" i="13"/>
  <c r="Q492" i="13"/>
  <c r="V492" i="13"/>
  <c r="V493" i="13"/>
  <c r="G494" i="13"/>
  <c r="I494" i="13"/>
  <c r="I493" i="13" s="1"/>
  <c r="K494" i="13"/>
  <c r="M494" i="13"/>
  <c r="O494" i="13"/>
  <c r="Q494" i="13"/>
  <c r="V494" i="13"/>
  <c r="G495" i="13"/>
  <c r="G493" i="13" s="1"/>
  <c r="I495" i="13"/>
  <c r="K495" i="13"/>
  <c r="O495" i="13"/>
  <c r="O493" i="13" s="1"/>
  <c r="Q495" i="13"/>
  <c r="V495" i="13"/>
  <c r="G496" i="13"/>
  <c r="M496" i="13" s="1"/>
  <c r="I496" i="13"/>
  <c r="K496" i="13"/>
  <c r="O496" i="13"/>
  <c r="Q496" i="13"/>
  <c r="Q493" i="13" s="1"/>
  <c r="V496" i="13"/>
  <c r="G497" i="13"/>
  <c r="M497" i="13" s="1"/>
  <c r="I497" i="13"/>
  <c r="K497" i="13"/>
  <c r="K493" i="13" s="1"/>
  <c r="O497" i="13"/>
  <c r="Q497" i="13"/>
  <c r="V497" i="13"/>
  <c r="G498" i="13"/>
  <c r="I498" i="13"/>
  <c r="K498" i="13"/>
  <c r="M498" i="13"/>
  <c r="O498" i="13"/>
  <c r="Q498" i="13"/>
  <c r="V498" i="13"/>
  <c r="G499" i="13"/>
  <c r="M499" i="13" s="1"/>
  <c r="I499" i="13"/>
  <c r="K499" i="13"/>
  <c r="O499" i="13"/>
  <c r="Q499" i="13"/>
  <c r="V499" i="13"/>
  <c r="G500" i="13"/>
  <c r="I500" i="13"/>
  <c r="O500" i="13"/>
  <c r="Q500" i="13"/>
  <c r="G501" i="13"/>
  <c r="M501" i="13" s="1"/>
  <c r="M500" i="13" s="1"/>
  <c r="I501" i="13"/>
  <c r="K501" i="13"/>
  <c r="K500" i="13" s="1"/>
  <c r="O501" i="13"/>
  <c r="Q501" i="13"/>
  <c r="V501" i="13"/>
  <c r="V500" i="13" s="1"/>
  <c r="G503" i="13"/>
  <c r="M503" i="13" s="1"/>
  <c r="I503" i="13"/>
  <c r="K503" i="13"/>
  <c r="O503" i="13"/>
  <c r="O502" i="13" s="1"/>
  <c r="Q503" i="13"/>
  <c r="V503" i="13"/>
  <c r="G504" i="13"/>
  <c r="M504" i="13" s="1"/>
  <c r="I504" i="13"/>
  <c r="I502" i="13" s="1"/>
  <c r="K504" i="13"/>
  <c r="O504" i="13"/>
  <c r="Q504" i="13"/>
  <c r="Q502" i="13" s="1"/>
  <c r="V504" i="13"/>
  <c r="G505" i="13"/>
  <c r="M505" i="13" s="1"/>
  <c r="I505" i="13"/>
  <c r="K505" i="13"/>
  <c r="K502" i="13" s="1"/>
  <c r="O505" i="13"/>
  <c r="Q505" i="13"/>
  <c r="V505" i="13"/>
  <c r="V502" i="13" s="1"/>
  <c r="G506" i="13"/>
  <c r="I506" i="13"/>
  <c r="K506" i="13"/>
  <c r="M506" i="13"/>
  <c r="O506" i="13"/>
  <c r="Q506" i="13"/>
  <c r="V506" i="13"/>
  <c r="G507" i="13"/>
  <c r="M507" i="13" s="1"/>
  <c r="I507" i="13"/>
  <c r="K507" i="13"/>
  <c r="O507" i="13"/>
  <c r="Q507" i="13"/>
  <c r="V507" i="13"/>
  <c r="G508" i="13"/>
  <c r="M508" i="13" s="1"/>
  <c r="I508" i="13"/>
  <c r="K508" i="13"/>
  <c r="O508" i="13"/>
  <c r="Q508" i="13"/>
  <c r="V508" i="13"/>
  <c r="G509" i="13"/>
  <c r="M509" i="13" s="1"/>
  <c r="I509" i="13"/>
  <c r="K509" i="13"/>
  <c r="O509" i="13"/>
  <c r="Q509" i="13"/>
  <c r="V509" i="13"/>
  <c r="K510" i="13"/>
  <c r="V510" i="13"/>
  <c r="G511" i="13"/>
  <c r="M511" i="13" s="1"/>
  <c r="M510" i="13" s="1"/>
  <c r="I511" i="13"/>
  <c r="K511" i="13"/>
  <c r="O511" i="13"/>
  <c r="O510" i="13" s="1"/>
  <c r="Q511" i="13"/>
  <c r="V511" i="13"/>
  <c r="G512" i="13"/>
  <c r="M512" i="13" s="1"/>
  <c r="I512" i="13"/>
  <c r="I510" i="13" s="1"/>
  <c r="K512" i="13"/>
  <c r="O512" i="13"/>
  <c r="Q512" i="13"/>
  <c r="Q510" i="13" s="1"/>
  <c r="V512" i="13"/>
  <c r="AE514" i="13"/>
  <c r="G131" i="12"/>
  <c r="G9" i="12"/>
  <c r="I9" i="12"/>
  <c r="K9" i="12"/>
  <c r="M9" i="12"/>
  <c r="O9" i="12"/>
  <c r="O8" i="12" s="1"/>
  <c r="Q9" i="12"/>
  <c r="V9" i="12"/>
  <c r="G11" i="12"/>
  <c r="G8" i="12" s="1"/>
  <c r="I11" i="12"/>
  <c r="K11" i="12"/>
  <c r="O11" i="12"/>
  <c r="Q11" i="12"/>
  <c r="V11" i="12"/>
  <c r="G13" i="12"/>
  <c r="M13" i="12" s="1"/>
  <c r="I13" i="12"/>
  <c r="I8" i="12" s="1"/>
  <c r="K13" i="12"/>
  <c r="O13" i="12"/>
  <c r="Q13" i="12"/>
  <c r="Q8" i="12" s="1"/>
  <c r="V13" i="12"/>
  <c r="G17" i="12"/>
  <c r="I17" i="12"/>
  <c r="K17" i="12"/>
  <c r="M17" i="12"/>
  <c r="O17" i="12"/>
  <c r="Q17" i="12"/>
  <c r="V17" i="12"/>
  <c r="V8" i="12" s="1"/>
  <c r="G19" i="12"/>
  <c r="I19" i="12"/>
  <c r="K19" i="12"/>
  <c r="M19" i="12"/>
  <c r="O19" i="12"/>
  <c r="Q19" i="12"/>
  <c r="V19" i="12"/>
  <c r="G23" i="12"/>
  <c r="M23" i="12" s="1"/>
  <c r="I23" i="12"/>
  <c r="K23" i="12"/>
  <c r="O23" i="12"/>
  <c r="Q23" i="12"/>
  <c r="V23" i="12"/>
  <c r="G27" i="12"/>
  <c r="M27" i="12" s="1"/>
  <c r="I27" i="12"/>
  <c r="K27" i="12"/>
  <c r="O27" i="12"/>
  <c r="Q27" i="12"/>
  <c r="V27" i="12"/>
  <c r="G29" i="12"/>
  <c r="M29" i="12" s="1"/>
  <c r="I29" i="12"/>
  <c r="K29" i="12"/>
  <c r="K8" i="12" s="1"/>
  <c r="O29" i="12"/>
  <c r="Q29" i="12"/>
  <c r="V29" i="12"/>
  <c r="G31" i="12"/>
  <c r="I31" i="12"/>
  <c r="K31" i="12"/>
  <c r="M31" i="12"/>
  <c r="O31" i="12"/>
  <c r="Q31" i="12"/>
  <c r="V31" i="12"/>
  <c r="G33" i="12"/>
  <c r="M33" i="12" s="1"/>
  <c r="I33" i="12"/>
  <c r="K33" i="12"/>
  <c r="O33" i="12"/>
  <c r="Q33" i="12"/>
  <c r="V33" i="12"/>
  <c r="G36" i="12"/>
  <c r="M36" i="12" s="1"/>
  <c r="I36" i="12"/>
  <c r="K36" i="12"/>
  <c r="O36" i="12"/>
  <c r="Q36" i="12"/>
  <c r="V36" i="12"/>
  <c r="G39" i="12"/>
  <c r="I39" i="12"/>
  <c r="K39" i="12"/>
  <c r="M39" i="12"/>
  <c r="O39" i="12"/>
  <c r="Q39" i="12"/>
  <c r="V39" i="12"/>
  <c r="G41" i="12"/>
  <c r="I41" i="12"/>
  <c r="K41" i="12"/>
  <c r="M41" i="12"/>
  <c r="O41" i="12"/>
  <c r="Q41" i="12"/>
  <c r="V41" i="12"/>
  <c r="G44" i="12"/>
  <c r="M44" i="12" s="1"/>
  <c r="I44" i="12"/>
  <c r="K44" i="12"/>
  <c r="O44" i="12"/>
  <c r="Q44" i="12"/>
  <c r="V44" i="12"/>
  <c r="G46" i="12"/>
  <c r="M46" i="12" s="1"/>
  <c r="I46" i="12"/>
  <c r="K46" i="12"/>
  <c r="O46" i="12"/>
  <c r="Q46" i="12"/>
  <c r="V46" i="12"/>
  <c r="G48" i="12"/>
  <c r="M48" i="12" s="1"/>
  <c r="I48" i="12"/>
  <c r="K48" i="12"/>
  <c r="O48" i="12"/>
  <c r="Q48" i="12"/>
  <c r="V48" i="12"/>
  <c r="G53" i="12"/>
  <c r="I53" i="12"/>
  <c r="K53" i="12"/>
  <c r="M53" i="12"/>
  <c r="O53" i="12"/>
  <c r="Q53" i="12"/>
  <c r="V53" i="12"/>
  <c r="G55" i="12"/>
  <c r="M55" i="12" s="1"/>
  <c r="I55" i="12"/>
  <c r="K55" i="12"/>
  <c r="O55" i="12"/>
  <c r="Q55" i="12"/>
  <c r="V55" i="12"/>
  <c r="G58" i="12"/>
  <c r="M58" i="12" s="1"/>
  <c r="I58" i="12"/>
  <c r="K58" i="12"/>
  <c r="O58" i="12"/>
  <c r="Q58" i="12"/>
  <c r="V58" i="12"/>
  <c r="G62" i="12"/>
  <c r="I62" i="12"/>
  <c r="K62" i="12"/>
  <c r="O62" i="12"/>
  <c r="Q62" i="12"/>
  <c r="V62" i="12"/>
  <c r="G63" i="12"/>
  <c r="I63" i="12"/>
  <c r="K63" i="12"/>
  <c r="M63" i="12"/>
  <c r="M62" i="12" s="1"/>
  <c r="O63" i="12"/>
  <c r="Q63" i="12"/>
  <c r="V63" i="12"/>
  <c r="G65" i="12"/>
  <c r="K65" i="12"/>
  <c r="O65" i="12"/>
  <c r="V65" i="12"/>
  <c r="G66" i="12"/>
  <c r="M66" i="12" s="1"/>
  <c r="M65" i="12" s="1"/>
  <c r="I66" i="12"/>
  <c r="I65" i="12" s="1"/>
  <c r="K66" i="12"/>
  <c r="O66" i="12"/>
  <c r="Q66" i="12"/>
  <c r="Q65" i="12" s="1"/>
  <c r="V66" i="12"/>
  <c r="G69" i="12"/>
  <c r="I69" i="12"/>
  <c r="K69" i="12"/>
  <c r="O69" i="12"/>
  <c r="Q69" i="12"/>
  <c r="V69" i="12"/>
  <c r="G70" i="12"/>
  <c r="I70" i="12"/>
  <c r="K70" i="12"/>
  <c r="M70" i="12"/>
  <c r="M69" i="12" s="1"/>
  <c r="O70" i="12"/>
  <c r="Q70" i="12"/>
  <c r="V70" i="12"/>
  <c r="O72" i="12"/>
  <c r="G73" i="12"/>
  <c r="M73" i="12" s="1"/>
  <c r="I73" i="12"/>
  <c r="I72" i="12" s="1"/>
  <c r="K73" i="12"/>
  <c r="O73" i="12"/>
  <c r="Q73" i="12"/>
  <c r="Q72" i="12" s="1"/>
  <c r="V73" i="12"/>
  <c r="G76" i="12"/>
  <c r="M76" i="12" s="1"/>
  <c r="I76" i="12"/>
  <c r="K76" i="12"/>
  <c r="K72" i="12" s="1"/>
  <c r="O76" i="12"/>
  <c r="Q76" i="12"/>
  <c r="V76" i="12"/>
  <c r="V72" i="12" s="1"/>
  <c r="G78" i="12"/>
  <c r="I78" i="12"/>
  <c r="K78" i="12"/>
  <c r="M78" i="12"/>
  <c r="O78" i="12"/>
  <c r="Q78" i="12"/>
  <c r="V78" i="12"/>
  <c r="G80" i="12"/>
  <c r="M80" i="12" s="1"/>
  <c r="I80" i="12"/>
  <c r="K80" i="12"/>
  <c r="O80" i="12"/>
  <c r="Q80" i="12"/>
  <c r="V80" i="12"/>
  <c r="G83" i="12"/>
  <c r="M83" i="12" s="1"/>
  <c r="I83" i="12"/>
  <c r="K83" i="12"/>
  <c r="O83" i="12"/>
  <c r="Q83" i="12"/>
  <c r="V83" i="12"/>
  <c r="G85" i="12"/>
  <c r="M85" i="12" s="1"/>
  <c r="I85" i="12"/>
  <c r="K85" i="12"/>
  <c r="O85" i="12"/>
  <c r="Q85" i="12"/>
  <c r="V85" i="12"/>
  <c r="G88" i="12"/>
  <c r="G87" i="12" s="1"/>
  <c r="I88" i="12"/>
  <c r="K88" i="12"/>
  <c r="O88" i="12"/>
  <c r="O87" i="12" s="1"/>
  <c r="Q88" i="12"/>
  <c r="V88" i="12"/>
  <c r="G90" i="12"/>
  <c r="M90" i="12" s="1"/>
  <c r="I90" i="12"/>
  <c r="I87" i="12" s="1"/>
  <c r="K90" i="12"/>
  <c r="O90" i="12"/>
  <c r="Q90" i="12"/>
  <c r="Q87" i="12" s="1"/>
  <c r="V90" i="12"/>
  <c r="G92" i="12"/>
  <c r="I92" i="12"/>
  <c r="K92" i="12"/>
  <c r="K87" i="12" s="1"/>
  <c r="M92" i="12"/>
  <c r="O92" i="12"/>
  <c r="Q92" i="12"/>
  <c r="V92" i="12"/>
  <c r="V87" i="12" s="1"/>
  <c r="G94" i="12"/>
  <c r="I94" i="12"/>
  <c r="K94" i="12"/>
  <c r="M94" i="12"/>
  <c r="O94" i="12"/>
  <c r="Q94" i="12"/>
  <c r="V94" i="12"/>
  <c r="G96" i="12"/>
  <c r="M96" i="12" s="1"/>
  <c r="I96" i="12"/>
  <c r="K96" i="12"/>
  <c r="O96" i="12"/>
  <c r="Q96" i="12"/>
  <c r="V96" i="12"/>
  <c r="G100" i="12"/>
  <c r="M100" i="12" s="1"/>
  <c r="I100" i="12"/>
  <c r="K100" i="12"/>
  <c r="O100" i="12"/>
  <c r="Q100" i="12"/>
  <c r="V100" i="12"/>
  <c r="I102" i="12"/>
  <c r="K102" i="12"/>
  <c r="Q102" i="12"/>
  <c r="V102" i="12"/>
  <c r="G103" i="12"/>
  <c r="I103" i="12"/>
  <c r="K103" i="12"/>
  <c r="M103" i="12"/>
  <c r="O103" i="12"/>
  <c r="Q103" i="12"/>
  <c r="V103" i="12"/>
  <c r="G106" i="12"/>
  <c r="G102" i="12" s="1"/>
  <c r="I106" i="12"/>
  <c r="K106" i="12"/>
  <c r="O106" i="12"/>
  <c r="O102" i="12" s="1"/>
  <c r="Q106" i="12"/>
  <c r="V106" i="12"/>
  <c r="G107" i="12"/>
  <c r="I107" i="12"/>
  <c r="M107" i="12"/>
  <c r="O107" i="12"/>
  <c r="Q107" i="12"/>
  <c r="G108" i="12"/>
  <c r="I108" i="12"/>
  <c r="K108" i="12"/>
  <c r="K107" i="12" s="1"/>
  <c r="M108" i="12"/>
  <c r="O108" i="12"/>
  <c r="Q108" i="12"/>
  <c r="V108" i="12"/>
  <c r="V107" i="12" s="1"/>
  <c r="I111" i="12"/>
  <c r="K111" i="12"/>
  <c r="Q111" i="12"/>
  <c r="V111" i="12"/>
  <c r="G112" i="12"/>
  <c r="G111" i="12" s="1"/>
  <c r="I112" i="12"/>
  <c r="K112" i="12"/>
  <c r="O112" i="12"/>
  <c r="O111" i="12" s="1"/>
  <c r="Q112" i="12"/>
  <c r="V112" i="12"/>
  <c r="G114" i="12"/>
  <c r="I114" i="12"/>
  <c r="O114" i="12"/>
  <c r="Q114" i="12"/>
  <c r="G115" i="12"/>
  <c r="M115" i="12" s="1"/>
  <c r="M114" i="12" s="1"/>
  <c r="I115" i="12"/>
  <c r="K115" i="12"/>
  <c r="K114" i="12" s="1"/>
  <c r="O115" i="12"/>
  <c r="Q115" i="12"/>
  <c r="V115" i="12"/>
  <c r="V114" i="12" s="1"/>
  <c r="G118" i="12"/>
  <c r="G117" i="12" s="1"/>
  <c r="I118" i="12"/>
  <c r="K118" i="12"/>
  <c r="O118" i="12"/>
  <c r="O117" i="12" s="1"/>
  <c r="Q118" i="12"/>
  <c r="V118" i="12"/>
  <c r="G119" i="12"/>
  <c r="M119" i="12" s="1"/>
  <c r="I119" i="12"/>
  <c r="I117" i="12" s="1"/>
  <c r="K119" i="12"/>
  <c r="O119" i="12"/>
  <c r="Q119" i="12"/>
  <c r="Q117" i="12" s="1"/>
  <c r="V119" i="12"/>
  <c r="G120" i="12"/>
  <c r="I120" i="12"/>
  <c r="K120" i="12"/>
  <c r="K117" i="12" s="1"/>
  <c r="M120" i="12"/>
  <c r="O120" i="12"/>
  <c r="Q120" i="12"/>
  <c r="V120" i="12"/>
  <c r="V117" i="12" s="1"/>
  <c r="G121" i="12"/>
  <c r="I121" i="12"/>
  <c r="K121" i="12"/>
  <c r="M121" i="12"/>
  <c r="O121" i="12"/>
  <c r="Q121" i="12"/>
  <c r="V121" i="12"/>
  <c r="G123" i="12"/>
  <c r="M123" i="12" s="1"/>
  <c r="I123" i="12"/>
  <c r="K123" i="12"/>
  <c r="O123" i="12"/>
  <c r="Q123" i="12"/>
  <c r="V123" i="12"/>
  <c r="G125" i="12"/>
  <c r="M125" i="12" s="1"/>
  <c r="I125" i="12"/>
  <c r="K125" i="12"/>
  <c r="O125" i="12"/>
  <c r="Q125" i="12"/>
  <c r="V125" i="12"/>
  <c r="G126" i="12"/>
  <c r="M126" i="12" s="1"/>
  <c r="I126" i="12"/>
  <c r="K126" i="12"/>
  <c r="O126" i="12"/>
  <c r="Q126" i="12"/>
  <c r="V126" i="12"/>
  <c r="G127" i="12"/>
  <c r="I127" i="12"/>
  <c r="K127" i="12"/>
  <c r="M127" i="12"/>
  <c r="O127" i="12"/>
  <c r="Q127" i="12"/>
  <c r="V127" i="12"/>
  <c r="G128" i="12"/>
  <c r="M128" i="12" s="1"/>
  <c r="I128" i="12"/>
  <c r="K128" i="12"/>
  <c r="O128" i="12"/>
  <c r="Q128" i="12"/>
  <c r="V128" i="12"/>
  <c r="G129" i="12"/>
  <c r="M129" i="12" s="1"/>
  <c r="I129" i="12"/>
  <c r="K129" i="12"/>
  <c r="O129" i="12"/>
  <c r="Q129" i="12"/>
  <c r="V129" i="12"/>
  <c r="AE131" i="12"/>
  <c r="I20" i="1"/>
  <c r="I19" i="1"/>
  <c r="I18" i="1"/>
  <c r="I17" i="1"/>
  <c r="I16" i="1"/>
  <c r="F52" i="1"/>
  <c r="G52" i="1"/>
  <c r="G25" i="1" s="1"/>
  <c r="A25" i="1" s="1"/>
  <c r="H51" i="1"/>
  <c r="I51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52" i="1" s="1"/>
  <c r="J28" i="1"/>
  <c r="J26" i="1"/>
  <c r="G38" i="1"/>
  <c r="F38" i="1"/>
  <c r="J23" i="1"/>
  <c r="J24" i="1"/>
  <c r="J25" i="1"/>
  <c r="J27" i="1"/>
  <c r="E24" i="1"/>
  <c r="E26" i="1"/>
  <c r="I110" i="1" l="1"/>
  <c r="J106" i="1" s="1"/>
  <c r="A26" i="1"/>
  <c r="G26" i="1"/>
  <c r="G28" i="1"/>
  <c r="G23" i="1"/>
  <c r="M45" i="21"/>
  <c r="AF55" i="21"/>
  <c r="G45" i="21"/>
  <c r="M10" i="21"/>
  <c r="M8" i="21" s="1"/>
  <c r="M9" i="20"/>
  <c r="M8" i="20" s="1"/>
  <c r="AF16" i="20"/>
  <c r="G89" i="19"/>
  <c r="M64" i="19"/>
  <c r="M63" i="19" s="1"/>
  <c r="M40" i="19"/>
  <c r="M38" i="19" s="1"/>
  <c r="AF96" i="19"/>
  <c r="M18" i="19"/>
  <c r="M16" i="19" s="1"/>
  <c r="M10" i="19"/>
  <c r="M8" i="19" s="1"/>
  <c r="M325" i="18"/>
  <c r="M117" i="18"/>
  <c r="M333" i="18"/>
  <c r="M208" i="18"/>
  <c r="M147" i="18"/>
  <c r="M160" i="18"/>
  <c r="M315" i="18"/>
  <c r="M13" i="18"/>
  <c r="M130" i="18"/>
  <c r="M272" i="18"/>
  <c r="M49" i="18"/>
  <c r="G13" i="18"/>
  <c r="G208" i="18"/>
  <c r="M250" i="18"/>
  <c r="M249" i="18" s="1"/>
  <c r="M124" i="18"/>
  <c r="M123" i="18" s="1"/>
  <c r="M329" i="18"/>
  <c r="M309" i="18"/>
  <c r="M308" i="18" s="1"/>
  <c r="M171" i="18"/>
  <c r="M170" i="18" s="1"/>
  <c r="M9" i="18"/>
  <c r="M8" i="18" s="1"/>
  <c r="AF337" i="18"/>
  <c r="M65" i="17"/>
  <c r="AF104" i="17"/>
  <c r="M58" i="17"/>
  <c r="M57" i="17" s="1"/>
  <c r="M89" i="17"/>
  <c r="M88" i="17" s="1"/>
  <c r="M61" i="17"/>
  <c r="M60" i="17" s="1"/>
  <c r="M92" i="17"/>
  <c r="M91" i="17" s="1"/>
  <c r="M78" i="17"/>
  <c r="M77" i="17" s="1"/>
  <c r="M29" i="17"/>
  <c r="M8" i="17" s="1"/>
  <c r="M46" i="16"/>
  <c r="M38" i="16"/>
  <c r="M8" i="16"/>
  <c r="M8" i="15"/>
  <c r="AF18" i="15"/>
  <c r="M90" i="14"/>
  <c r="M39" i="14"/>
  <c r="M35" i="14" s="1"/>
  <c r="M23" i="14"/>
  <c r="M15" i="14" s="1"/>
  <c r="M78" i="14"/>
  <c r="M63" i="14" s="1"/>
  <c r="M149" i="13"/>
  <c r="M467" i="13"/>
  <c r="M502" i="13"/>
  <c r="M350" i="13"/>
  <c r="M183" i="13"/>
  <c r="M60" i="13"/>
  <c r="G510" i="13"/>
  <c r="G502" i="13"/>
  <c r="G350" i="13"/>
  <c r="M292" i="13"/>
  <c r="M291" i="13" s="1"/>
  <c r="M269" i="13"/>
  <c r="M268" i="13" s="1"/>
  <c r="G266" i="13"/>
  <c r="G149" i="13"/>
  <c r="G60" i="13"/>
  <c r="M457" i="13"/>
  <c r="M450" i="13" s="1"/>
  <c r="M437" i="13"/>
  <c r="M428" i="13" s="1"/>
  <c r="M417" i="13"/>
  <c r="M414" i="13" s="1"/>
  <c r="M384" i="13"/>
  <c r="M380" i="13" s="1"/>
  <c r="M334" i="13"/>
  <c r="M328" i="13" s="1"/>
  <c r="M263" i="13"/>
  <c r="M261" i="13" s="1"/>
  <c r="M252" i="13"/>
  <c r="M251" i="13" s="1"/>
  <c r="M111" i="13"/>
  <c r="M110" i="13" s="1"/>
  <c r="AF514" i="13"/>
  <c r="M238" i="13"/>
  <c r="M237" i="13" s="1"/>
  <c r="M495" i="13"/>
  <c r="M493" i="13" s="1"/>
  <c r="M259" i="13"/>
  <c r="M253" i="13" s="1"/>
  <c r="M14" i="13"/>
  <c r="M8" i="13" s="1"/>
  <c r="M72" i="12"/>
  <c r="M102" i="12"/>
  <c r="M118" i="12"/>
  <c r="M117" i="12" s="1"/>
  <c r="M106" i="12"/>
  <c r="M88" i="12"/>
  <c r="M87" i="12" s="1"/>
  <c r="M11" i="12"/>
  <c r="M8" i="12" s="1"/>
  <c r="G72" i="12"/>
  <c r="M112" i="12"/>
  <c r="M111" i="12" s="1"/>
  <c r="AF131" i="12"/>
  <c r="I21" i="1"/>
  <c r="I39" i="1"/>
  <c r="I52" i="1" s="1"/>
  <c r="J83" i="1" l="1"/>
  <c r="J75" i="1"/>
  <c r="J76" i="1"/>
  <c r="J79" i="1"/>
  <c r="J81" i="1"/>
  <c r="J77" i="1"/>
  <c r="J95" i="1"/>
  <c r="J80" i="1"/>
  <c r="J109" i="1"/>
  <c r="J105" i="1"/>
  <c r="J101" i="1"/>
  <c r="J73" i="1"/>
  <c r="J108" i="1"/>
  <c r="J88" i="1"/>
  <c r="J84" i="1"/>
  <c r="J97" i="1"/>
  <c r="J104" i="1"/>
  <c r="J72" i="1"/>
  <c r="J93" i="1"/>
  <c r="J100" i="1"/>
  <c r="J89" i="1"/>
  <c r="J96" i="1"/>
  <c r="J99" i="1"/>
  <c r="J82" i="1"/>
  <c r="J107" i="1"/>
  <c r="J85" i="1"/>
  <c r="J92" i="1"/>
  <c r="J87" i="1"/>
  <c r="J94" i="1"/>
  <c r="J74" i="1"/>
  <c r="J90" i="1"/>
  <c r="J103" i="1"/>
  <c r="J98" i="1"/>
  <c r="J102" i="1"/>
  <c r="J78" i="1"/>
  <c r="J91" i="1"/>
  <c r="J86" i="1"/>
  <c r="A23" i="1"/>
  <c r="J50" i="1"/>
  <c r="J47" i="1"/>
  <c r="J39" i="1"/>
  <c r="J52" i="1" s="1"/>
  <c r="J44" i="1"/>
  <c r="J41" i="1"/>
  <c r="J48" i="1"/>
  <c r="J49" i="1"/>
  <c r="J40" i="1"/>
  <c r="J46" i="1"/>
  <c r="J51" i="1"/>
  <c r="J43" i="1"/>
  <c r="J45" i="1"/>
  <c r="J42" i="1"/>
  <c r="J110" i="1" l="1"/>
  <c r="A24" i="1"/>
  <c r="G24" i="1"/>
  <c r="A27" i="1" s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F6376AC5-22D2-48DD-8F9F-A152B842A970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6E64C28-66C8-4CB4-9189-98703099F7ED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9469992F-C225-4265-A2CB-78046AE3C7DE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38C2B43-5CDA-4C3F-8A50-D7E3203EED11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F4CCCDE1-614A-442B-94D6-4D8B3D9049F5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1082B57-57FD-45E9-9001-3B832AB71CE8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D125714E-6E8C-4ECA-B34C-10CC89731969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C32D7DE-4CCC-4E32-B7F0-42DF60C93277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BE7ABDF3-8C1D-47E4-B8BE-29E827397344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A3CCE33-5688-48B9-989C-F80B4D0A75D5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2605C674-49AC-4C84-872D-5D39FBFA7574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8394507-ECF6-404A-A556-E2D8EC9C59F3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657813C4-4F00-465E-A2E4-8B77F7268148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40F69B7-DAFE-43D6-A2B5-24C0F786F515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83294AF2-9038-4750-8B94-B7BD9EA3C205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EDC8951-FF72-4527-8A51-14139D918DF7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ABEBBCB8-5985-49E5-9DCA-BE308CA7974F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30129A9-D8E0-444C-B16C-790EDF163B47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75D5A046-6C55-4FAD-B8E5-575CA9CA5F20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694FB16-3538-47AE-991B-E9156DCAF3D5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<sst xmlns="http://schemas.openxmlformats.org/spreadsheetml/2006/main" count="7552" uniqueCount="1443">
  <si>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</si>
  <si>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</si>
  <si>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</si>
  <si>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</si>
  <si>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</si>
  <si>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</si>
  <si>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</si>
  <si>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</si>
  <si>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</si>
  <si>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</si>
  <si>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</si>
  <si>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</si>
  <si>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</si>
  <si>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</si>
  <si>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</si>
  <si>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</si>
  <si>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</si>
  <si>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</si>
  <si>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</si>
  <si>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</si>
  <si>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</si>
  <si>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</si>
  <si>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</si>
  <si>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</si>
  <si>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</si>
  <si>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</si>
  <si>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</si>
  <si>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</si>
  <si>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</si>
  <si>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</si>
  <si>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</si>
  <si>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</si>
  <si>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</si>
  <si>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</si>
  <si>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</si>
  <si>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</si>
  <si>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</si>
  <si>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</si>
  <si>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</si>
  <si>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</si>
  <si>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</si>
  <si>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</si>
  <si>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</si>
  <si>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2024043</t>
  </si>
  <si>
    <t>Výcvikové středisko Pastviny</t>
  </si>
  <si>
    <t>Stavba</t>
  </si>
  <si>
    <t>01</t>
  </si>
  <si>
    <t>Rekonstrukce pohybového studia se zázemím a spánkovými laboratořemi</t>
  </si>
  <si>
    <t>Stavební část - Bourací práce</t>
  </si>
  <si>
    <t>02</t>
  </si>
  <si>
    <t>Stavební část - Nové konstrukce</t>
  </si>
  <si>
    <t>03</t>
  </si>
  <si>
    <t>ZTI</t>
  </si>
  <si>
    <t>04</t>
  </si>
  <si>
    <t>ÚT</t>
  </si>
  <si>
    <t>05</t>
  </si>
  <si>
    <t>EL</t>
  </si>
  <si>
    <t>Rekonstrukce výukových prostor a zázemí</t>
  </si>
  <si>
    <t>Celkem za stavbu</t>
  </si>
  <si>
    <t>CZK</t>
  </si>
  <si>
    <t>#POPS</t>
  </si>
  <si>
    <t>Popis stavby: 2024043 - Výcvikové středisko Pastviny</t>
  </si>
  <si>
    <t>#POPO</t>
  </si>
  <si>
    <t>Popis objektu: 01 - Rekonstrukce pohybového studia se zázemím a spánkovými laboratořemi</t>
  </si>
  <si>
    <t>#POPR</t>
  </si>
  <si>
    <t>Popis rozpočtu: 01 - Stavební část - Bourací práce</t>
  </si>
  <si>
    <t>Popis rozpočtu: 02 - Stavební část - Nové konstrukce</t>
  </si>
  <si>
    <t>Popis rozpočtu: 03 - ZTI</t>
  </si>
  <si>
    <t>Popis rozpočtu: 04 - ÚT</t>
  </si>
  <si>
    <t>Popis rozpočtu: 05 - EL</t>
  </si>
  <si>
    <t>Popis objektu: 02 - Rekonstrukce výukových prostor a zázemí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</si>
  <si>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</si>
  <si>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</si>
  <si>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</si>
  <si>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</si>
  <si>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</si>
  <si>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</si>
  <si>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</si>
  <si>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</si>
  <si>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</si>
  <si>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</si>
  <si>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</si>
  <si>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</si>
  <si>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</si>
  <si>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</si>
  <si>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</si>
  <si>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</si>
  <si>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</si>
  <si>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</si>
  <si>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</si>
  <si>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</si>
  <si>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</si>
  <si>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</si>
  <si>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</si>
  <si>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</si>
  <si>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</si>
  <si>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</si>
  <si>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</si>
  <si>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</si>
  <si>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</si>
  <si>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</si>
  <si>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</si>
  <si>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</si>
  <si>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</si>
  <si>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</si>
  <si>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</si>
  <si>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</si>
  <si>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</si>
  <si>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</si>
  <si>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</si>
  <si>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</si>
  <si>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735</t>
  </si>
  <si>
    <t>Otopná tělesa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</si>
  <si>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</si>
  <si>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</si>
  <si>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</si>
  <si>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</si>
  <si>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</si>
  <si>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</si>
  <si>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</si>
  <si>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</si>
  <si>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</si>
  <si>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</si>
  <si>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</si>
  <si>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</si>
  <si>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</si>
  <si>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</si>
  <si>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</si>
  <si>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</si>
  <si>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</si>
  <si>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</si>
  <si>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</si>
  <si>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</si>
  <si>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787</t>
  </si>
  <si>
    <t>Zasklívání</t>
  </si>
  <si>
    <t>799</t>
  </si>
  <si>
    <t>Ostatní</t>
  </si>
  <si>
    <t>M21</t>
  </si>
  <si>
    <t>Elektromontáže</t>
  </si>
  <si>
    <t>M22</t>
  </si>
  <si>
    <t>Montáž sdělovací a zabezp. techniky</t>
  </si>
  <si>
    <t>M65</t>
  </si>
  <si>
    <t>Elektroinstalace - rozvaděče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</si>
  <si>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</si>
  <si>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</si>
  <si>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</si>
  <si>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</si>
  <si>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</si>
  <si>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</si>
  <si>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</si>
  <si>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</si>
  <si>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</si>
  <si>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</si>
  <si>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</si>
  <si>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</si>
  <si>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</si>
  <si>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</si>
  <si>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</si>
  <si>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</si>
  <si>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</si>
  <si>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</si>
  <si>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</si>
  <si>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</si>
  <si>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</si>
  <si>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</si>
  <si>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</si>
  <si>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</si>
  <si>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</si>
  <si>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</si>
  <si>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</si>
  <si>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</si>
  <si>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</si>
  <si>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</si>
  <si>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</si>
  <si>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</si>
  <si>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</si>
  <si>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968061125R00</t>
  </si>
  <si>
    <t>Vyvěšení dřevěných a plastových dveřních křídel pl. do 2 m2</t>
  </si>
  <si>
    <t>kus</t>
  </si>
  <si>
    <t>RTS 26/ I</t>
  </si>
  <si>
    <t>RTS 24/ I</t>
  </si>
  <si>
    <t>Práce</t>
  </si>
  <si>
    <t>Běžná</t>
  </si>
  <si>
    <t>POL1_</t>
  </si>
  <si>
    <t>13</t>
  </si>
  <si>
    <t>VV</t>
  </si>
  <si>
    <t>968072455R00</t>
  </si>
  <si>
    <t>Vybourání kovových dveřních zárubní pl. do 2 m2</t>
  </si>
  <si>
    <t>m2</t>
  </si>
  <si>
    <t>13*1,6</t>
  </si>
  <si>
    <t>968083001R00</t>
  </si>
  <si>
    <t>Vybourání oken do 1 m2</t>
  </si>
  <si>
    <t>0,9*0,6*5</t>
  </si>
  <si>
    <t>0,6*0,6*3</t>
  </si>
  <si>
    <t>1,2*0,6</t>
  </si>
  <si>
    <t>965042141RT1</t>
  </si>
  <si>
    <t>Bourání mazanin betonových tl. 10 cm, nad 4 m2 ručně tl. mazaniny 5 - 8 cm</t>
  </si>
  <si>
    <t>m3</t>
  </si>
  <si>
    <t>předpokladaná skladba podlahy (upřesnit při realizaci) : (31,7+11,95+30,95-8,56)*0,06</t>
  </si>
  <si>
    <t>978013191R00</t>
  </si>
  <si>
    <t>Otlučení omítek vnitřních stěn v rozsahu do 100 %</t>
  </si>
  <si>
    <t>28,75*2,8</t>
  </si>
  <si>
    <t>-4*0,9*0,6</t>
  </si>
  <si>
    <t>-2*0,6*0,6</t>
  </si>
  <si>
    <t>978015291R00</t>
  </si>
  <si>
    <t>Otlučení omítek vnějších MVC v složit.1-4 do 100 %</t>
  </si>
  <si>
    <t>31,85*2,8</t>
  </si>
  <si>
    <t>978059531R00</t>
  </si>
  <si>
    <t>Odsekání vnitřních obkladů stěn nad 2 m2</t>
  </si>
  <si>
    <t>62,3*1,8</t>
  </si>
  <si>
    <t>976071111R00</t>
  </si>
  <si>
    <t>Vybourání kovových zábradlí a madel</t>
  </si>
  <si>
    <t>m</t>
  </si>
  <si>
    <t>u bazénu : 10,3</t>
  </si>
  <si>
    <t>965081713RT2</t>
  </si>
  <si>
    <t>Bourání dlažeb keramických tl.10 mm, nad 1 m2 sbíječka, dlaždice keramické</t>
  </si>
  <si>
    <t>předpokladaná skladba podlahy (upřesnit při realizaci) : 31,7+11,95+30,95-8,56</t>
  </si>
  <si>
    <t>965082933RT1</t>
  </si>
  <si>
    <t>Odstranění násypu tl. do 20 cm, plocha nad 2 m2 tl. násypu 10 - 15 cm, plocha nad 2 m2</t>
  </si>
  <si>
    <t>předpokladaná skladba podlahy 1NP (upřesnit při realizaci) : (31,7+11,95+30,95-8,56)*0,15</t>
  </si>
  <si>
    <t>předpokladaná skladba stropu (upřesnit při realizaci) : 44,37*0,15</t>
  </si>
  <si>
    <t>962032231R00</t>
  </si>
  <si>
    <t>Bourání zdiva z cihel pálených na MVC</t>
  </si>
  <si>
    <t>1NP : 11,6*0,3*2,8+1,25*0,25*2,8</t>
  </si>
  <si>
    <t>Štíty a 2NP : 5+8-1,6-0,6*0,6+13,7*2,3*0,3</t>
  </si>
  <si>
    <t>962031122R00</t>
  </si>
  <si>
    <t>Bourání příček z cihel pálených děrovan. tl. 65 mm</t>
  </si>
  <si>
    <t>1NP : 2,8*(1+1+0,25)</t>
  </si>
  <si>
    <t>962031123R00</t>
  </si>
  <si>
    <t>Bourání příček z cihel pálených děrovan. tl. 80 mm</t>
  </si>
  <si>
    <t>1NP : 2,8*18</t>
  </si>
  <si>
    <t>-5*1,6</t>
  </si>
  <si>
    <t>962031125R00</t>
  </si>
  <si>
    <t>Bourání příček z cihel pálených děrovan. tl.140 mm</t>
  </si>
  <si>
    <t>1NP : 2,8*1,35</t>
  </si>
  <si>
    <t>978041112R00</t>
  </si>
  <si>
    <t>Odstranění KZS EPS F tl. 120 mm s omítkou</t>
  </si>
  <si>
    <t>1NP : 2,8*13,45</t>
  </si>
  <si>
    <t>971033641R00</t>
  </si>
  <si>
    <t>Vybourání otv. zeď cihel. pl.4 m2, tl.30 cm, MVC</t>
  </si>
  <si>
    <t>1NP nové otvory : 0,9*2,4*0,3</t>
  </si>
  <si>
    <t>0,9*0,1*0,3</t>
  </si>
  <si>
    <t>0,9*2,35*0,3*2</t>
  </si>
  <si>
    <t>0,9*(1,5+0,4)*0,3*2</t>
  </si>
  <si>
    <t>975021211R00</t>
  </si>
  <si>
    <t>Podchycení zdiva pod stropem při tl.zdi do 45 cm</t>
  </si>
  <si>
    <t>1NP : (0,9+0,5)*5</t>
  </si>
  <si>
    <t>970251150R00</t>
  </si>
  <si>
    <t>Řezání železobetonu hl. řezu 150 mm</t>
  </si>
  <si>
    <t>1NP vybourání podkladní desky pro nové základy : 11,32</t>
  </si>
  <si>
    <t>1NP vybourání podkladní desky rozšíření šachty : 5,9</t>
  </si>
  <si>
    <t>961055111R00</t>
  </si>
  <si>
    <t>Bourání základů železobetonových</t>
  </si>
  <si>
    <t>1NP vybourání podkladní desky pro nové základy : 2,64*0,15</t>
  </si>
  <si>
    <t>1NP vybourání podkladní desky rozšíření šachty : 2,07*0,15</t>
  </si>
  <si>
    <t>1NP vybourání stávající šachty (odhad) : 0,5</t>
  </si>
  <si>
    <t>711140102R00</t>
  </si>
  <si>
    <t>Odstranění izolace proti vlhkosti na ploše vodorovné, asfaltové pásy přitavením, 2 vrstvy</t>
  </si>
  <si>
    <t>712600832RT3</t>
  </si>
  <si>
    <t>Odstranění povlakové krytiny střech nad 30°, 2 vrstvy z ploch jednotlivě nad 20 m2</t>
  </si>
  <si>
    <t>(5,77+4,16)*14,9</t>
  </si>
  <si>
    <t>-40</t>
  </si>
  <si>
    <t>713102111R00</t>
  </si>
  <si>
    <t>Odstranění tepelné izolace podlah, volně uložené, z desek EPS, tl. do 100 mm</t>
  </si>
  <si>
    <t>762811811R00</t>
  </si>
  <si>
    <t>Demontáž záklopů z hrubých prken tl. do 3,2 cm</t>
  </si>
  <si>
    <t>podlaha podkroví : 44,38</t>
  </si>
  <si>
    <t>opláštění venkovního prostoru u bazénu : 2,9*2</t>
  </si>
  <si>
    <t>762841812R00</t>
  </si>
  <si>
    <t>Demontáž podbití stropů z prken s omítkou</t>
  </si>
  <si>
    <t>podhled 1NP : 44,38</t>
  </si>
  <si>
    <t>762900030RA0</t>
  </si>
  <si>
    <t>Demontáž dřevěného krovu</t>
  </si>
  <si>
    <t>Agregovaná položka</t>
  </si>
  <si>
    <t>POL2_</t>
  </si>
  <si>
    <t>111</t>
  </si>
  <si>
    <t>762341811R00</t>
  </si>
  <si>
    <t>Demontáž bednění střech rovných z prken hrubých</t>
  </si>
  <si>
    <t>762711820R00</t>
  </si>
  <si>
    <t>Demontáž vázaných konstrukcí hraněných do 224 cm2</t>
  </si>
  <si>
    <t>1NP sloupky a opláštění : 3*3</t>
  </si>
  <si>
    <t>762822820R00</t>
  </si>
  <si>
    <t>Demontáž stropnic z řeziva o pl.do 288 cm2</t>
  </si>
  <si>
    <t>Strop nad 1NP : 13*7</t>
  </si>
  <si>
    <t>764323830R00</t>
  </si>
  <si>
    <t>Demontáž oplechování okapů, živičná krytina, rš 330 mm</t>
  </si>
  <si>
    <t>14,9*2</t>
  </si>
  <si>
    <t>764353836R00</t>
  </si>
  <si>
    <t>Demontáž žlabů nadříms.v hácích, rš 330 mm, do 45°</t>
  </si>
  <si>
    <t>764391821R00</t>
  </si>
  <si>
    <t>Demontáž závětrné lišty, rš 250 a 330 mm, do 45°</t>
  </si>
  <si>
    <t>(5,77+4,16)*2</t>
  </si>
  <si>
    <t>764393831R00</t>
  </si>
  <si>
    <t>Demontáž hřebene střechy, rš do 400 mm, do 45°</t>
  </si>
  <si>
    <t>14,9</t>
  </si>
  <si>
    <t>764410850R00</t>
  </si>
  <si>
    <t>Demontáž oplechování parapetů,rš od 100 do 330 mm</t>
  </si>
  <si>
    <t>0,9*5</t>
  </si>
  <si>
    <t>0,6*3</t>
  </si>
  <si>
    <t>1,2</t>
  </si>
  <si>
    <t>764454802R00</t>
  </si>
  <si>
    <t>Demontáž odpadních trub kruhových, D 120 mm</t>
  </si>
  <si>
    <t>3*3,5</t>
  </si>
  <si>
    <t>766411821R00</t>
  </si>
  <si>
    <t>Demontáž obložení stěn palubkami</t>
  </si>
  <si>
    <t>25*3+5+8</t>
  </si>
  <si>
    <t>-(1,6+4*0,9*0,6+2*1,6+2,15*2,1)</t>
  </si>
  <si>
    <t>766411822R00</t>
  </si>
  <si>
    <t>Demontáž podkladových roštů obložení stěn</t>
  </si>
  <si>
    <t>767996803R00</t>
  </si>
  <si>
    <t>Demontáž atypických ocelových konstr. do 250 kg</t>
  </si>
  <si>
    <t>kg</t>
  </si>
  <si>
    <t>Venkovní schodiště : 300</t>
  </si>
  <si>
    <t>žebřík do bazénu : 20</t>
  </si>
  <si>
    <t>776511820RT3</t>
  </si>
  <si>
    <t>Odstranění PVC a koberců lepených s podložkou z ploch do 10 m2</t>
  </si>
  <si>
    <t>787800813R00</t>
  </si>
  <si>
    <t>Demontáž střešní krytiny z polykarbonátu</t>
  </si>
  <si>
    <t>krytina z polykarbonátu : 40</t>
  </si>
  <si>
    <t>979097012R00</t>
  </si>
  <si>
    <t>Pronájem kontejneru 7 t</t>
  </si>
  <si>
    <t xml:space="preserve">den   </t>
  </si>
  <si>
    <t>RTS 24/ II</t>
  </si>
  <si>
    <t>979082111R00</t>
  </si>
  <si>
    <t>Vnitrostaveništní doprava suti do 10 m</t>
  </si>
  <si>
    <t>t</t>
  </si>
  <si>
    <t>Přesun suti</t>
  </si>
  <si>
    <t>POL8_</t>
  </si>
  <si>
    <t>979081111R00</t>
  </si>
  <si>
    <t>Odvoz suti a vybour. hmot na skládku do 1 km</t>
  </si>
  <si>
    <t>979081121R00</t>
  </si>
  <si>
    <t>Příplatek k odvozu za každý další 1 km</t>
  </si>
  <si>
    <t>135,3*20</t>
  </si>
  <si>
    <t>979999999R00</t>
  </si>
  <si>
    <t>Poplatek za ukládku suť do 10 % příměsí (skup.170107)</t>
  </si>
  <si>
    <t>RTS 25/ I</t>
  </si>
  <si>
    <t>122,1</t>
  </si>
  <si>
    <t>979990161R00</t>
  </si>
  <si>
    <t>Poplatek za uložení - dřevo, skupina odpadu 170201</t>
  </si>
  <si>
    <t>979990121R00</t>
  </si>
  <si>
    <t>Poplatek za uložení suti - asfaltové pásy, skupina odpadu 170302</t>
  </si>
  <si>
    <t>979990146R00</t>
  </si>
  <si>
    <t>Poplatek za uložení lehkých izolačních materiálů - čistý polystyren, minerální a skelná vata</t>
  </si>
  <si>
    <t>979990162R00</t>
  </si>
  <si>
    <t>Poplatek za uložení suti - dřevo+sklo, skupina odpadu 170904</t>
  </si>
  <si>
    <t>979990182R00</t>
  </si>
  <si>
    <t>Poplatek za uložení suti - koberce, skupina odpadu 200307</t>
  </si>
  <si>
    <t>SUM</t>
  </si>
  <si>
    <t>Poznámky uchazeče k zadání</t>
  </si>
  <si>
    <t>POPUZIV</t>
  </si>
  <si>
    <t>END</t>
  </si>
  <si>
    <t>139601102R00</t>
  </si>
  <si>
    <t>Ruční výkop jam, rýh a šachet v hornině tř. 3</t>
  </si>
  <si>
    <t>šachta : 3,05*1,35</t>
  </si>
  <si>
    <t>nové základy v objektu : 0,4*1,78*0,55</t>
  </si>
  <si>
    <t>0,6*1,51*0,5</t>
  </si>
  <si>
    <t>0,6*1,91*0,5-0,35*0,5</t>
  </si>
  <si>
    <t>181101111R00</t>
  </si>
  <si>
    <t>Úprava pláně v zářezech se zhutněním - ručně</t>
  </si>
  <si>
    <t>šachta : 3,05</t>
  </si>
  <si>
    <t>nové základy v objektu : 0,4*1,78</t>
  </si>
  <si>
    <t>0,6*1,51</t>
  </si>
  <si>
    <t>0,6*1,91-0,35</t>
  </si>
  <si>
    <t>161101601R00</t>
  </si>
  <si>
    <t>Vytažení výkopku těženého z prostoru pod základy, hor. 1-4, hl. do 2 m</t>
  </si>
  <si>
    <t>162201203R00</t>
  </si>
  <si>
    <t>Vodorovné přemíst.výkopku, kolečko hor.1-4, do 10m</t>
  </si>
  <si>
    <t>122201101R00</t>
  </si>
  <si>
    <t>Odkopávky nezapažené v hor. 3 do 100 m3</t>
  </si>
  <si>
    <t>odkopávka v místech nových venkovních základů Z-0,35 až Z-0,55 : 0,2*(1*2*2+5,35*1,5+1,5*0,935)</t>
  </si>
  <si>
    <t>122201109R00</t>
  </si>
  <si>
    <t>Příplatek za lepivost - odkopávky v hor. 3</t>
  </si>
  <si>
    <t>132201110R00</t>
  </si>
  <si>
    <t>Hloubení rýh š.do 60 cm v hor.3 do 50 m3, STROJNĚ</t>
  </si>
  <si>
    <t>nová venkovní rampa : (7,75+0,9)*0,3*0,65+4,75*0,3*0,4</t>
  </si>
  <si>
    <t>2,47*0,45*1</t>
  </si>
  <si>
    <t>132201119R00</t>
  </si>
  <si>
    <t>Přípl.za lepivost,hloubení rýh 60 cm,hor.3,STROJNĚ</t>
  </si>
  <si>
    <t>132201210R00</t>
  </si>
  <si>
    <t>Hloubení rýh š.do 200 cm hor.3 do 50 m3,STROJNĚ</t>
  </si>
  <si>
    <t>základy pod schodiště : 1*2*0,65*2</t>
  </si>
  <si>
    <t>132201219R00</t>
  </si>
  <si>
    <t>Přípl.za lepivost,hloubení rýh 200cm,hor.3,STROJNĚ</t>
  </si>
  <si>
    <t>181101102R00</t>
  </si>
  <si>
    <t>Úprava pláně v zářezech v hor. 1-4, se zhutněním</t>
  </si>
  <si>
    <t>2*1*2</t>
  </si>
  <si>
    <t>5,35*1,5</t>
  </si>
  <si>
    <t>2,47*0,45</t>
  </si>
  <si>
    <t>162701105R00</t>
  </si>
  <si>
    <t>Vodorovné přemístění výkopku z hor.1-4 do 10000 m</t>
  </si>
  <si>
    <t>5,3601</t>
  </si>
  <si>
    <t>2,6855</t>
  </si>
  <si>
    <t>3,36825</t>
  </si>
  <si>
    <t>2,6</t>
  </si>
  <si>
    <t>162701109R00</t>
  </si>
  <si>
    <t>Příplatek k vod. přemístění hor.1-4 za další 1 km</t>
  </si>
  <si>
    <t>10*14,01</t>
  </si>
  <si>
    <t>199000002R00</t>
  </si>
  <si>
    <t>Poplatek za skládku horniny 1- 4, č. dle katal. odpadů 17 05 04</t>
  </si>
  <si>
    <t>174101101R00</t>
  </si>
  <si>
    <t>Zásyp jam, rýh, šachet se zhutněním</t>
  </si>
  <si>
    <t>zásyp stávajícího bazénu : 8,57*1,2</t>
  </si>
  <si>
    <t>zásyp pod novou rampou : (2,75+1,7)*0,9*0,55</t>
  </si>
  <si>
    <t>0,3*0,2</t>
  </si>
  <si>
    <t>583426831R</t>
  </si>
  <si>
    <t>Kamenivo drcené 16/32</t>
  </si>
  <si>
    <t>SPCM</t>
  </si>
  <si>
    <t>Specifikace</t>
  </si>
  <si>
    <t>POL3_</t>
  </si>
  <si>
    <t>Koeficient : 1</t>
  </si>
  <si>
    <t>462451112R00</t>
  </si>
  <si>
    <t>Prolití záhozu cementovou maltou MC 10</t>
  </si>
  <si>
    <t>zásyp stávajícího bazénu - prolití hubeným betonem : 8,57*1,2</t>
  </si>
  <si>
    <t>380931116R00</t>
  </si>
  <si>
    <t>Trn průměr 20 mm do betonu na dvousložkové lepidlo</t>
  </si>
  <si>
    <t>trny základů : 12*2</t>
  </si>
  <si>
    <t>274313621R00</t>
  </si>
  <si>
    <t xml:space="preserve">Beton základových pasů prostý C 20/25 </t>
  </si>
  <si>
    <t>nová venkovní rampa : (7,75+0,9)*0,3*1+4,75*0,3*0,75</t>
  </si>
  <si>
    <t>schod : 2,47*0,45*1</t>
  </si>
  <si>
    <t>Koeficient : 0,1</t>
  </si>
  <si>
    <t>271531113R00</t>
  </si>
  <si>
    <t>Polštář základu z kameniva hr. drceného 16-32 mm</t>
  </si>
  <si>
    <t>nová venkovní rampa : 4*0,1</t>
  </si>
  <si>
    <t>schod : 0,3*0,1</t>
  </si>
  <si>
    <t>zásyp stávajícího bazénu - bet. deska : 8,57*0,1</t>
  </si>
  <si>
    <t>273321321R00</t>
  </si>
  <si>
    <t>Železobeton základových desek C 20/25</t>
  </si>
  <si>
    <t>nové základy v objektu : 0,4*1,78*0,2</t>
  </si>
  <si>
    <t>0,6*1,51*0,2</t>
  </si>
  <si>
    <t>0,6*1,91*0,2-0,35*0,2</t>
  </si>
  <si>
    <t>nová venkovní rampa : 5,35*1,5*0,15</t>
  </si>
  <si>
    <t>schod : 1,2*0,785*0,2</t>
  </si>
  <si>
    <t>zásyp stávajícího bazénu - bet. deska : 8,57*0,2</t>
  </si>
  <si>
    <t>nová šachta : 3,05*0,15</t>
  </si>
  <si>
    <t>Koeficient : 0,05</t>
  </si>
  <si>
    <t>273351215R00</t>
  </si>
  <si>
    <t>Bednění stěn základových desek - zřízení</t>
  </si>
  <si>
    <t>nová venkovní rampa : 8,35*0,4</t>
  </si>
  <si>
    <t>schod : 4,8*0,3</t>
  </si>
  <si>
    <t>273351216R00</t>
  </si>
  <si>
    <t>Bednění stěn základových desek - odstranění</t>
  </si>
  <si>
    <t>273361921RT8</t>
  </si>
  <si>
    <t xml:space="preserve">Výztuž základových desek ze svařovaných sítí KY 81, drát d 8,0 mm, oko 100 x 100 mm </t>
  </si>
  <si>
    <t>nové základy v objektu : 0,4*1,78*0,00799</t>
  </si>
  <si>
    <t>0,6*1,51*0,00799</t>
  </si>
  <si>
    <t>(0,6*1,91-0,35)*0,00799</t>
  </si>
  <si>
    <t>schod : 1,2*0,785*0,00799</t>
  </si>
  <si>
    <t>zásyp stávajícího bazénu - bet. deska : 8,57*0,00799</t>
  </si>
  <si>
    <t>nová šachta : 3,05*0,00799</t>
  </si>
  <si>
    <t>Koeficient : 0,15</t>
  </si>
  <si>
    <t>273361921RT5</t>
  </si>
  <si>
    <t>Výztuž základových desek ze svařovaných sítí KH 20, drát d 6,0 mm, oko 150 x 150 mm</t>
  </si>
  <si>
    <t>nová venkovní rampa : 5,35*1,5*0,00303</t>
  </si>
  <si>
    <t>274272110RT4</t>
  </si>
  <si>
    <t>Zdivo základové z bednicích tvárnic, tl. 150 mm výplň tvárnic betonem C 20/25</t>
  </si>
  <si>
    <t>nová šachta (2x opláštěná) : 1,2*6,5</t>
  </si>
  <si>
    <t>1,05*5,3</t>
  </si>
  <si>
    <t>279361821R00</t>
  </si>
  <si>
    <t>Výztuž základových zdí z betonářské oceli B500B (10 505)</t>
  </si>
  <si>
    <t>13,365*0,015</t>
  </si>
  <si>
    <t>311271187R00</t>
  </si>
  <si>
    <t>Zdivo z tvárnic pórobetonových pero - drážka tl. 300 mm</t>
  </si>
  <si>
    <t>1NP : 2,8*(13,1+4,25+2,1)</t>
  </si>
  <si>
    <t>1,9*2,1-0,9*0,7</t>
  </si>
  <si>
    <t>0,9*0,6</t>
  </si>
  <si>
    <t>0,6*0,6*2</t>
  </si>
  <si>
    <t>-(0,9*0,7*2+1*2,35+1*2,02)</t>
  </si>
  <si>
    <t>2NP : 1,25*13,6*2+18,5*3</t>
  </si>
  <si>
    <t>-(0,9*2,4*2)</t>
  </si>
  <si>
    <t>311941111R00</t>
  </si>
  <si>
    <t>Připojení zdí ke stávající konstrukci trny</t>
  </si>
  <si>
    <t>2,8*5+0,6*6+2,1+1,65</t>
  </si>
  <si>
    <t>342255028R00</t>
  </si>
  <si>
    <t>Příčky z desek pórobetonových tl. 150 mm</t>
  </si>
  <si>
    <t>1NP : 2,8*7,78</t>
  </si>
  <si>
    <t>-1,4*2</t>
  </si>
  <si>
    <t>2NP : (2,4*2*3,25+11,1)*2</t>
  </si>
  <si>
    <t>-(1,6+1,4)*2</t>
  </si>
  <si>
    <t>342941111R00</t>
  </si>
  <si>
    <t>Připojení příček ke stáv.konstr. kotvou na hmožd.</t>
  </si>
  <si>
    <t>2,8*5</t>
  </si>
  <si>
    <t>(3,25*2+1,25)*2</t>
  </si>
  <si>
    <t>311921113R00</t>
  </si>
  <si>
    <t>Osazení podkladních prvků</t>
  </si>
  <si>
    <t>(0,9*4+1+1)/1,2</t>
  </si>
  <si>
    <t>(0,9*2)/1,2</t>
  </si>
  <si>
    <t>283769934R</t>
  </si>
  <si>
    <t>Profil podkladní izol. PIR l= 1200 mm s vloženou PIR vložkou</t>
  </si>
  <si>
    <t>317941125RU2</t>
  </si>
  <si>
    <t>Osazení ocelových válcovaných nosníků č. 22 a vyšší včetně dodávky profilu U č. 24</t>
  </si>
  <si>
    <t>středové vaznice : 14,2*4*0,0302*1,05</t>
  </si>
  <si>
    <t>347016233R00</t>
  </si>
  <si>
    <t>Předstěna SDK, tl. 125 mm, ocel. kce CW, 2x RBI 12,5 mm, bez izolace</t>
  </si>
  <si>
    <t>1NP : 0,9*1,2*2+1,95*2,8</t>
  </si>
  <si>
    <t>2NP : 2,4*1,54*2</t>
  </si>
  <si>
    <t>317121043RT4</t>
  </si>
  <si>
    <t>Překlad nosný pórobetonový, světlost otvoru do 1050 mm překlad nosný NOP 300-1250, 125 x 24,9 x 30 cm</t>
  </si>
  <si>
    <t>1NP : 9</t>
  </si>
  <si>
    <t>2NP : 2</t>
  </si>
  <si>
    <t>317121044RU1</t>
  </si>
  <si>
    <t>Překlad nosný pórobetonový, světlost otvoru do 1800 mm překlad nosný NOP 300-1500, 149 x 24,9 x 30 cm</t>
  </si>
  <si>
    <t>1NP : 2</t>
  </si>
  <si>
    <t>317121047RT4</t>
  </si>
  <si>
    <t>Překlad nenosný pórobetonový, světlost otvoru do 1050 mm překlad nenosný NEP 150-1250, 124 x 24,9 x 15 cm</t>
  </si>
  <si>
    <t>2NP : 4</t>
  </si>
  <si>
    <t>411120031RAB</t>
  </si>
  <si>
    <t>Strop montovaný z panelů železobetonových tl. 20 cm, vč. dobetonávek</t>
  </si>
  <si>
    <t>411351801R00</t>
  </si>
  <si>
    <t>Bednění čel stropních desek, zřízení</t>
  </si>
  <si>
    <t>bednění dobetonávek : 6,45*2*0,4</t>
  </si>
  <si>
    <t>411351802R00</t>
  </si>
  <si>
    <t>Bednění čel stropních desek, odstranění</t>
  </si>
  <si>
    <t>434200001RA0</t>
  </si>
  <si>
    <t>Schodiště z oceli včetně zábradlí a nátěrů</t>
  </si>
  <si>
    <t>m DVČ</t>
  </si>
  <si>
    <t>VZ01 : 8,1*2</t>
  </si>
  <si>
    <t>417321414R00</t>
  </si>
  <si>
    <t>Ztužující pásy a věnce z betonu železového C 25/30</t>
  </si>
  <si>
    <t>věnec nadezdívky 2NP : (39,5-2*0,8)*0,3*0,25</t>
  </si>
  <si>
    <t>2x betonový trámek : 2*3*0,3*0,2</t>
  </si>
  <si>
    <t>417351115R00</t>
  </si>
  <si>
    <t>Bednění ztužujících pásů a věnců - zřízení</t>
  </si>
  <si>
    <t>věnec nadezdívky 2NP : (39,5-2*0,8)*2*0,4</t>
  </si>
  <si>
    <t>2x betonový trámek : 2*3*2*0,35</t>
  </si>
  <si>
    <t>417351116R00</t>
  </si>
  <si>
    <t>Bednění ztužujících pásů a věnců - odstranění</t>
  </si>
  <si>
    <t>417361821R00</t>
  </si>
  <si>
    <t>Výztuž ztužujících pásů a věnců z oceli B500B (10 505)</t>
  </si>
  <si>
    <t xml:space="preserve">odhad výztuže 120kg/m3 : </t>
  </si>
  <si>
    <t>věnec nadezdívky 2NP : (39,5-2*0,8)*0,3*0,25*0,12</t>
  </si>
  <si>
    <t>2x betonový trámek : 2*3*0,3*0,2*0,12</t>
  </si>
  <si>
    <t>416021123R00</t>
  </si>
  <si>
    <t>Podhledy SDK, kovová.kce CD. 1x deska RBI 12,5 mm</t>
  </si>
  <si>
    <t>1NP : 3+3+4,8+5,8</t>
  </si>
  <si>
    <t>416091082R00</t>
  </si>
  <si>
    <t>Příplatek k podhledu sádrokart. za plochu do 5 m2</t>
  </si>
  <si>
    <t>3+3+4,8</t>
  </si>
  <si>
    <t>447113121RZ1</t>
  </si>
  <si>
    <t>Podkroví SDK,OK CD, záv.krokv.izolace,1xRB tl.12,5 bez dodávky a montáže izolace</t>
  </si>
  <si>
    <t>2NP : (4+4+26,2+28,7)*1,35</t>
  </si>
  <si>
    <t>447113123RZ1</t>
  </si>
  <si>
    <t>Podkroví SDK,OK CD,záv.krokv.izolace,1xRBI tl.12,5 bez dodávky a montáže izolace</t>
  </si>
  <si>
    <t>2NP : (4+4)*1,35</t>
  </si>
  <si>
    <t>447191082R00</t>
  </si>
  <si>
    <t>Příplatek k podhledu v podkroví,SDK plochy do 5 m2</t>
  </si>
  <si>
    <t>4*4</t>
  </si>
  <si>
    <t>416091071RT1</t>
  </si>
  <si>
    <t>Příplatek za opláštění ostění střešního okna včetně dodávky materiálu</t>
  </si>
  <si>
    <t>639570010RA0</t>
  </si>
  <si>
    <t>Okapový chodník kolem budovy z kačírku šířky 0,5 m</t>
  </si>
  <si>
    <t>610991111R00</t>
  </si>
  <si>
    <t>Zakrývání výplní vnitřních otvorů</t>
  </si>
  <si>
    <t>4*0,9*0,7</t>
  </si>
  <si>
    <t>5*0,9*2,35</t>
  </si>
  <si>
    <t>0,9*2,02+1*2,35</t>
  </si>
  <si>
    <t>0,9*2,4*2</t>
  </si>
  <si>
    <t>611472111R00</t>
  </si>
  <si>
    <t>Omítka stropu klasická, se štukem ze suché směsi</t>
  </si>
  <si>
    <t>1NP : 37,3+10,2</t>
  </si>
  <si>
    <t>612421615R00</t>
  </si>
  <si>
    <t>Omítka vnitřní zdiva, MVC, hrubá zatřená</t>
  </si>
  <si>
    <t xml:space="preserve">Omítka jádrová evt. lepidlo s výztužnou tkaninou (bude upřesněno při realizaci dle zdiva a napojení) : </t>
  </si>
  <si>
    <t>1.01+1.02 : 32,94*2,8-0,9*2,35*4-0,9*2,3-0,7*1,97-0,9*0,7</t>
  </si>
  <si>
    <t>1.03 : 7,56*2,8-0,7*1,97-0,9*0,7</t>
  </si>
  <si>
    <t>1.04 : 7,56*2,8-0,7*1,97</t>
  </si>
  <si>
    <t>1.05 : 9,1*2,8-0,9*2,35-0,9*0,7</t>
  </si>
  <si>
    <t>1.06 : 9,8*2,8-0,9*2,3-0,9*0,7</t>
  </si>
  <si>
    <t>612481211RT8</t>
  </si>
  <si>
    <t>Montáž výztužné sítě(perlinky)do stěrky-vnit.stěny včetně výztužné sítě a stěrkového tmelu</t>
  </si>
  <si>
    <t>2.01 : 6*2-0,8*2,35-0,8*1,97+2,35*2,4*2-0,7*1,97</t>
  </si>
  <si>
    <t>2.02 : 1,5*2,4+3,12*2,4-0,7*1,97+4,16*2</t>
  </si>
  <si>
    <t>2.03 : (3,9+6,45)*1,5+15,26*2+3,12*2,55-0,8*1,97</t>
  </si>
  <si>
    <t>2.04 : 6*2-0,8*2,35-0,8*1,97+2,35*2,4*2-0,7*1,97</t>
  </si>
  <si>
    <t>2.05 : 1,5*2,4+3,12*2,4-0,7*1,97+4,16*2</t>
  </si>
  <si>
    <t>2.06 : (4,3+6,85)*1,5+15,26*2+3,12*2,55-0,8*1,97</t>
  </si>
  <si>
    <t>602011141RT3</t>
  </si>
  <si>
    <t>Štuk na stěnách vnitřní, ručně tloušťka vrstvy 4 mm</t>
  </si>
  <si>
    <t>610991002R00</t>
  </si>
  <si>
    <t>Začišťovací okenní lišta pro vnitř.omítku</t>
  </si>
  <si>
    <t>4*(0,9+2*0,7)</t>
  </si>
  <si>
    <t>5*(0,9+2*2,35)</t>
  </si>
  <si>
    <t>0,9+2*2,02+1+2*2,35</t>
  </si>
  <si>
    <t>(0,9+2*2,4)*2</t>
  </si>
  <si>
    <t>612473186R00</t>
  </si>
  <si>
    <t>Příplatek za zabudované rohovníky, stěny a okna</t>
  </si>
  <si>
    <t>okna a dveře : 59,24</t>
  </si>
  <si>
    <t>stěny : 2,8+3,3+3,3</t>
  </si>
  <si>
    <t>620991121R00</t>
  </si>
  <si>
    <t>Zakrývání výplní vnějších otvorů z lešení</t>
  </si>
  <si>
    <t>622421121RT2</t>
  </si>
  <si>
    <t>Omítka vnější stěn, MVC, hrubá zatřená s použitím suché maltové směsi</t>
  </si>
  <si>
    <t>V : 31,15</t>
  </si>
  <si>
    <t>Z : 33,25</t>
  </si>
  <si>
    <t>S : 44,56</t>
  </si>
  <si>
    <t>J : 58,74</t>
  </si>
  <si>
    <t>622319520RU1</t>
  </si>
  <si>
    <t>Zateplovací systém sokl, XPS tl. 20 mm, omítka mozaiková marmolit</t>
  </si>
  <si>
    <t>1,44+0,18</t>
  </si>
  <si>
    <t>2,02+0,5</t>
  </si>
  <si>
    <t>4,69</t>
  </si>
  <si>
    <t>16,76</t>
  </si>
  <si>
    <t>622477511RT1</t>
  </si>
  <si>
    <t>Omítka vnější 2.vrstvá, slož.1-2, jádro tepelně izolační, penetrace, stěrka</t>
  </si>
  <si>
    <t>1.09 : 2,8*7,95-0,9*2,3*2+6,24</t>
  </si>
  <si>
    <t>632441016RT2</t>
  </si>
  <si>
    <t>Potěr betonový, plocha do 100 m2, tl.55 mm samonivelační potěr</t>
  </si>
  <si>
    <t>1NP : 37,3+10,2+3+3+4,8+5,8</t>
  </si>
  <si>
    <t>632441015RT2</t>
  </si>
  <si>
    <t>Potěr betonový, plocha do 100 m2, tl.50 mm samonivelační potěr</t>
  </si>
  <si>
    <t>2NP : 4+4+26,2+4+4+28,7</t>
  </si>
  <si>
    <t>1.09 (krytá část) : 6,25</t>
  </si>
  <si>
    <t>631361921RT5</t>
  </si>
  <si>
    <t>Výztuž mazanin svařovanou sítí KH 20, drát d 6,0 mm, oko 150 x 150 mm</t>
  </si>
  <si>
    <t>64,1*0,00303</t>
  </si>
  <si>
    <t>70,9*0,00303</t>
  </si>
  <si>
    <t>631313621R00</t>
  </si>
  <si>
    <t>Mazanina betonová tl. 8 - 12 cm C 20/25</t>
  </si>
  <si>
    <t>1.09 (krytá část) : 6,25*0,125</t>
  </si>
  <si>
    <t>632441491R00</t>
  </si>
  <si>
    <t>Broušení anhydritových potěrů - odstranění šlemu</t>
  </si>
  <si>
    <t>64,1+70,9</t>
  </si>
  <si>
    <t>931971122R00</t>
  </si>
  <si>
    <t>Separace stropu od zdiva asfaltovým pásem, šířky do 500 mm</t>
  </si>
  <si>
    <t>941941031R00</t>
  </si>
  <si>
    <t>Montáž lešení leh.řad.s podlahami,š.do 1 m, H 10 m</t>
  </si>
  <si>
    <t>37,35*2</t>
  </si>
  <si>
    <t>64,67</t>
  </si>
  <si>
    <t>76,74</t>
  </si>
  <si>
    <t>941941191R00</t>
  </si>
  <si>
    <t>Příplatek za každý měsíc použití lešení k pol.1031</t>
  </si>
  <si>
    <t>941941831R00</t>
  </si>
  <si>
    <t>Demontáž lešení leh.řad.s podlahami,š.1 m, H 10 m</t>
  </si>
  <si>
    <t>941955002R00</t>
  </si>
  <si>
    <t>Lešení lehké pomocné, výška podlahy do 1,9 m</t>
  </si>
  <si>
    <t>952901111R00</t>
  </si>
  <si>
    <t>Vyčištění budov o výšce podlaží do 4 m</t>
  </si>
  <si>
    <t>953941312R00</t>
  </si>
  <si>
    <t>Osazení požárního hasicího přístroje na stěnu</t>
  </si>
  <si>
    <t>44984102R</t>
  </si>
  <si>
    <t>Přístroj hasicí 21A</t>
  </si>
  <si>
    <t>953941391R00</t>
  </si>
  <si>
    <t>Revize požárního hasicího přístroje do 5 ks</t>
  </si>
  <si>
    <t>999281108R00</t>
  </si>
  <si>
    <t>Přesun hmot pro opravy a údržbu do výšky 12 m</t>
  </si>
  <si>
    <t>Přesun hmot</t>
  </si>
  <si>
    <t>POL7_</t>
  </si>
  <si>
    <t>711111001RZ1</t>
  </si>
  <si>
    <t xml:space="preserve">Provedení izolace proti vlhkosti na ploše vodorovné, 1x asfaltovým penetračním nátěrem včetně dodávky asfaltového penetračního laku </t>
  </si>
  <si>
    <t>1NP : 72,1</t>
  </si>
  <si>
    <t>711141559RY2</t>
  </si>
  <si>
    <t>Provedení izolace proti vlhkosti na ploše vodorovné, asfaltovými pásy přitavením 1 vrstva - včetně dod. pásu</t>
  </si>
  <si>
    <t>711112001RZ1</t>
  </si>
  <si>
    <t>Provedení izolace proti vlhkosti na ploše svislé, 1x asfaltovým penetračním nátěr včetně dodávky asfaltového laku</t>
  </si>
  <si>
    <t>1NP šachta : 1,2*5,9</t>
  </si>
  <si>
    <t>711142559RY2</t>
  </si>
  <si>
    <t>Provedení izolace proti vlhkosti na ploše svislé, asfaltovými pásy přitavením 1 vrstva - včetně dod. pásu</t>
  </si>
  <si>
    <t>711212000RU1</t>
  </si>
  <si>
    <t>Izolace proti vodě a vlhkosti, penetrace podkladu pod hydroizolační nátěr, včetně dodávky  materiálu</t>
  </si>
  <si>
    <t>0,3*(7,56+7,56+9,1+8,56)+4</t>
  </si>
  <si>
    <t>2NP : 4+4</t>
  </si>
  <si>
    <t>0,3*(8,4+8,4)+4+4</t>
  </si>
  <si>
    <t>711212012RT3</t>
  </si>
  <si>
    <t>Izolace proti vodě a vlhkosti, hydroizolační povlak vyztužený tkaninou pružná hydroizolace</t>
  </si>
  <si>
    <t>998711102R00</t>
  </si>
  <si>
    <t>Přesun hmot pro izolace proti vodě, výšky do 12 m</t>
  </si>
  <si>
    <t>713121121R00</t>
  </si>
  <si>
    <t>Montáž tepelné izolace podlah na sucho, dvouvrstvá</t>
  </si>
  <si>
    <t>28375705R</t>
  </si>
  <si>
    <t>Deska izolační stabilizov. EPS 150  1000 x 500 mm</t>
  </si>
  <si>
    <t>1NP : (37,3+10,2+3+3+4,8+5,8)*0,12</t>
  </si>
  <si>
    <t>713121111R00</t>
  </si>
  <si>
    <t>Montáž tepelné izolace podlah na sucho, jednovrstvá</t>
  </si>
  <si>
    <t>28376064R</t>
  </si>
  <si>
    <t>Deska izolační kročejová EPS tl. 40 mm</t>
  </si>
  <si>
    <t>713191100RT9</t>
  </si>
  <si>
    <t>Položení separační fólie včetně dodávky PE fólie</t>
  </si>
  <si>
    <t>713131131R00</t>
  </si>
  <si>
    <t>Montáž tepelné izolace stěn lepením</t>
  </si>
  <si>
    <t>stropní deska : 40,2*0,2</t>
  </si>
  <si>
    <t>283754601R</t>
  </si>
  <si>
    <t>Polystyren extrudovaný XPS 600 x 1250 mm</t>
  </si>
  <si>
    <t>stropní deska : 40,2*0,2*0,075</t>
  </si>
  <si>
    <t>713121118RU1</t>
  </si>
  <si>
    <t>Montáž dilatačního pásku podél stěn včetně dodávky pásku</t>
  </si>
  <si>
    <t>149,36</t>
  </si>
  <si>
    <t>713111130RT2</t>
  </si>
  <si>
    <t>Montáž tepelné izolace stropů rovných spodem, vložená mezi krokve 2 vrstvy - materiál ve specifikaci</t>
  </si>
  <si>
    <t>8,28*13,6</t>
  </si>
  <si>
    <t>63151412R</t>
  </si>
  <si>
    <t>Deska z minerální plsti  tl. 160 mm</t>
  </si>
  <si>
    <t>63151414.AR</t>
  </si>
  <si>
    <t>Deska z minerální plsti  tl. 200 mm</t>
  </si>
  <si>
    <t>713134211RK4</t>
  </si>
  <si>
    <t>Montáž parozábrany na stěny s přelepením spojů vč. dodávky materiálu</t>
  </si>
  <si>
    <t>15,012</t>
  </si>
  <si>
    <t>713111211RK4</t>
  </si>
  <si>
    <t>Montáž parozábrany, krovů spodem s přelepením spojů vč. dodávky materiálu</t>
  </si>
  <si>
    <t>95,715</t>
  </si>
  <si>
    <t>713111221RK4</t>
  </si>
  <si>
    <t>Montáž parozábrany, zavěšeného podhledu s přelepením spojů vč. dodávky materiálu</t>
  </si>
  <si>
    <t>16,6</t>
  </si>
  <si>
    <t>998713102R00</t>
  </si>
  <si>
    <t>Přesun hmot pro izolace tepelné, výšky do 12 m</t>
  </si>
  <si>
    <t>762712110R00</t>
  </si>
  <si>
    <t>Montáž vázaných konstrukcí hraněných do 120 cm2</t>
  </si>
  <si>
    <t>kleštiny 6/16 : 3,3*2*15</t>
  </si>
  <si>
    <t>762712120R00</t>
  </si>
  <si>
    <t>Montáž vázaných konstrukcí hraněných do 224 cm2</t>
  </si>
  <si>
    <t>pozednice 14/12 : 14,2*2</t>
  </si>
  <si>
    <t>krokve 8/16 : 4,6*2*15</t>
  </si>
  <si>
    <t>60512111R</t>
  </si>
  <si>
    <t>Řezivo jehličnaté - hranoly</t>
  </si>
  <si>
    <t>kleštiny 6/16 : 3,3*2*15*0,06*0,16</t>
  </si>
  <si>
    <t>pozednice 14/12 : 14,2*2*0,14*0,12</t>
  </si>
  <si>
    <t>krokve 8/16 : 4,6*2*15*0,08*0,16</t>
  </si>
  <si>
    <t>762083130R00</t>
  </si>
  <si>
    <t>Profilování zhlaví trámů</t>
  </si>
  <si>
    <t>762911121R00</t>
  </si>
  <si>
    <t>Impregnace řeziva</t>
  </si>
  <si>
    <t>762342202RT4</t>
  </si>
  <si>
    <t>Montáž laťování střech, vzdálenost latí do 22 cm včetně dodávky řeziva, latě 4/6 cm</t>
  </si>
  <si>
    <t>4,34*2*14,3</t>
  </si>
  <si>
    <t>762342206RT4</t>
  </si>
  <si>
    <t>Montáž kontralatí na vruty, s těsnicí páskou včetně dodávky latí 4/6 cm</t>
  </si>
  <si>
    <t>762084211R00</t>
  </si>
  <si>
    <t>Příplatek pro bednění a laťování ve výšce 4 - 12 m</t>
  </si>
  <si>
    <t>762395000R00</t>
  </si>
  <si>
    <t>Spojovací a ochranné prostředky pro střechy</t>
  </si>
  <si>
    <t>762991111R00</t>
  </si>
  <si>
    <t>Montáž a demontáž stavebního vrátku</t>
  </si>
  <si>
    <t>762991121R00</t>
  </si>
  <si>
    <t>Pronájem lanového stavebního vrátku</t>
  </si>
  <si>
    <t>den</t>
  </si>
  <si>
    <t>953981104.R</t>
  </si>
  <si>
    <t>Ukotvení pozednice k ŽB věnci</t>
  </si>
  <si>
    <t>Vlastní</t>
  </si>
  <si>
    <t>Indiv</t>
  </si>
  <si>
    <t>998762102R00</t>
  </si>
  <si>
    <t>Přesun hmot pro tesařské konstrukce, výšky do 12 m</t>
  </si>
  <si>
    <t>764901101RU1</t>
  </si>
  <si>
    <t>Střešní krytina tašková tabule,na dřevo,do 30°</t>
  </si>
  <si>
    <t>RTS 25/ II</t>
  </si>
  <si>
    <t>124,124*1,1</t>
  </si>
  <si>
    <t>764901201R00</t>
  </si>
  <si>
    <t>Střešní krytina, tašková tabule, příplatek nad 30°</t>
  </si>
  <si>
    <t>764901302RT4</t>
  </si>
  <si>
    <t>Hřeben střecha jednoduchá, do 30°, hřebenáč</t>
  </si>
  <si>
    <t>764901303R00</t>
  </si>
  <si>
    <t>zastř.hřebenáči,příplatek nad 30°</t>
  </si>
  <si>
    <t>764814525R00</t>
  </si>
  <si>
    <t>Závětrná lišta, rš 250 mm</t>
  </si>
  <si>
    <t>VK S1 : 4,34*4</t>
  </si>
  <si>
    <t>764901205RT1</t>
  </si>
  <si>
    <t>okapový plech RŠ 230/333 mm</t>
  </si>
  <si>
    <t>VK S2 : 14,3*2*2</t>
  </si>
  <si>
    <t>764816420R00</t>
  </si>
  <si>
    <t>Okapnice z lakovaného Pz plechu, rš 200 mm</t>
  </si>
  <si>
    <t>VK F1 : 40,5*1,05</t>
  </si>
  <si>
    <t>764901310R00</t>
  </si>
  <si>
    <t>Komínek odvětr.,DN 110 mm,izolovaný</t>
  </si>
  <si>
    <t>764901325R00</t>
  </si>
  <si>
    <t>Sněh.zábrany deskové,l=3,0 m</t>
  </si>
  <si>
    <t>VK S6 : 28,6/3*1,05</t>
  </si>
  <si>
    <t>764901317R00</t>
  </si>
  <si>
    <t>Pás větrací hřebene 75x1000 mm</t>
  </si>
  <si>
    <t>764908101R00</t>
  </si>
  <si>
    <t>Kotlík žlabový kónický,vel.žlabu 125 mm</t>
  </si>
  <si>
    <t>764908106R00</t>
  </si>
  <si>
    <t>Žlab podokapní půlkruhový R,velikost 200 mm</t>
  </si>
  <si>
    <t>VK S3 : 14,3*2</t>
  </si>
  <si>
    <t>764908110R00</t>
  </si>
  <si>
    <t>Odpadní trouby kruhové, D 150 mm</t>
  </si>
  <si>
    <t>VK S4+5 : (5+6)*2</t>
  </si>
  <si>
    <t>764908303R00</t>
  </si>
  <si>
    <t>Oplechování parapetů, rš 330 mm</t>
  </si>
  <si>
    <t>VK 101 : 4*1</t>
  </si>
  <si>
    <t>VK 102 : 4*1</t>
  </si>
  <si>
    <t>764909401R00</t>
  </si>
  <si>
    <t>Izolační folie, DIFUZNÍ</t>
  </si>
  <si>
    <t>764001.R</t>
  </si>
  <si>
    <t>Oplechování atypických konstrukcí</t>
  </si>
  <si>
    <t>soubor</t>
  </si>
  <si>
    <t>VK X : 1</t>
  </si>
  <si>
    <t>764002.R</t>
  </si>
  <si>
    <t>Systémové ukončovací a spojovací profily</t>
  </si>
  <si>
    <t>VK Y : 1</t>
  </si>
  <si>
    <t>998764102R00</t>
  </si>
  <si>
    <t>Přesun hmot pro klempířské konstr., výšky do 12 m</t>
  </si>
  <si>
    <t>642940012.RAB</t>
  </si>
  <si>
    <t>Dveře jednokřídlové 70/197 zárubeň/obložka, práh, klika</t>
  </si>
  <si>
    <t>DV102 : 2</t>
  </si>
  <si>
    <t>DV203 : 2</t>
  </si>
  <si>
    <t>642940014.RAB</t>
  </si>
  <si>
    <t>Dveře jednokřídlové 80/197 zárubeň/obložka, práh, klika</t>
  </si>
  <si>
    <t>DV202 : 2</t>
  </si>
  <si>
    <t>766629304R00</t>
  </si>
  <si>
    <t>Montáž dveří hlavních a vedlejších</t>
  </si>
  <si>
    <t>DV101.1 : 1</t>
  </si>
  <si>
    <t>DV101.2 : 1</t>
  </si>
  <si>
    <t>DV105 : 1</t>
  </si>
  <si>
    <t>DV201 : 2</t>
  </si>
  <si>
    <t>611653534.R</t>
  </si>
  <si>
    <t>Dveře vchodové jednokřídlové hliníkové</t>
  </si>
  <si>
    <t>61194017.R</t>
  </si>
  <si>
    <t>Okna hliníková, D+M</t>
  </si>
  <si>
    <t>O101 : 0,9*2,35*4</t>
  </si>
  <si>
    <t>O102 : 0,9*0,7*4</t>
  </si>
  <si>
    <t>766690010RAB</t>
  </si>
  <si>
    <t>Desky parapetní dodávka a montáž šířka do 30 cm</t>
  </si>
  <si>
    <t>0,9</t>
  </si>
  <si>
    <t>766620052RA0</t>
  </si>
  <si>
    <t>Okno střešní, D+M</t>
  </si>
  <si>
    <t>O201 : 12</t>
  </si>
  <si>
    <t>766003.R</t>
  </si>
  <si>
    <t>Vyplnění mezer pěnou - D+M</t>
  </si>
  <si>
    <t>766412123R00</t>
  </si>
  <si>
    <t>Obložení stěn nad 1 m2 palubkami MD, š. do 15 cm</t>
  </si>
  <si>
    <t>611981859R</t>
  </si>
  <si>
    <t>Palubka Modřín Sibiřský 20 x 145 mm vč. povrchové úpravy</t>
  </si>
  <si>
    <t>766417111R00</t>
  </si>
  <si>
    <t>Podkladový rošt pod obložení stěn</t>
  </si>
  <si>
    <t>171*2</t>
  </si>
  <si>
    <t>611981895R</t>
  </si>
  <si>
    <t>Hranolek roštu Modřín sibiřský 40 x 50 mm</t>
  </si>
  <si>
    <t>766004.R</t>
  </si>
  <si>
    <t>Montovaná příčka interiérová vč. dveří, D+M</t>
  </si>
  <si>
    <t>DV104 : (1,25+1,25)*2</t>
  </si>
  <si>
    <t>766005.R</t>
  </si>
  <si>
    <t>Prosklená příčka interiérová vč. dveří, D+M</t>
  </si>
  <si>
    <t>DV103 : 2,65*2,6</t>
  </si>
  <si>
    <t>998766102R00</t>
  </si>
  <si>
    <t>Přesun hmot pro truhlářské konstr., výšky do 12 m</t>
  </si>
  <si>
    <t>767200001RA0</t>
  </si>
  <si>
    <t>Zábradlí, madlo, nátěry</t>
  </si>
  <si>
    <t>VZ03 : 5,4+1,5</t>
  </si>
  <si>
    <t>767001.R</t>
  </si>
  <si>
    <t>Záchytný systém pro údržbu šikmé střechy, D+M</t>
  </si>
  <si>
    <t>VZ S1 : 1</t>
  </si>
  <si>
    <t>767995108R00</t>
  </si>
  <si>
    <t>Výroba a montáž kov. atypických konstr. nad 500 kg</t>
  </si>
  <si>
    <t>VZ X : 1000</t>
  </si>
  <si>
    <t>Koeficient dodávka materiálu: 1</t>
  </si>
  <si>
    <t>767995107R00</t>
  </si>
  <si>
    <t>Výroba a montáž kov. atypických konstr. do 500 kg</t>
  </si>
  <si>
    <t>VZ Y : 500</t>
  </si>
  <si>
    <t>899102111RT2</t>
  </si>
  <si>
    <t>Osazení poklopu s rámem do 100 kg včetně dodávky poklopu</t>
  </si>
  <si>
    <t>VZ02 : 1</t>
  </si>
  <si>
    <t>998767101R00</t>
  </si>
  <si>
    <t>Přesun hmot pro zámečnické konstr., výšky do 6 m</t>
  </si>
  <si>
    <t>771101101R00</t>
  </si>
  <si>
    <t>Vysávání podlah prům.vysavačem pro pokládku dlažby</t>
  </si>
  <si>
    <t>1NP interiér : 3+3+4,8+5,8</t>
  </si>
  <si>
    <t>1NP exteriér : 14,3</t>
  </si>
  <si>
    <t>771101210RT1</t>
  </si>
  <si>
    <t>Penetrace podkladu pod dlažby penetrační nátěr</t>
  </si>
  <si>
    <t>771575118RU2</t>
  </si>
  <si>
    <t>Montáž podlah keram.,hladké, tmel, 60x60 cm vč. lepidla a spárovací hmoty</t>
  </si>
  <si>
    <t>771475014RV6</t>
  </si>
  <si>
    <t>Obklad soklíků keram.rovných, tmel,výška 10 cm vč. lepidla a spárovací hmoty</t>
  </si>
  <si>
    <t>1NP exteriér : 5,8</t>
  </si>
  <si>
    <t>771479001R00</t>
  </si>
  <si>
    <t>Řezání dlaždic keramických pro soklíky</t>
  </si>
  <si>
    <t>597642070R</t>
  </si>
  <si>
    <t>Dlažba dle výběru a specifikace investora 600 x 600</t>
  </si>
  <si>
    <t>998771102R00</t>
  </si>
  <si>
    <t>Přesun hmot pro podlahy z dlaždic, výšky do 12 m</t>
  </si>
  <si>
    <t>776101101R00</t>
  </si>
  <si>
    <t>Vysávání podlah prům.vysavačem pod povlak.podlahy</t>
  </si>
  <si>
    <t>1NP : 37,3</t>
  </si>
  <si>
    <t>2NP : 4+26,2+4+28,7</t>
  </si>
  <si>
    <t>776101121R00</t>
  </si>
  <si>
    <t>Provedení penetrace podkladu pod.povlak.podlahy</t>
  </si>
  <si>
    <t>776521200RV2</t>
  </si>
  <si>
    <t>Lepení povlakových podlah z dílců PVC a CV (vinyl) včetně vinylové podlahoviny tl. 2,5 mm</t>
  </si>
  <si>
    <t>776522100RT5</t>
  </si>
  <si>
    <t>Lepení podlah PVC z pásů, plochy sportovní včetně dodávky podlahoviny</t>
  </si>
  <si>
    <t>776421100RU1</t>
  </si>
  <si>
    <t>Lepení podlahových soklíků z PVC a vinylu včetně dodávky soklíku PVC</t>
  </si>
  <si>
    <t>1NP : 33</t>
  </si>
  <si>
    <t>2NP : 65</t>
  </si>
  <si>
    <t>998776102R00</t>
  </si>
  <si>
    <t>Přesun hmot pro podlahy povlakové, výšky do 12 m</t>
  </si>
  <si>
    <t>781101210RT1</t>
  </si>
  <si>
    <t>Penetrace podkladu pod obklady penetrační nátěr</t>
  </si>
  <si>
    <t>1.03 : 7,56*2,4-0,7*1,97-0,9*0,7+1</t>
  </si>
  <si>
    <t>1.04 : 7,56*2,4-0,7*1,97</t>
  </si>
  <si>
    <t>1.05 : 9,1*2,4-0,9*2,35-0,9*0,7+2</t>
  </si>
  <si>
    <t>1.06 : 9,8*2,4-0,9*2,3-0,9*0,7+2</t>
  </si>
  <si>
    <t>781475120RU3</t>
  </si>
  <si>
    <t>Obklad vnitřní stěn keramický do tmele,  vel. do 30x60 cm, vč. lepidla a spár. hmoty</t>
  </si>
  <si>
    <t>597813740R</t>
  </si>
  <si>
    <t>Obkládačka dle výběru a specifikace investora 300 x 600</t>
  </si>
  <si>
    <t>781497111R00</t>
  </si>
  <si>
    <t xml:space="preserve">Lišta hliníková rohová/ukončovacích k obkladům </t>
  </si>
  <si>
    <t>dle požadavku a specifikace investora (odhad) : 30</t>
  </si>
  <si>
    <t>998781102R00</t>
  </si>
  <si>
    <t>Přesun hmot pro obklady keramické, výšky do 12 m</t>
  </si>
  <si>
    <t>784011211RT2</t>
  </si>
  <si>
    <t>Olepování vnitřních ploch včetně maskovací pásky šířky 30 mm</t>
  </si>
  <si>
    <t>784011221RT2</t>
  </si>
  <si>
    <t>Zakrytí předmětů, včetně odstranění včetně dodávky fólie tl. 0,04 mm</t>
  </si>
  <si>
    <t>784011222RT2</t>
  </si>
  <si>
    <t>Zakrytí podlah, včetně odstranění včetně papírové lepenky</t>
  </si>
  <si>
    <t>784011111R00</t>
  </si>
  <si>
    <t>Oprášení/ometení podkladu</t>
  </si>
  <si>
    <t>784191101R00</t>
  </si>
  <si>
    <t>Penetrace podkladu univerzální 1x</t>
  </si>
  <si>
    <t>784195422R00</t>
  </si>
  <si>
    <t>Malba, barva, bez penetrace, 2 x</t>
  </si>
  <si>
    <t>799001.R</t>
  </si>
  <si>
    <t>Dokončení detailů kolem dlažeb a obkladů silikonem D+M</t>
  </si>
  <si>
    <t>005121010R</t>
  </si>
  <si>
    <t>Vybudování zařízení staveniště</t>
  </si>
  <si>
    <t>Soubor</t>
  </si>
  <si>
    <t>VRN</t>
  </si>
  <si>
    <t>POL99_8</t>
  </si>
  <si>
    <t>005121020R</t>
  </si>
  <si>
    <t xml:space="preserve">Provoz zařízení staveniště </t>
  </si>
  <si>
    <t>005121030R</t>
  </si>
  <si>
    <t>Odstranění zařízení staveniště</t>
  </si>
  <si>
    <t>005122 R</t>
  </si>
  <si>
    <t>Provozní vlivy</t>
  </si>
  <si>
    <t>005241010R</t>
  </si>
  <si>
    <t xml:space="preserve">Dokumentace skutečného provedení </t>
  </si>
  <si>
    <t>005124010R</t>
  </si>
  <si>
    <t>Koordinační činnost</t>
  </si>
  <si>
    <t>00511 R</t>
  </si>
  <si>
    <t>Potvrzení odhadu předpokladu únosnosti zeminy o 200kPa</t>
  </si>
  <si>
    <t>005211010R</t>
  </si>
  <si>
    <t>Předání a převzetí staveniště</t>
  </si>
  <si>
    <t>005211080R</t>
  </si>
  <si>
    <t xml:space="preserve">Bezpečnostní a hygienická opatření na staveništi </t>
  </si>
  <si>
    <t>722181213RT7</t>
  </si>
  <si>
    <t>Izolace návleková tl. stěny 13 mm vnitřní průměr 22 mm</t>
  </si>
  <si>
    <t>722181213RT8</t>
  </si>
  <si>
    <t>Izolace návleková tl. stěny 13 mm vnitřní průměr 25 mm</t>
  </si>
  <si>
    <t>722181213RU1</t>
  </si>
  <si>
    <t>Izolace návleková tl. stěny 13 mm vnitřní průměr 32 mm</t>
  </si>
  <si>
    <t>722181214RT7</t>
  </si>
  <si>
    <t>Izolace návleková tl. stěny 20 mm vnitřní průměr 22 mm</t>
  </si>
  <si>
    <t>722181215RT8</t>
  </si>
  <si>
    <t>Izolace návleková tl. stěny 25 mm vnitřní průměr 25 mm</t>
  </si>
  <si>
    <t>POL1_7</t>
  </si>
  <si>
    <t>721.110.R</t>
  </si>
  <si>
    <t>Demontáž kanalizace vč. odvozu a likvidace</t>
  </si>
  <si>
    <t>721140918R00</t>
  </si>
  <si>
    <t>Provedení opravy vnitřní kanalizace, propojení dosavadního potrubí, DN 200 mm</t>
  </si>
  <si>
    <t>721100011RA0</t>
  </si>
  <si>
    <t>Kanalizace vnitřní, PVC, D 110 mm, zemní práce</t>
  </si>
  <si>
    <t>721100011.R</t>
  </si>
  <si>
    <t>Kanalizace vnitřní, DN50, zemní práce odvodnění šachty</t>
  </si>
  <si>
    <t>721176212R00</t>
  </si>
  <si>
    <t>Potrubí KG odpadní svislé, D 110 x 3,2 mm</t>
  </si>
  <si>
    <t>721176115R00</t>
  </si>
  <si>
    <t>Potrubí HT odpadní svislé, D 110 x 2,7 mm</t>
  </si>
  <si>
    <t>721176105R00</t>
  </si>
  <si>
    <t>Potrubí HT připojovací, D 110 x 2,7 mm</t>
  </si>
  <si>
    <t>721176103R00</t>
  </si>
  <si>
    <t>Potrubí HT připojovací, D 50 x 1,8 mm</t>
  </si>
  <si>
    <t>721176102R00</t>
  </si>
  <si>
    <t>Potrubí HT připojovací, D 40 x 1,8 mm</t>
  </si>
  <si>
    <t>721194104R00</t>
  </si>
  <si>
    <t>Vyvedení odpadních výpustek, D 40 x 1,8 mm</t>
  </si>
  <si>
    <t>721194105R00</t>
  </si>
  <si>
    <t>Vyvedení odpadních výpustek, D 50 x 1,8 mm</t>
  </si>
  <si>
    <t>721194109R00</t>
  </si>
  <si>
    <t>Vyvedení odpadních výpustek, D 110 x 2,3 mm</t>
  </si>
  <si>
    <t>721273150RT1</t>
  </si>
  <si>
    <t>Hlavice ventilační přivětrávací přivzdušňovací ventil, D 50/75/110 mm</t>
  </si>
  <si>
    <t>721273200RT3</t>
  </si>
  <si>
    <t>Souprava ventilační střešní souprava větrací hlavice PP D 110 mm</t>
  </si>
  <si>
    <t>721290123R00</t>
  </si>
  <si>
    <t>Zkouška těsnosti kanalizace do DN 300 mm</t>
  </si>
  <si>
    <t>721.001.R</t>
  </si>
  <si>
    <t>Tvarovky jinde neuvedené</t>
  </si>
  <si>
    <t>721.111.R</t>
  </si>
  <si>
    <t>Zaslepení ponechaného potrubí</t>
  </si>
  <si>
    <t>721.112.R</t>
  </si>
  <si>
    <t>Zednické přípomoce - bourání, zapravení, přesun, poplatky</t>
  </si>
  <si>
    <t>998721102R00</t>
  </si>
  <si>
    <t>Přesun hmot pro vnitřní kanalizaci, výšky do 12 m</t>
  </si>
  <si>
    <t>722.001.R</t>
  </si>
  <si>
    <t>Demontáž vodovodu vč. odvozu a likvidace</t>
  </si>
  <si>
    <t>722171213R00</t>
  </si>
  <si>
    <t>Potrubí plastové PE-HD vodovodní, D 32 x 3,0 mm</t>
  </si>
  <si>
    <t>722172411R00</t>
  </si>
  <si>
    <t>Potrubí plastové PP-R, včetně zednických výpomocí, D 20 x 2,8 mm, PN 16</t>
  </si>
  <si>
    <t>722172412R00</t>
  </si>
  <si>
    <t>Potrubí plastové PP-R, včetně zednických výpomocí, D 25 x 3,5 mm, PN 16</t>
  </si>
  <si>
    <t>722172413R00</t>
  </si>
  <si>
    <t>Potrubí plastové PP-R, včetně zednických výpomocí, D 32 x 4,4 mm, PN 16</t>
  </si>
  <si>
    <t>722280108R00</t>
  </si>
  <si>
    <t>Tlaková zkouška vodovodního potrubí do DN 50 mm</t>
  </si>
  <si>
    <t>722290234R00</t>
  </si>
  <si>
    <t>Proplach a dezinfekce vodovodního potrubí DN 80 mm</t>
  </si>
  <si>
    <t>722190401R00</t>
  </si>
  <si>
    <t>Vyvedení a upevnění výpustek DN 15</t>
  </si>
  <si>
    <t>722237163R00</t>
  </si>
  <si>
    <t>Kohout vodovodní, kulový, vnitřní, DN 20 mm</t>
  </si>
  <si>
    <t>722237165R00</t>
  </si>
  <si>
    <t>Kohout vodovodní, kulový, vnitřní, DN 25 mm</t>
  </si>
  <si>
    <t>722224111R00</t>
  </si>
  <si>
    <t>Kohouty plnicí a vypouštěcí DN 15</t>
  </si>
  <si>
    <t>722237622R00</t>
  </si>
  <si>
    <t>Ventil vodovodní, zpětný, DN 20 mm</t>
  </si>
  <si>
    <t>725530151R00</t>
  </si>
  <si>
    <t>Ventil pojistný DN 20 mm</t>
  </si>
  <si>
    <t>734263313R00</t>
  </si>
  <si>
    <t>Šroubení přímé DN 20</t>
  </si>
  <si>
    <t>734263314R00</t>
  </si>
  <si>
    <t>Šroubení přímé DN 25</t>
  </si>
  <si>
    <t>Směšování teplé vody DN20, D+M</t>
  </si>
  <si>
    <t>725539103R00</t>
  </si>
  <si>
    <t>Montáž elektrických ohřívačů, ostatní typy  125 l</t>
  </si>
  <si>
    <t>484387130R</t>
  </si>
  <si>
    <t>Ohřívač vody el.zásobníkový 80L, závěsný, plochý</t>
  </si>
  <si>
    <t>732331512R00</t>
  </si>
  <si>
    <t>Nádoby expanzní tlak.s memb.Expanzomat, 12 l</t>
  </si>
  <si>
    <t>722-110.R</t>
  </si>
  <si>
    <t>Armatury a tvarovky jinde neuvedené</t>
  </si>
  <si>
    <t>722-111.R</t>
  </si>
  <si>
    <t>722-121.R</t>
  </si>
  <si>
    <t>Montáž prvků úpravy vody</t>
  </si>
  <si>
    <t>722-122.R</t>
  </si>
  <si>
    <t>mechanický filtr 1"</t>
  </si>
  <si>
    <t>722-123.R</t>
  </si>
  <si>
    <t>Uhlíkový filtr 1"</t>
  </si>
  <si>
    <t>722-124.R</t>
  </si>
  <si>
    <t>UV trubice 1/2"; 1,5m3/h</t>
  </si>
  <si>
    <t>722-131.R</t>
  </si>
  <si>
    <t>998722102R00</t>
  </si>
  <si>
    <t>Přesun hmot pro vnitřní vodovod, výšky do 12 m</t>
  </si>
  <si>
    <t>725.012.R</t>
  </si>
  <si>
    <t>Demontáž zařizovacích předmětů vč. odvozu a likvidace</t>
  </si>
  <si>
    <t>725119401R00</t>
  </si>
  <si>
    <t>Montáž předstěnových systémů pro zazdění vč. tlačítka</t>
  </si>
  <si>
    <t>28696750R</t>
  </si>
  <si>
    <t>Modul-WC pro zazdění, dod.</t>
  </si>
  <si>
    <t>551070101R</t>
  </si>
  <si>
    <t>Tlačítko splachování, dod.</t>
  </si>
  <si>
    <t>725014173R00</t>
  </si>
  <si>
    <t>Klozet závěsný vč. sedátka D+M</t>
  </si>
  <si>
    <t>725014173.R</t>
  </si>
  <si>
    <t>Klozet závěsný invalidní vč. sedátka D+M</t>
  </si>
  <si>
    <t>725017123R00</t>
  </si>
  <si>
    <t>Umyvadlo, D+M</t>
  </si>
  <si>
    <t>725823111RT1</t>
  </si>
  <si>
    <t>Baterie umyvadlová stojánková D+M</t>
  </si>
  <si>
    <t>725017153R00</t>
  </si>
  <si>
    <t>Umyvadlo invalidn, D+M</t>
  </si>
  <si>
    <t>725823111RT2</t>
  </si>
  <si>
    <t>Baterie umyvadlová stojánková invalidní D+M</t>
  </si>
  <si>
    <t>725017138R00</t>
  </si>
  <si>
    <t>Sifon umyvadel D+M</t>
  </si>
  <si>
    <t>725860262R00</t>
  </si>
  <si>
    <t>Výpusť umyvadlová klik, D+M</t>
  </si>
  <si>
    <t>725319101R00</t>
  </si>
  <si>
    <t>Montáž dřezů jednoduchých</t>
  </si>
  <si>
    <t>642812120R</t>
  </si>
  <si>
    <t>dřez dle výběru investora</t>
  </si>
  <si>
    <t>725823114RT1</t>
  </si>
  <si>
    <t>Baterie dřezová stojánková ruční, bez otvírání odpadu ,D+M</t>
  </si>
  <si>
    <t>725851001R00</t>
  </si>
  <si>
    <t>Odtoková souprava dřezová, D+M</t>
  </si>
  <si>
    <t>725860201R00</t>
  </si>
  <si>
    <t>Sifon dřezový D+M</t>
  </si>
  <si>
    <t>725291123R00</t>
  </si>
  <si>
    <t>Madlo rovné nerez</t>
  </si>
  <si>
    <t>725291142R00</t>
  </si>
  <si>
    <t>Madlo dvojité pevné nerez</t>
  </si>
  <si>
    <t>725100004RA0</t>
  </si>
  <si>
    <t>Sprchové stání, baterie, držák, odtok, sifon, vanička, D+M</t>
  </si>
  <si>
    <t>725100005RA0</t>
  </si>
  <si>
    <t>Sprchové místo pro invalidy, baterie, držák, odtok, sifon, vanička, D+M</t>
  </si>
  <si>
    <t>725980122R00</t>
  </si>
  <si>
    <t>Dvířka z plastu, 400x400 mm</t>
  </si>
  <si>
    <t>725814106R00</t>
  </si>
  <si>
    <t>Ventil rohový s filtrem DN 15</t>
  </si>
  <si>
    <t>998725102R00</t>
  </si>
  <si>
    <t>Přesun hmot pro zařizovací předměty, výšky do 12 m</t>
  </si>
  <si>
    <t>909      R00</t>
  </si>
  <si>
    <t>Hzs-nezmeritelne stavebni prace</t>
  </si>
  <si>
    <t>h</t>
  </si>
  <si>
    <t>HZS</t>
  </si>
  <si>
    <t>POL10_</t>
  </si>
  <si>
    <t>005121 R</t>
  </si>
  <si>
    <t>Zařízení staveniště</t>
  </si>
  <si>
    <t>00524 R</t>
  </si>
  <si>
    <t>Předání a převzetí díla</t>
  </si>
  <si>
    <t>Dokumentace skutečného provedení</t>
  </si>
  <si>
    <t>735419115.R</t>
  </si>
  <si>
    <t>Montáž přímotopů</t>
  </si>
  <si>
    <t>48456.001.R</t>
  </si>
  <si>
    <t>Přímotop 300W</t>
  </si>
  <si>
    <t>48456.002.R</t>
  </si>
  <si>
    <t>Přímotop 500W</t>
  </si>
  <si>
    <t>48456.006.R</t>
  </si>
  <si>
    <t>Přímotop 750W</t>
  </si>
  <si>
    <t>48456.003.R</t>
  </si>
  <si>
    <t>Přímotop 1000W</t>
  </si>
  <si>
    <t>48456.004.R</t>
  </si>
  <si>
    <t>Přímotop 1200W</t>
  </si>
  <si>
    <t>48456.005.R</t>
  </si>
  <si>
    <t>Regulace přímotopů vč. kabelů</t>
  </si>
  <si>
    <t>998735102R00</t>
  </si>
  <si>
    <t>Přesun hmot pro otopná tělesa, výšky do 12 m</t>
  </si>
  <si>
    <t>210800138RT3</t>
  </si>
  <si>
    <t>Kabel CYKY-J 5 žil uložený pevně včetně dodávky kabelu 5x16 mm2</t>
  </si>
  <si>
    <t>210800116RT1</t>
  </si>
  <si>
    <t>Kabel CYKY-J V 5x2,5 mm2 uložený pevně včetně dodávky kabelu</t>
  </si>
  <si>
    <t>210800106RT1</t>
  </si>
  <si>
    <t>Kabel CYKY-J 3x2,5 mm2 uložený pevně včetně dodávky kabelu</t>
  </si>
  <si>
    <t>210800115RT1</t>
  </si>
  <si>
    <t>Kabel CYKY-J 5x1,5 mm2 uložený pevně včetně dodávky kabelu</t>
  </si>
  <si>
    <t>210800105RT1</t>
  </si>
  <si>
    <t>Kabel CYKY-J 3x1,5 mm2 uložený pevně včetně dodávky kabelu</t>
  </si>
  <si>
    <t>210800105.R</t>
  </si>
  <si>
    <t>Kabel CYKY-O 3x1,5 mm2 uložený pevně včetně dodávky kabelu</t>
  </si>
  <si>
    <t>210800527RT1</t>
  </si>
  <si>
    <t>Vodič (CY) 6 mm2 uložený volně včetně dodávky vodiče CY 6</t>
  </si>
  <si>
    <t>210010011RT1</t>
  </si>
  <si>
    <t>Trubka tuhá z PVC volně/pod omítku + kolena 16 mm včetně dodávky trubky</t>
  </si>
  <si>
    <t>210010013RT1</t>
  </si>
  <si>
    <t>Trubka tuhá z PVC volně/pod omítku + kolena 29 mm včetně dodávky trubky</t>
  </si>
  <si>
    <t>210010123R00</t>
  </si>
  <si>
    <t>Trubka ochranná z PE, uložená, DN do 47 mm</t>
  </si>
  <si>
    <t>210010311RT3</t>
  </si>
  <si>
    <t>Krabice univerzální bez zapojení, kruhová, včetně dodávky bez víčka</t>
  </si>
  <si>
    <t>210110041RT6</t>
  </si>
  <si>
    <t>Spínač zapuštěný jednopólový, řazení 1 vč. dodávky strojku, rámečku a krytu</t>
  </si>
  <si>
    <t>210110041RT6.R</t>
  </si>
  <si>
    <t>Spínač zapuštěný jednopólový, řazení 1, venkovní vč. dodávky strojku, rámečku a krytu</t>
  </si>
  <si>
    <t>210110043RT6</t>
  </si>
  <si>
    <t>Spínač zapuštěný seriový, řazení 5 vč. dodávky strojku, rámečku a krytu</t>
  </si>
  <si>
    <t>210110045RT6</t>
  </si>
  <si>
    <t>Spínač zapuštěný střídavý, řazení 6 vč. dodávky strojku, rámečku a krytu</t>
  </si>
  <si>
    <t>210110045RT6.R</t>
  </si>
  <si>
    <t>Spínač zapuštěný střídavý, řazení 6, venkovní vč. dodávky strojku, rámečku a krytu</t>
  </si>
  <si>
    <t>210111011RT6</t>
  </si>
  <si>
    <t>Zásuvka domovní zapuštěná - provedení 2P+PE včetně dodávky zásuvky a rámečku, IP44</t>
  </si>
  <si>
    <t>210111014RT7</t>
  </si>
  <si>
    <t>Zásuvka domovní zapuštěná - provedení 2x (2P+PE) včetně dodávky zásuvky s natočenou dutin.a rámečku</t>
  </si>
  <si>
    <t>650101511R00</t>
  </si>
  <si>
    <t>Montáž svítidla</t>
  </si>
  <si>
    <t>210200271R00</t>
  </si>
  <si>
    <t>Svítidlo stěnové přisazené venkovní</t>
  </si>
  <si>
    <t>M21-005.R</t>
  </si>
  <si>
    <t>Svítidlo stropní venkovní</t>
  </si>
  <si>
    <t>210200211R00</t>
  </si>
  <si>
    <t>Svítidlo stropní přisazené</t>
  </si>
  <si>
    <t>210200221R00</t>
  </si>
  <si>
    <t>Svítidlo stropní podkroví</t>
  </si>
  <si>
    <t>222611231R00</t>
  </si>
  <si>
    <t>Zapojení napájení a ovládání ventilátorů, 1f, exter. ovládání, do 1 kW</t>
  </si>
  <si>
    <t>3457114701R</t>
  </si>
  <si>
    <t>Trubka kabelová chránička do 50mm</t>
  </si>
  <si>
    <t>M21-100.R</t>
  </si>
  <si>
    <t>Instalace pro kuchyň - zásuvky, LED, ovládání, spotřebiče</t>
  </si>
  <si>
    <t>M21-101.R</t>
  </si>
  <si>
    <t>Přípojky k přímotopům a ohřívačům, D+M</t>
  </si>
  <si>
    <t>M21-102.R</t>
  </si>
  <si>
    <t>Materiál jinde neuvedený</t>
  </si>
  <si>
    <t>M21-132.R</t>
  </si>
  <si>
    <t>Stavební přípomoce - bourání, zapravení, likvidace, poplatky</t>
  </si>
  <si>
    <t>220301203.R</t>
  </si>
  <si>
    <t>Zásuvka televizní, vč. materiálu</t>
  </si>
  <si>
    <t>222280081</t>
  </si>
  <si>
    <t>Koaxiální kabel na příchytkách, D+M</t>
  </si>
  <si>
    <t>222290007</t>
  </si>
  <si>
    <t>Zásuvka 2xRJ45 UTP kat.6 pod omítku vč. materiálu</t>
  </si>
  <si>
    <t>222280214</t>
  </si>
  <si>
    <t>Kabel UTP D+M</t>
  </si>
  <si>
    <t>M65-001.R</t>
  </si>
  <si>
    <t>Rozvaděč hlavní</t>
  </si>
  <si>
    <t>M65-002.R</t>
  </si>
  <si>
    <t>Rozvaděč datový</t>
  </si>
  <si>
    <t>ON-002.R</t>
  </si>
  <si>
    <t>Koordinace</t>
  </si>
  <si>
    <t>ON-014.R</t>
  </si>
  <si>
    <t>Dokumentace skutečného stavu silnoproudu</t>
  </si>
  <si>
    <t>ON-015.R</t>
  </si>
  <si>
    <t>Výchozí revize skutečného stavu</t>
  </si>
  <si>
    <t>ON-003.R</t>
  </si>
  <si>
    <t>Úprava přípojky</t>
  </si>
  <si>
    <t>ON-004.R</t>
  </si>
  <si>
    <t>Demontáže stávající instalace vč. odvozu a likvidace</t>
  </si>
  <si>
    <t>ON-005.R</t>
  </si>
  <si>
    <t>Úprava nebo výměna elektroměrového rozvaděče</t>
  </si>
  <si>
    <t>ON-006.R</t>
  </si>
  <si>
    <t>Uzemnění a doplňující pospojování</t>
  </si>
  <si>
    <t>ON-016.R</t>
  </si>
  <si>
    <t>Zaškolení obsluhy, zkoušky a testy provozu</t>
  </si>
  <si>
    <t>1NP dveřní křídla : 19</t>
  </si>
  <si>
    <t>1NP okenice : 4</t>
  </si>
  <si>
    <t>1NP dveřní křídla : 9*0,6*2+2*0,8*2+6*0,9*2</t>
  </si>
  <si>
    <t>2NP : 0,8*2,35*2</t>
  </si>
  <si>
    <t>968072456R00</t>
  </si>
  <si>
    <t>Vybourání kovových dveřních zárubní pl. nad 2 m2</t>
  </si>
  <si>
    <t>1NP : 1,5*2,4*2</t>
  </si>
  <si>
    <t>Vybourání oken do 1 m2 vč. mříží</t>
  </si>
  <si>
    <t>1NP : 0,9*0,9*6</t>
  </si>
  <si>
    <t>968083002R00</t>
  </si>
  <si>
    <t>Vybourání oken do 2 m2 vč. mříží</t>
  </si>
  <si>
    <t>1NP : 1,5*0,9*2</t>
  </si>
  <si>
    <t>2NP : 1,2*1,5</t>
  </si>
  <si>
    <t>1NP (odsekání obkladů z ponechávaných stěn, obklady na bouraných příčkách se samostatně odsekávat nebudou) : 49*2</t>
  </si>
  <si>
    <t>978013161R00</t>
  </si>
  <si>
    <t>Otlučení omítek vnitřních stěn v rozsahu do 50 %</t>
  </si>
  <si>
    <t xml:space="preserve">Otlučení vnitřních omítek lokální oprava - musí být upřesněno při realizaci : </t>
  </si>
  <si>
    <t>1NP : 85,3*2,7</t>
  </si>
  <si>
    <t>2NP : 16,13*(0,7+1,35)+2*17,7+8,9*3</t>
  </si>
  <si>
    <t>978011161R00</t>
  </si>
  <si>
    <t>Otlučení omítek vnitřních vápenných stropů do 50 %</t>
  </si>
  <si>
    <t>1.01 a 1.02 bude upřesněno při realizaci : 5,4+39,4</t>
  </si>
  <si>
    <t>978013211R00</t>
  </si>
  <si>
    <t xml:space="preserve">Odstranění štukové vrstvy omítky z vnitřních stěn </t>
  </si>
  <si>
    <t xml:space="preserve">Odstranění štukové vrstvy (odhad stávajících omítek po odsekání 50% jádrových - upřesnit při realizaci) : </t>
  </si>
  <si>
    <t>1NP : 37*2,7*0,5</t>
  </si>
  <si>
    <t>2NP : (16,13*(0,7+1,35)+2*17,7+8,9*3)*0,5</t>
  </si>
  <si>
    <t>978015231R00</t>
  </si>
  <si>
    <t>Otlučení omítek vnějších MVC v složit.1-4 do 20 %</t>
  </si>
  <si>
    <t>Lokální oprava vnějších omítek - upřesnit při realizaci : 201</t>
  </si>
  <si>
    <t>1NP : 104,1</t>
  </si>
  <si>
    <t>965048250R00</t>
  </si>
  <si>
    <t>Dočištění povrchu po vybourání dlažeb, MC do 50%</t>
  </si>
  <si>
    <t>965048515R00</t>
  </si>
  <si>
    <t>Broušení betonových povrchů do tl. 5 mm</t>
  </si>
  <si>
    <t xml:space="preserve">přebroušení po opravě podlahy z 25% : </t>
  </si>
  <si>
    <t>1NP : 104,1*0,25</t>
  </si>
  <si>
    <t>2NP : 111,38*0,25</t>
  </si>
  <si>
    <t>1NP : 1,5*0,9*0,3*2</t>
  </si>
  <si>
    <t>0,59*0,3</t>
  </si>
  <si>
    <t>2NP : 0,9*2,4*0,3+1,3*0,3*0,3</t>
  </si>
  <si>
    <t>1NP : 1,45</t>
  </si>
  <si>
    <t>2NP : 1,3</t>
  </si>
  <si>
    <t>1NP : 43*2,7</t>
  </si>
  <si>
    <t>-(8*1,2+2*1,6+3*1,9)</t>
  </si>
  <si>
    <t>(5,42+6,57)*17,42</t>
  </si>
  <si>
    <t>713105122R00</t>
  </si>
  <si>
    <t>Odstranění tepelné izolace střech šikmých, volně uložené, z desek minerálních, tl. 100 - 200 mm</t>
  </si>
  <si>
    <t>762342814R00</t>
  </si>
  <si>
    <t>Demontáž dřevěných kontralatí</t>
  </si>
  <si>
    <t>17,42*2</t>
  </si>
  <si>
    <t>764352811R00</t>
  </si>
  <si>
    <t>Demontáž žlabů půlkruh. rovných, rš 330 mm, do 45°</t>
  </si>
  <si>
    <t>(5,42+6,57)*2</t>
  </si>
  <si>
    <t>1NP : 0,9*6+1,5*2</t>
  </si>
  <si>
    <t>2NP : 1,2</t>
  </si>
  <si>
    <t>(3+4,7)*2</t>
  </si>
  <si>
    <t>765799301R00</t>
  </si>
  <si>
    <t xml:space="preserve">Demontáž podstřešní fólie </t>
  </si>
  <si>
    <t>vnitřní obložení : 3,8*1,5+16,13*1,35+16,13*0,88+17,7*2-2*1,7</t>
  </si>
  <si>
    <t>venkovní obložení : 32+16,73*1,5</t>
  </si>
  <si>
    <t>766001.R</t>
  </si>
  <si>
    <t>Demontáž střešního okna</t>
  </si>
  <si>
    <t>776511820RT1</t>
  </si>
  <si>
    <t>Odstranění PVC a koberců lepených s podložkou z ploch nad 20 m2</t>
  </si>
  <si>
    <t>2NP : 111,38</t>
  </si>
  <si>
    <t>54,02*20</t>
  </si>
  <si>
    <t>979990181R00</t>
  </si>
  <si>
    <t>Poplatek za uložení suti - PVC podlahová krytina, skupina odpadu 200307</t>
  </si>
  <si>
    <t>614471711R00</t>
  </si>
  <si>
    <t xml:space="preserve">Vyspravení beton. konstrukcí </t>
  </si>
  <si>
    <t xml:space="preserve">oprava podlahy sešitím, odhad 50% : </t>
  </si>
  <si>
    <t>1NP : 106,4*0,5</t>
  </si>
  <si>
    <t>2NP : 110,6*0,5</t>
  </si>
  <si>
    <t xml:space="preserve">Zazdívky otvorů : </t>
  </si>
  <si>
    <t>1NP : 0,45*0,9*3</t>
  </si>
  <si>
    <t>1,1*2,25</t>
  </si>
  <si>
    <t>0,6*0,9*2</t>
  </si>
  <si>
    <t>0,115*2,4</t>
  </si>
  <si>
    <t>2NP : 0,9*2,4</t>
  </si>
  <si>
    <t>311271186R00</t>
  </si>
  <si>
    <t>Zdivo z tvárnic pórobetonových pero - drážka tl. 250 mm</t>
  </si>
  <si>
    <t>1NP : 1,1*2,9</t>
  </si>
  <si>
    <t>2,4*3+0,9*5</t>
  </si>
  <si>
    <t>2,35*2</t>
  </si>
  <si>
    <t>(0,8*2+0,9+2*1,5)/1,2</t>
  </si>
  <si>
    <t>(0,8*2+0,9+2*1,5)/1,2*1,05</t>
  </si>
  <si>
    <t>342255024R00</t>
  </si>
  <si>
    <t>Příčky z desek pórobetonových tl. 100 mm</t>
  </si>
  <si>
    <t>1NP : 2,9*12,7</t>
  </si>
  <si>
    <t>-(0,7*1,97*3)</t>
  </si>
  <si>
    <t>317121047RT2</t>
  </si>
  <si>
    <t>Překlad nenosný pórobetonový, světlost otvoru do 1050 mm překlad nenosný NEP 100-1250, 124 x 24,9 x 10 cm</t>
  </si>
  <si>
    <t>1NP : 3</t>
  </si>
  <si>
    <t>1NP : 1</t>
  </si>
  <si>
    <t>2NP : 1</t>
  </si>
  <si>
    <t>1NP : 2,7*(1,83+0,9+4,15+2,3)</t>
  </si>
  <si>
    <t>2,9*8</t>
  </si>
  <si>
    <t>1NP : 3,6+17,6+11,7+18+9,1</t>
  </si>
  <si>
    <t>2NP : 16,13*9,3</t>
  </si>
  <si>
    <t>10</t>
  </si>
  <si>
    <t>1NP : 0,9*2,4*2</t>
  </si>
  <si>
    <t>0,985*2,4</t>
  </si>
  <si>
    <t>1,5*2,4*2</t>
  </si>
  <si>
    <t>1,2*1,5*2</t>
  </si>
  <si>
    <t>0,9*0,9*3</t>
  </si>
  <si>
    <t>0,45*0,9*3</t>
  </si>
  <si>
    <t>1,2*1,5</t>
  </si>
  <si>
    <t>612421411R00</t>
  </si>
  <si>
    <t>Oprava vápen.omítek stěn do 50 % pl. - hrubých</t>
  </si>
  <si>
    <t xml:space="preserve">oprava stávajících stěn ( + nové zazdívky) - rozsah bude upřesněn při realizaci : </t>
  </si>
  <si>
    <t>611421411R00</t>
  </si>
  <si>
    <t>Oprava váp.omítek stropů do 50% plochy - hrubých</t>
  </si>
  <si>
    <t>příčky z ytongu : 32,7*2</t>
  </si>
  <si>
    <t>1.01 : 10,9*2,7-1,4-1,8-2,1</t>
  </si>
  <si>
    <t>1.02 : 27,5*2,7-2,1-1,5*2,4*2-1,2*1,5*2</t>
  </si>
  <si>
    <t>2.01+2.02 : 16,13*(0,7+1,35)+2*17,7-2*0,8*2,35+8,9*3</t>
  </si>
  <si>
    <t>601011141RT3</t>
  </si>
  <si>
    <t>Omítka na stropech/podhledech štuková, vnitřní, ručně tloušťka vrstvy 4 mm</t>
  </si>
  <si>
    <t>1.01, 1.02 : 5,4+39,4</t>
  </si>
  <si>
    <t>1NP : (0,9+2*2,4)*2</t>
  </si>
  <si>
    <t>0,985+2*2,4</t>
  </si>
  <si>
    <t>(1,5+2*2,4)*2</t>
  </si>
  <si>
    <t>(1,2+2*1,5)*2</t>
  </si>
  <si>
    <t>(0,9+2*0,9)*3</t>
  </si>
  <si>
    <t>(0,45+2*0,9)*3</t>
  </si>
  <si>
    <t>2NP : (0,8+2*2,35)*2</t>
  </si>
  <si>
    <t>1,2+2*1,5</t>
  </si>
  <si>
    <t xml:space="preserve">okna a dveře : </t>
  </si>
  <si>
    <t>stěny : 2,7*5</t>
  </si>
  <si>
    <t>0,6*1,97</t>
  </si>
  <si>
    <t>622421143R00</t>
  </si>
  <si>
    <t>Omítka vnější stěn, MVC, štuková, složitost 1-2</t>
  </si>
  <si>
    <t xml:space="preserve">nové zazdívky : </t>
  </si>
  <si>
    <t>622477222R00</t>
  </si>
  <si>
    <t>Oprava vnější omítky stěn štukové,sl.II,do 20%,SMS</t>
  </si>
  <si>
    <t>oprava štukové vrstvy stávající - rozsah bude upřesněn při realizaci (odhad) : 132,6</t>
  </si>
  <si>
    <t>622471317R00</t>
  </si>
  <si>
    <t>Nátěr nebo nástřik stěn vnějších, složitost 1 - 2</t>
  </si>
  <si>
    <t>632415110RT2</t>
  </si>
  <si>
    <t>Potěr samonivelační ručně tl. 10 mm</t>
  </si>
  <si>
    <t>vystěrkování dle potřeby- bude upřesněno dle stavu na stavbě : 106,4+110,8</t>
  </si>
  <si>
    <t>106,4+110,8</t>
  </si>
  <si>
    <t>3,6+17,6+11,7+18+9,1</t>
  </si>
  <si>
    <t>0,3*8,1</t>
  </si>
  <si>
    <t>0,3*16,8</t>
  </si>
  <si>
    <t>0,3*14+7,7*1,7</t>
  </si>
  <si>
    <t>0,3*18</t>
  </si>
  <si>
    <t>0,3*13,4+6,8*1,7</t>
  </si>
  <si>
    <t>9,7*16,13</t>
  </si>
  <si>
    <t>63151410R</t>
  </si>
  <si>
    <t>Deska z minerální plsti  tl. 140 mm</t>
  </si>
  <si>
    <t>(5,535+6,72)*17,45</t>
  </si>
  <si>
    <t>5,535*17,45</t>
  </si>
  <si>
    <t>17,45</t>
  </si>
  <si>
    <t>VK S1 : (5,535+6,72)*2</t>
  </si>
  <si>
    <t>VK S2 : 4*17,45</t>
  </si>
  <si>
    <t>VK F1 : 2*7,6</t>
  </si>
  <si>
    <t>Koeficient : 0,07</t>
  </si>
  <si>
    <t>VK S6 : (2*17,45)/3</t>
  </si>
  <si>
    <t>VK S3 : 2*17,45</t>
  </si>
  <si>
    <t>VK S4+5 : (4+5)*2</t>
  </si>
  <si>
    <t>VK101 : 1*3</t>
  </si>
  <si>
    <t>VK102 : 0,5*3</t>
  </si>
  <si>
    <t>VK103 : 1,3*3</t>
  </si>
  <si>
    <t>DV106 : 3</t>
  </si>
  <si>
    <t>Dveře jednokřídlové 90/197 zárubeň/obložka, práh, klika</t>
  </si>
  <si>
    <t>DV101 : 1</t>
  </si>
  <si>
    <t>DV103 : 2</t>
  </si>
  <si>
    <t>DV104 : 1</t>
  </si>
  <si>
    <t>Dveře DV101</t>
  </si>
  <si>
    <t>611653534.R2</t>
  </si>
  <si>
    <t>Dveře DV102</t>
  </si>
  <si>
    <t>611653534.R3</t>
  </si>
  <si>
    <t>Dveře DV201</t>
  </si>
  <si>
    <t>611653534.R4</t>
  </si>
  <si>
    <t>Dveře DV103</t>
  </si>
  <si>
    <t>611653534.R5</t>
  </si>
  <si>
    <t>Dveře DV105</t>
  </si>
  <si>
    <t>611653534.R6</t>
  </si>
  <si>
    <t>Dveře DV202</t>
  </si>
  <si>
    <t xml:space="preserve">1NP : </t>
  </si>
  <si>
    <t>O103 : 1,2*1,5*2</t>
  </si>
  <si>
    <t>O101 : 0,9*0,9*3</t>
  </si>
  <si>
    <t>O102 : 0,45*0,9*3</t>
  </si>
  <si>
    <t xml:space="preserve">2NP : </t>
  </si>
  <si>
    <t>O103 : 1,2*1,5</t>
  </si>
  <si>
    <t>1,2*2</t>
  </si>
  <si>
    <t>O201 : 10</t>
  </si>
  <si>
    <t>32,6*1,05</t>
  </si>
  <si>
    <t>32,6*2</t>
  </si>
  <si>
    <t>32,6*2*1,05</t>
  </si>
  <si>
    <t>1NP soc. zázemí (DV107-DV111) : 34*2</t>
  </si>
  <si>
    <t>2NP dělící příčka : 9,4</t>
  </si>
  <si>
    <t>Zábradlí schodištové, madlo, nátěry</t>
  </si>
  <si>
    <t>VZ02 : 9,9*2</t>
  </si>
  <si>
    <t>998767102R00</t>
  </si>
  <si>
    <t>Přesun hmot pro zámečnické konstr., výšky do 12 m</t>
  </si>
  <si>
    <t>104,8</t>
  </si>
  <si>
    <t>32*0,1</t>
  </si>
  <si>
    <t>110,8*1,05</t>
  </si>
  <si>
    <t>1.03 : 2,4*8,1-1,4-0,9*0,9+0,9*4*0,2</t>
  </si>
  <si>
    <t>1.04 : 2,4*16,45-1,4-0,8*2,35</t>
  </si>
  <si>
    <t>1.05 : 2,4*14-1,4-0,9*0,9-0,45*0,9*2+(0,9*8+0,45*4)*0,2</t>
  </si>
  <si>
    <t>1.06 : 2,4*18-1,4-0,8*2,35</t>
  </si>
  <si>
    <t>1.07 : 2,4*13,4-1,4-0,9*0,9-0,45*0,9+(0,9*6+0,45*2)*0,2</t>
  </si>
  <si>
    <t>1.08 : 4,4*2</t>
  </si>
  <si>
    <t>2.02 : 1,2*1,2</t>
  </si>
  <si>
    <t>bude upřesněno dle požadavku investora : 40</t>
  </si>
  <si>
    <t>783904811R00</t>
  </si>
  <si>
    <t>Odrezivění kovových konstrukcí</t>
  </si>
  <si>
    <t>VZ01 (součástí opravy nátěru schodiště jsou i nezbytné demontážní a montážní práce) : 2*45</t>
  </si>
  <si>
    <t>783903811R00</t>
  </si>
  <si>
    <t>Odmaštění chemickými rozpouštědly</t>
  </si>
  <si>
    <t>VZ01 : 2*45</t>
  </si>
  <si>
    <t>783122510R00</t>
  </si>
  <si>
    <t>Nátěr syntetický OK "A" 2x + 1x email</t>
  </si>
  <si>
    <t>60+150,009+176,8865+44,8</t>
  </si>
  <si>
    <t>722181215RU1</t>
  </si>
  <si>
    <t>Izolace návleková tl. stěny 25 mm vnitřní průměr 32 mm</t>
  </si>
  <si>
    <t>721100012RA0</t>
  </si>
  <si>
    <t>Kanalizace vnitřní, PVC, D 125 mm, zemní práce</t>
  </si>
  <si>
    <t>721176113R00</t>
  </si>
  <si>
    <t>Potrubí HT odpadní svislé, D 50 x 1,8 mm</t>
  </si>
  <si>
    <t>721176104R00</t>
  </si>
  <si>
    <t>Potrubí HT připojovací, D 75 x 1,9 mm</t>
  </si>
  <si>
    <t>722264113R00</t>
  </si>
  <si>
    <t>Vodoměr DN 20 x 130 mm, Qn 1,5</t>
  </si>
  <si>
    <t>725534226R00</t>
  </si>
  <si>
    <t>Ohřívač elektrický, zásobníkový, závěsný, 160 L</t>
  </si>
  <si>
    <t>725.141.R</t>
  </si>
  <si>
    <t>Ohřívač přůtokový elektrický, D+M</t>
  </si>
  <si>
    <t>725339101R00</t>
  </si>
  <si>
    <t>Montáž výlevky</t>
  </si>
  <si>
    <t>64271105R</t>
  </si>
  <si>
    <t>Výlevka s mřížkou, bílá</t>
  </si>
  <si>
    <t>725860202R00</t>
  </si>
  <si>
    <t>Sifon pro výlevky, D+M</t>
  </si>
  <si>
    <t>725850118R00</t>
  </si>
  <si>
    <t>Ventil odpadní pro výlevku D+M</t>
  </si>
  <si>
    <t>725825815RT1</t>
  </si>
  <si>
    <t>Baterie nástěnná pro výlevku D+M</t>
  </si>
  <si>
    <t>725122231R00</t>
  </si>
  <si>
    <t>Pisoár s automatickým splachovačem, D+M</t>
  </si>
  <si>
    <t>725122231.R</t>
  </si>
  <si>
    <t>Trafo a propojení se splachováním, D+M</t>
  </si>
  <si>
    <t>Přímotop 1500W</t>
  </si>
  <si>
    <t>M21-108.R</t>
  </si>
  <si>
    <t>Zapojení trafa a ovládání pisoárů, D+M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</si>
</sst>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11"/>
      <color indexed="81"/>
      <name val="Tahoma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4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5" fillId="3" borderId="0" xfId="0" applyNumberFormat="1" applyFont="1" applyFill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0" borderId="46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7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19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sheetProtection algorithmName="SHA-512" hashValue="BNj5+m8PuA36d80TeDKfcTU+TqVrikGjC+FwcBUSUBFPBX8ROSj1wK6xWptDR5xD91AVWmG+rpKKu0p8JtOh3w==" saltValue="f4RDO9SqRE2dxDcgT1tDX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0C9BE-D390-4851-A81C-C03CC82E670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49</v>
      </c>
      <c r="C3" s="199" t="s">
        <v>57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49</v>
      </c>
      <c r="C4" s="202" t="s">
        <v>50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75</v>
      </c>
      <c r="C8" s="255" t="s">
        <v>76</v>
      </c>
      <c r="D8" s="238"/>
      <c r="E8" s="239"/>
      <c r="F8" s="240"/>
      <c r="G8" s="241">
        <f>SUMIF(AG9:AG12,"&lt;&gt;NOR",G9:G12)</f>
        <v>0</v>
      </c>
      <c r="H8" s="235"/>
      <c r="I8" s="235">
        <f>SUM(I9:I12)</f>
        <v>0</v>
      </c>
      <c r="J8" s="235"/>
      <c r="K8" s="235">
        <f>SUM(K9:K12)</f>
        <v>0</v>
      </c>
      <c r="L8" s="235"/>
      <c r="M8" s="235">
        <f>SUM(M9:M12)</f>
        <v>0</v>
      </c>
      <c r="N8" s="234"/>
      <c r="O8" s="234">
        <f>SUM(O9:O12)</f>
        <v>1.45</v>
      </c>
      <c r="P8" s="234"/>
      <c r="Q8" s="234">
        <f>SUM(Q9:Q12)</f>
        <v>0</v>
      </c>
      <c r="R8" s="235"/>
      <c r="S8" s="235"/>
      <c r="T8" s="235"/>
      <c r="U8" s="235"/>
      <c r="V8" s="235">
        <f>SUM(V9:V12)</f>
        <v>19.53</v>
      </c>
      <c r="W8" s="235"/>
      <c r="X8" s="235"/>
      <c r="Y8" s="235"/>
      <c r="AG8" t="s">
        <v>175</v>
      </c>
    </row>
    <row r="9" spans="1:60" outlineLevel="1" x14ac:dyDescent="0.2">
      <c r="A9" s="243">
        <v>1</v>
      </c>
      <c r="B9" s="244" t="s">
        <v>1263</v>
      </c>
      <c r="C9" s="256" t="s">
        <v>1264</v>
      </c>
      <c r="D9" s="245" t="s">
        <v>188</v>
      </c>
      <c r="E9" s="246">
        <v>108.5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1.333E-2</v>
      </c>
      <c r="O9" s="229">
        <f>ROUND(E9*N9,2)</f>
        <v>1.45</v>
      </c>
      <c r="P9" s="229">
        <v>0</v>
      </c>
      <c r="Q9" s="229">
        <f>ROUND(E9*P9,2)</f>
        <v>0</v>
      </c>
      <c r="R9" s="230"/>
      <c r="S9" s="230" t="s">
        <v>179</v>
      </c>
      <c r="T9" s="230" t="s">
        <v>180</v>
      </c>
      <c r="U9" s="230">
        <v>0.18</v>
      </c>
      <c r="V9" s="230">
        <f>ROUND(E9*U9,2)</f>
        <v>19.53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1265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185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7" t="s">
        <v>1266</v>
      </c>
      <c r="D11" s="232"/>
      <c r="E11" s="233">
        <v>53.2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7" t="s">
        <v>1267</v>
      </c>
      <c r="D12" s="232"/>
      <c r="E12" s="233">
        <v>55.3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185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36" t="s">
        <v>174</v>
      </c>
      <c r="B13" s="237" t="s">
        <v>77</v>
      </c>
      <c r="C13" s="255" t="s">
        <v>78</v>
      </c>
      <c r="D13" s="238"/>
      <c r="E13" s="239"/>
      <c r="F13" s="240"/>
      <c r="G13" s="241">
        <f>SUMIF(AG14:AG41,"&lt;&gt;NOR",G14:G41)</f>
        <v>0</v>
      </c>
      <c r="H13" s="235"/>
      <c r="I13" s="235">
        <f>SUM(I14:I41)</f>
        <v>0</v>
      </c>
      <c r="J13" s="235"/>
      <c r="K13" s="235">
        <f>SUM(K14:K41)</f>
        <v>0</v>
      </c>
      <c r="L13" s="235"/>
      <c r="M13" s="235">
        <f>SUM(M14:M41)</f>
        <v>0</v>
      </c>
      <c r="N13" s="234"/>
      <c r="O13" s="234">
        <f>SUM(O14:O41)</f>
        <v>5.23</v>
      </c>
      <c r="P13" s="234"/>
      <c r="Q13" s="234">
        <f>SUM(Q14:Q41)</f>
        <v>0</v>
      </c>
      <c r="R13" s="235"/>
      <c r="S13" s="235"/>
      <c r="T13" s="235"/>
      <c r="U13" s="235"/>
      <c r="V13" s="235">
        <f>SUM(V14:V41)</f>
        <v>59.68</v>
      </c>
      <c r="W13" s="235"/>
      <c r="X13" s="235"/>
      <c r="Y13" s="235"/>
      <c r="AG13" t="s">
        <v>175</v>
      </c>
    </row>
    <row r="14" spans="1:60" ht="22.5" outlineLevel="1" x14ac:dyDescent="0.2">
      <c r="A14" s="243">
        <v>2</v>
      </c>
      <c r="B14" s="244" t="s">
        <v>461</v>
      </c>
      <c r="C14" s="256" t="s">
        <v>462</v>
      </c>
      <c r="D14" s="245" t="s">
        <v>188</v>
      </c>
      <c r="E14" s="246">
        <v>7.2060000000000004</v>
      </c>
      <c r="F14" s="247"/>
      <c r="G14" s="248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0.17501</v>
      </c>
      <c r="O14" s="229">
        <f>ROUND(E14*N14,2)</f>
        <v>1.26</v>
      </c>
      <c r="P14" s="229">
        <v>0</v>
      </c>
      <c r="Q14" s="229">
        <f>ROUND(E14*P14,2)</f>
        <v>0</v>
      </c>
      <c r="R14" s="230"/>
      <c r="S14" s="230" t="s">
        <v>179</v>
      </c>
      <c r="T14" s="230" t="s">
        <v>180</v>
      </c>
      <c r="U14" s="230">
        <v>0.65500000000000003</v>
      </c>
      <c r="V14" s="230">
        <f>ROUND(E14*U14,2)</f>
        <v>4.72</v>
      </c>
      <c r="W14" s="230"/>
      <c r="X14" s="230" t="s">
        <v>181</v>
      </c>
      <c r="Y14" s="230" t="s">
        <v>182</v>
      </c>
      <c r="Z14" s="210"/>
      <c r="AA14" s="210"/>
      <c r="AB14" s="210"/>
      <c r="AC14" s="210"/>
      <c r="AD14" s="210"/>
      <c r="AE14" s="210"/>
      <c r="AF14" s="210"/>
      <c r="AG14" s="210" t="s">
        <v>183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7" t="s">
        <v>1268</v>
      </c>
      <c r="D15" s="232"/>
      <c r="E15" s="233"/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185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57" t="s">
        <v>1269</v>
      </c>
      <c r="D16" s="232"/>
      <c r="E16" s="233">
        <v>1.2150000000000001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185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57" t="s">
        <v>1270</v>
      </c>
      <c r="D17" s="232"/>
      <c r="E17" s="233">
        <v>2.4750000000000001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185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57" t="s">
        <v>1271</v>
      </c>
      <c r="D18" s="232"/>
      <c r="E18" s="233">
        <v>1.08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185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7" t="s">
        <v>1272</v>
      </c>
      <c r="D19" s="232"/>
      <c r="E19" s="233">
        <v>0.27600000000000002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185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57" t="s">
        <v>1273</v>
      </c>
      <c r="D20" s="232"/>
      <c r="E20" s="233">
        <v>2.16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185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43">
        <v>3</v>
      </c>
      <c r="B21" s="244" t="s">
        <v>1274</v>
      </c>
      <c r="C21" s="256" t="s">
        <v>1275</v>
      </c>
      <c r="D21" s="245" t="s">
        <v>188</v>
      </c>
      <c r="E21" s="246">
        <v>3.19</v>
      </c>
      <c r="F21" s="247"/>
      <c r="G21" s="248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0.16322999999999999</v>
      </c>
      <c r="O21" s="229">
        <f>ROUND(E21*N21,2)</f>
        <v>0.52</v>
      </c>
      <c r="P21" s="229">
        <v>0</v>
      </c>
      <c r="Q21" s="229">
        <f>ROUND(E21*P21,2)</f>
        <v>0</v>
      </c>
      <c r="R21" s="230"/>
      <c r="S21" s="230" t="s">
        <v>179</v>
      </c>
      <c r="T21" s="230" t="s">
        <v>180</v>
      </c>
      <c r="U21" s="230">
        <v>0.59</v>
      </c>
      <c r="V21" s="230">
        <f>ROUND(E21*U21,2)</f>
        <v>1.88</v>
      </c>
      <c r="W21" s="230"/>
      <c r="X21" s="230" t="s">
        <v>181</v>
      </c>
      <c r="Y21" s="230" t="s">
        <v>182</v>
      </c>
      <c r="Z21" s="210"/>
      <c r="AA21" s="210"/>
      <c r="AB21" s="210"/>
      <c r="AC21" s="210"/>
      <c r="AD21" s="210"/>
      <c r="AE21" s="210"/>
      <c r="AF21" s="210"/>
      <c r="AG21" s="210" t="s">
        <v>183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7" t="s">
        <v>1276</v>
      </c>
      <c r="D22" s="232"/>
      <c r="E22" s="233">
        <v>3.19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185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3">
        <v>4</v>
      </c>
      <c r="B23" s="244" t="s">
        <v>470</v>
      </c>
      <c r="C23" s="256" t="s">
        <v>471</v>
      </c>
      <c r="D23" s="245" t="s">
        <v>212</v>
      </c>
      <c r="E23" s="246">
        <v>16.399999999999999</v>
      </c>
      <c r="F23" s="247"/>
      <c r="G23" s="248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2.0500000000000002E-3</v>
      </c>
      <c r="O23" s="229">
        <f>ROUND(E23*N23,2)</f>
        <v>0.03</v>
      </c>
      <c r="P23" s="229">
        <v>0</v>
      </c>
      <c r="Q23" s="229">
        <f>ROUND(E23*P23,2)</f>
        <v>0</v>
      </c>
      <c r="R23" s="230"/>
      <c r="S23" s="230" t="s">
        <v>179</v>
      </c>
      <c r="T23" s="230" t="s">
        <v>180</v>
      </c>
      <c r="U23" s="230">
        <v>0.42599999999999999</v>
      </c>
      <c r="V23" s="230">
        <f>ROUND(E23*U23,2)</f>
        <v>6.99</v>
      </c>
      <c r="W23" s="230"/>
      <c r="X23" s="230" t="s">
        <v>181</v>
      </c>
      <c r="Y23" s="230" t="s">
        <v>182</v>
      </c>
      <c r="Z23" s="210"/>
      <c r="AA23" s="210"/>
      <c r="AB23" s="210"/>
      <c r="AC23" s="210"/>
      <c r="AD23" s="210"/>
      <c r="AE23" s="210"/>
      <c r="AF23" s="210"/>
      <c r="AG23" s="210" t="s">
        <v>183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57" t="s">
        <v>1277</v>
      </c>
      <c r="D24" s="232"/>
      <c r="E24" s="233">
        <v>11.7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185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7" t="s">
        <v>1278</v>
      </c>
      <c r="D25" s="232"/>
      <c r="E25" s="233">
        <v>4.7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185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3">
        <v>5</v>
      </c>
      <c r="B26" s="244" t="s">
        <v>483</v>
      </c>
      <c r="C26" s="256" t="s">
        <v>484</v>
      </c>
      <c r="D26" s="245" t="s">
        <v>178</v>
      </c>
      <c r="E26" s="246">
        <v>4.5833300000000001</v>
      </c>
      <c r="F26" s="247"/>
      <c r="G26" s="248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1.465E-2</v>
      </c>
      <c r="O26" s="229">
        <f>ROUND(E26*N26,2)</f>
        <v>7.0000000000000007E-2</v>
      </c>
      <c r="P26" s="229">
        <v>0</v>
      </c>
      <c r="Q26" s="229">
        <f>ROUND(E26*P26,2)</f>
        <v>0</v>
      </c>
      <c r="R26" s="230"/>
      <c r="S26" s="230" t="s">
        <v>179</v>
      </c>
      <c r="T26" s="230" t="s">
        <v>180</v>
      </c>
      <c r="U26" s="230">
        <v>0.32</v>
      </c>
      <c r="V26" s="230">
        <f>ROUND(E26*U26,2)</f>
        <v>1.47</v>
      </c>
      <c r="W26" s="230"/>
      <c r="X26" s="230" t="s">
        <v>181</v>
      </c>
      <c r="Y26" s="230" t="s">
        <v>182</v>
      </c>
      <c r="Z26" s="210"/>
      <c r="AA26" s="210"/>
      <c r="AB26" s="210"/>
      <c r="AC26" s="210"/>
      <c r="AD26" s="210"/>
      <c r="AE26" s="210"/>
      <c r="AF26" s="210"/>
      <c r="AG26" s="210" t="s">
        <v>183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7" t="s">
        <v>1279</v>
      </c>
      <c r="D27" s="232"/>
      <c r="E27" s="233">
        <v>4.5833300000000001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185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3">
        <v>6</v>
      </c>
      <c r="B28" s="244" t="s">
        <v>487</v>
      </c>
      <c r="C28" s="256" t="s">
        <v>488</v>
      </c>
      <c r="D28" s="245" t="s">
        <v>178</v>
      </c>
      <c r="E28" s="246">
        <v>4.8125</v>
      </c>
      <c r="F28" s="247"/>
      <c r="G28" s="248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7.9000000000000008E-3</v>
      </c>
      <c r="O28" s="229">
        <f>ROUND(E28*N28,2)</f>
        <v>0.04</v>
      </c>
      <c r="P28" s="229">
        <v>0</v>
      </c>
      <c r="Q28" s="229">
        <f>ROUND(E28*P28,2)</f>
        <v>0</v>
      </c>
      <c r="R28" s="230" t="s">
        <v>406</v>
      </c>
      <c r="S28" s="230" t="s">
        <v>179</v>
      </c>
      <c r="T28" s="230" t="s">
        <v>180</v>
      </c>
      <c r="U28" s="230">
        <v>0</v>
      </c>
      <c r="V28" s="230">
        <f>ROUND(E28*U28,2)</f>
        <v>0</v>
      </c>
      <c r="W28" s="230"/>
      <c r="X28" s="230" t="s">
        <v>407</v>
      </c>
      <c r="Y28" s="230" t="s">
        <v>182</v>
      </c>
      <c r="Z28" s="210"/>
      <c r="AA28" s="210"/>
      <c r="AB28" s="210"/>
      <c r="AC28" s="210"/>
      <c r="AD28" s="210"/>
      <c r="AE28" s="210"/>
      <c r="AF28" s="210"/>
      <c r="AG28" s="210" t="s">
        <v>408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7" t="s">
        <v>1280</v>
      </c>
      <c r="D29" s="232"/>
      <c r="E29" s="233">
        <v>4.8125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185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3">
        <v>7</v>
      </c>
      <c r="B30" s="244" t="s">
        <v>1281</v>
      </c>
      <c r="C30" s="256" t="s">
        <v>1282</v>
      </c>
      <c r="D30" s="245" t="s">
        <v>188</v>
      </c>
      <c r="E30" s="246">
        <v>32.692999999999998</v>
      </c>
      <c r="F30" s="247"/>
      <c r="G30" s="248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7.5340000000000004E-2</v>
      </c>
      <c r="O30" s="229">
        <f>ROUND(E30*N30,2)</f>
        <v>2.46</v>
      </c>
      <c r="P30" s="229">
        <v>0</v>
      </c>
      <c r="Q30" s="229">
        <f>ROUND(E30*P30,2)</f>
        <v>0</v>
      </c>
      <c r="R30" s="230"/>
      <c r="S30" s="230" t="s">
        <v>179</v>
      </c>
      <c r="T30" s="230" t="s">
        <v>180</v>
      </c>
      <c r="U30" s="230">
        <v>0.52915000000000001</v>
      </c>
      <c r="V30" s="230">
        <f>ROUND(E30*U30,2)</f>
        <v>17.3</v>
      </c>
      <c r="W30" s="230"/>
      <c r="X30" s="230" t="s">
        <v>181</v>
      </c>
      <c r="Y30" s="230" t="s">
        <v>182</v>
      </c>
      <c r="Z30" s="210"/>
      <c r="AA30" s="210"/>
      <c r="AB30" s="210"/>
      <c r="AC30" s="210"/>
      <c r="AD30" s="210"/>
      <c r="AE30" s="210"/>
      <c r="AF30" s="210"/>
      <c r="AG30" s="210" t="s">
        <v>183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7" t="s">
        <v>1283</v>
      </c>
      <c r="D31" s="232"/>
      <c r="E31" s="233">
        <v>36.83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185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7" t="s">
        <v>1284</v>
      </c>
      <c r="D32" s="232"/>
      <c r="E32" s="233">
        <v>-4.1369999999999996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185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33.75" outlineLevel="1" x14ac:dyDescent="0.2">
      <c r="A33" s="243">
        <v>8</v>
      </c>
      <c r="B33" s="244" t="s">
        <v>1285</v>
      </c>
      <c r="C33" s="256" t="s">
        <v>1286</v>
      </c>
      <c r="D33" s="245" t="s">
        <v>178</v>
      </c>
      <c r="E33" s="246">
        <v>3</v>
      </c>
      <c r="F33" s="247"/>
      <c r="G33" s="248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2.6509999999999999E-2</v>
      </c>
      <c r="O33" s="229">
        <f>ROUND(E33*N33,2)</f>
        <v>0.08</v>
      </c>
      <c r="P33" s="229">
        <v>0</v>
      </c>
      <c r="Q33" s="229">
        <f>ROUND(E33*P33,2)</f>
        <v>0</v>
      </c>
      <c r="R33" s="230"/>
      <c r="S33" s="230" t="s">
        <v>179</v>
      </c>
      <c r="T33" s="230" t="s">
        <v>180</v>
      </c>
      <c r="U33" s="230">
        <v>0.24199999999999999</v>
      </c>
      <c r="V33" s="230">
        <f>ROUND(E33*U33,2)</f>
        <v>0.73</v>
      </c>
      <c r="W33" s="230"/>
      <c r="X33" s="230" t="s">
        <v>181</v>
      </c>
      <c r="Y33" s="230" t="s">
        <v>182</v>
      </c>
      <c r="Z33" s="210"/>
      <c r="AA33" s="210"/>
      <c r="AB33" s="210"/>
      <c r="AC33" s="210"/>
      <c r="AD33" s="210"/>
      <c r="AE33" s="210"/>
      <c r="AF33" s="210"/>
      <c r="AG33" s="210" t="s">
        <v>183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57" t="s">
        <v>1287</v>
      </c>
      <c r="D34" s="232"/>
      <c r="E34" s="233">
        <v>3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185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33.75" outlineLevel="1" x14ac:dyDescent="0.2">
      <c r="A35" s="243">
        <v>9</v>
      </c>
      <c r="B35" s="244" t="s">
        <v>500</v>
      </c>
      <c r="C35" s="256" t="s">
        <v>501</v>
      </c>
      <c r="D35" s="245" t="s">
        <v>178</v>
      </c>
      <c r="E35" s="246">
        <v>2</v>
      </c>
      <c r="F35" s="247"/>
      <c r="G35" s="248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9.5750000000000002E-2</v>
      </c>
      <c r="O35" s="229">
        <f>ROUND(E35*N35,2)</f>
        <v>0.19</v>
      </c>
      <c r="P35" s="229">
        <v>0</v>
      </c>
      <c r="Q35" s="229">
        <f>ROUND(E35*P35,2)</f>
        <v>0</v>
      </c>
      <c r="R35" s="230"/>
      <c r="S35" s="230" t="s">
        <v>179</v>
      </c>
      <c r="T35" s="230" t="s">
        <v>180</v>
      </c>
      <c r="U35" s="230">
        <v>0.30099999999999999</v>
      </c>
      <c r="V35" s="230">
        <f>ROUND(E35*U35,2)</f>
        <v>0.6</v>
      </c>
      <c r="W35" s="230"/>
      <c r="X35" s="230" t="s">
        <v>181</v>
      </c>
      <c r="Y35" s="230" t="s">
        <v>182</v>
      </c>
      <c r="Z35" s="210"/>
      <c r="AA35" s="210"/>
      <c r="AB35" s="210"/>
      <c r="AC35" s="210"/>
      <c r="AD35" s="210"/>
      <c r="AE35" s="210"/>
      <c r="AF35" s="210"/>
      <c r="AG35" s="210" t="s">
        <v>183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57" t="s">
        <v>1288</v>
      </c>
      <c r="D36" s="232"/>
      <c r="E36" s="233">
        <v>1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185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57" t="s">
        <v>1289</v>
      </c>
      <c r="D37" s="232"/>
      <c r="E37" s="233">
        <v>1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185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3">
        <v>10</v>
      </c>
      <c r="B38" s="244" t="s">
        <v>492</v>
      </c>
      <c r="C38" s="256" t="s">
        <v>493</v>
      </c>
      <c r="D38" s="245" t="s">
        <v>188</v>
      </c>
      <c r="E38" s="246">
        <v>24.786000000000001</v>
      </c>
      <c r="F38" s="247"/>
      <c r="G38" s="248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2.265E-2</v>
      </c>
      <c r="O38" s="229">
        <f>ROUND(E38*N38,2)</f>
        <v>0.56000000000000005</v>
      </c>
      <c r="P38" s="229">
        <v>0</v>
      </c>
      <c r="Q38" s="229">
        <f>ROUND(E38*P38,2)</f>
        <v>0</v>
      </c>
      <c r="R38" s="230"/>
      <c r="S38" s="230" t="s">
        <v>179</v>
      </c>
      <c r="T38" s="230" t="s">
        <v>180</v>
      </c>
      <c r="U38" s="230">
        <v>0.84</v>
      </c>
      <c r="V38" s="230">
        <f>ROUND(E38*U38,2)</f>
        <v>20.82</v>
      </c>
      <c r="W38" s="230"/>
      <c r="X38" s="230" t="s">
        <v>181</v>
      </c>
      <c r="Y38" s="230" t="s">
        <v>182</v>
      </c>
      <c r="Z38" s="210"/>
      <c r="AA38" s="210"/>
      <c r="AB38" s="210"/>
      <c r="AC38" s="210"/>
      <c r="AD38" s="210"/>
      <c r="AE38" s="210"/>
      <c r="AF38" s="210"/>
      <c r="AG38" s="210" t="s">
        <v>183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57" t="s">
        <v>1290</v>
      </c>
      <c r="D39" s="232"/>
      <c r="E39" s="233">
        <v>24.786000000000001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185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3">
        <v>11</v>
      </c>
      <c r="B40" s="244" t="s">
        <v>479</v>
      </c>
      <c r="C40" s="256" t="s">
        <v>480</v>
      </c>
      <c r="D40" s="245" t="s">
        <v>212</v>
      </c>
      <c r="E40" s="246">
        <v>23.2</v>
      </c>
      <c r="F40" s="247"/>
      <c r="G40" s="248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1.0300000000000001E-3</v>
      </c>
      <c r="O40" s="229">
        <f>ROUND(E40*N40,2)</f>
        <v>0.02</v>
      </c>
      <c r="P40" s="229">
        <v>0</v>
      </c>
      <c r="Q40" s="229">
        <f>ROUND(E40*P40,2)</f>
        <v>0</v>
      </c>
      <c r="R40" s="230"/>
      <c r="S40" s="230" t="s">
        <v>179</v>
      </c>
      <c r="T40" s="230" t="s">
        <v>180</v>
      </c>
      <c r="U40" s="230">
        <v>0.223</v>
      </c>
      <c r="V40" s="230">
        <f>ROUND(E40*U40,2)</f>
        <v>5.17</v>
      </c>
      <c r="W40" s="230"/>
      <c r="X40" s="230" t="s">
        <v>181</v>
      </c>
      <c r="Y40" s="230" t="s">
        <v>182</v>
      </c>
      <c r="Z40" s="210"/>
      <c r="AA40" s="210"/>
      <c r="AB40" s="210"/>
      <c r="AC40" s="210"/>
      <c r="AD40" s="210"/>
      <c r="AE40" s="210"/>
      <c r="AF40" s="210"/>
      <c r="AG40" s="210" t="s">
        <v>183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57" t="s">
        <v>1291</v>
      </c>
      <c r="D41" s="232"/>
      <c r="E41" s="233">
        <v>23.2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185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36" t="s">
        <v>174</v>
      </c>
      <c r="B42" s="237" t="s">
        <v>79</v>
      </c>
      <c r="C42" s="255" t="s">
        <v>80</v>
      </c>
      <c r="D42" s="238"/>
      <c r="E42" s="239"/>
      <c r="F42" s="240"/>
      <c r="G42" s="241">
        <f>SUMIF(AG43:AG48,"&lt;&gt;NOR",G43:G48)</f>
        <v>0</v>
      </c>
      <c r="H42" s="235"/>
      <c r="I42" s="235">
        <f>SUM(I43:I48)</f>
        <v>0</v>
      </c>
      <c r="J42" s="235"/>
      <c r="K42" s="235">
        <f>SUM(K43:K48)</f>
        <v>0</v>
      </c>
      <c r="L42" s="235"/>
      <c r="M42" s="235">
        <f>SUM(M43:M48)</f>
        <v>0</v>
      </c>
      <c r="N42" s="234"/>
      <c r="O42" s="234">
        <f>SUM(O43:O48)</f>
        <v>2.6799999999999997</v>
      </c>
      <c r="P42" s="234"/>
      <c r="Q42" s="234">
        <f>SUM(Q43:Q48)</f>
        <v>0</v>
      </c>
      <c r="R42" s="235"/>
      <c r="S42" s="235"/>
      <c r="T42" s="235"/>
      <c r="U42" s="235"/>
      <c r="V42" s="235">
        <f>SUM(V43:V48)</f>
        <v>251.81</v>
      </c>
      <c r="W42" s="235"/>
      <c r="X42" s="235"/>
      <c r="Y42" s="235"/>
      <c r="AG42" t="s">
        <v>175</v>
      </c>
    </row>
    <row r="43" spans="1:60" ht="22.5" outlineLevel="1" x14ac:dyDescent="0.2">
      <c r="A43" s="243">
        <v>12</v>
      </c>
      <c r="B43" s="244" t="s">
        <v>532</v>
      </c>
      <c r="C43" s="256" t="s">
        <v>533</v>
      </c>
      <c r="D43" s="245" t="s">
        <v>188</v>
      </c>
      <c r="E43" s="246">
        <v>60</v>
      </c>
      <c r="F43" s="247"/>
      <c r="G43" s="248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1.201E-2</v>
      </c>
      <c r="O43" s="229">
        <f>ROUND(E43*N43,2)</f>
        <v>0.72</v>
      </c>
      <c r="P43" s="229">
        <v>0</v>
      </c>
      <c r="Q43" s="229">
        <f>ROUND(E43*P43,2)</f>
        <v>0</v>
      </c>
      <c r="R43" s="230"/>
      <c r="S43" s="230" t="s">
        <v>179</v>
      </c>
      <c r="T43" s="230" t="s">
        <v>180</v>
      </c>
      <c r="U43" s="230">
        <v>0.95</v>
      </c>
      <c r="V43" s="230">
        <f>ROUND(E43*U43,2)</f>
        <v>57</v>
      </c>
      <c r="W43" s="230"/>
      <c r="X43" s="230" t="s">
        <v>181</v>
      </c>
      <c r="Y43" s="230" t="s">
        <v>182</v>
      </c>
      <c r="Z43" s="210"/>
      <c r="AA43" s="210"/>
      <c r="AB43" s="210"/>
      <c r="AC43" s="210"/>
      <c r="AD43" s="210"/>
      <c r="AE43" s="210"/>
      <c r="AF43" s="210"/>
      <c r="AG43" s="210" t="s">
        <v>183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7" t="s">
        <v>1292</v>
      </c>
      <c r="D44" s="232"/>
      <c r="E44" s="233">
        <v>60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185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43">
        <v>13</v>
      </c>
      <c r="B45" s="244" t="s">
        <v>538</v>
      </c>
      <c r="C45" s="256" t="s">
        <v>539</v>
      </c>
      <c r="D45" s="245" t="s">
        <v>188</v>
      </c>
      <c r="E45" s="246">
        <v>150.00899999999999</v>
      </c>
      <c r="F45" s="247"/>
      <c r="G45" s="248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1.1950000000000001E-2</v>
      </c>
      <c r="O45" s="229">
        <f>ROUND(E45*N45,2)</f>
        <v>1.79</v>
      </c>
      <c r="P45" s="229">
        <v>0</v>
      </c>
      <c r="Q45" s="229">
        <f>ROUND(E45*P45,2)</f>
        <v>0</v>
      </c>
      <c r="R45" s="230"/>
      <c r="S45" s="230" t="s">
        <v>179</v>
      </c>
      <c r="T45" s="230" t="s">
        <v>180</v>
      </c>
      <c r="U45" s="230">
        <v>1.23</v>
      </c>
      <c r="V45" s="230">
        <f>ROUND(E45*U45,2)</f>
        <v>184.51</v>
      </c>
      <c r="W45" s="230"/>
      <c r="X45" s="230" t="s">
        <v>181</v>
      </c>
      <c r="Y45" s="230" t="s">
        <v>182</v>
      </c>
      <c r="Z45" s="210"/>
      <c r="AA45" s="210"/>
      <c r="AB45" s="210"/>
      <c r="AC45" s="210"/>
      <c r="AD45" s="210"/>
      <c r="AE45" s="210"/>
      <c r="AF45" s="210"/>
      <c r="AG45" s="210" t="s">
        <v>183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57" t="s">
        <v>1293</v>
      </c>
      <c r="D46" s="232"/>
      <c r="E46" s="233">
        <v>150.00899999999999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185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43">
        <v>14</v>
      </c>
      <c r="B47" s="244" t="s">
        <v>547</v>
      </c>
      <c r="C47" s="256" t="s">
        <v>548</v>
      </c>
      <c r="D47" s="245" t="s">
        <v>178</v>
      </c>
      <c r="E47" s="246">
        <v>10</v>
      </c>
      <c r="F47" s="247"/>
      <c r="G47" s="248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1.668E-2</v>
      </c>
      <c r="O47" s="229">
        <f>ROUND(E47*N47,2)</f>
        <v>0.17</v>
      </c>
      <c r="P47" s="229">
        <v>0</v>
      </c>
      <c r="Q47" s="229">
        <f>ROUND(E47*P47,2)</f>
        <v>0</v>
      </c>
      <c r="R47" s="230"/>
      <c r="S47" s="230" t="s">
        <v>179</v>
      </c>
      <c r="T47" s="230" t="s">
        <v>180</v>
      </c>
      <c r="U47" s="230">
        <v>1.03</v>
      </c>
      <c r="V47" s="230">
        <f>ROUND(E47*U47,2)</f>
        <v>10.3</v>
      </c>
      <c r="W47" s="230"/>
      <c r="X47" s="230" t="s">
        <v>181</v>
      </c>
      <c r="Y47" s="230" t="s">
        <v>182</v>
      </c>
      <c r="Z47" s="210"/>
      <c r="AA47" s="210"/>
      <c r="AB47" s="210"/>
      <c r="AC47" s="210"/>
      <c r="AD47" s="210"/>
      <c r="AE47" s="210"/>
      <c r="AF47" s="210"/>
      <c r="AG47" s="210" t="s">
        <v>183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57" t="s">
        <v>1294</v>
      </c>
      <c r="D48" s="232"/>
      <c r="E48" s="233">
        <v>10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185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x14ac:dyDescent="0.2">
      <c r="A49" s="236" t="s">
        <v>174</v>
      </c>
      <c r="B49" s="237" t="s">
        <v>83</v>
      </c>
      <c r="C49" s="255" t="s">
        <v>84</v>
      </c>
      <c r="D49" s="238"/>
      <c r="E49" s="239"/>
      <c r="F49" s="240"/>
      <c r="G49" s="241">
        <f>SUMIF(AG50:AG92,"&lt;&gt;NOR",G50:G92)</f>
        <v>0</v>
      </c>
      <c r="H49" s="235"/>
      <c r="I49" s="235">
        <f>SUM(I50:I92)</f>
        <v>0</v>
      </c>
      <c r="J49" s="235"/>
      <c r="K49" s="235">
        <f>SUM(K50:K92)</f>
        <v>0</v>
      </c>
      <c r="L49" s="235"/>
      <c r="M49" s="235">
        <f>SUM(M50:M92)</f>
        <v>0</v>
      </c>
      <c r="N49" s="234"/>
      <c r="O49" s="234">
        <f>SUM(O50:O92)</f>
        <v>9.7499999999999982</v>
      </c>
      <c r="P49" s="234"/>
      <c r="Q49" s="234">
        <f>SUM(Q50:Q92)</f>
        <v>0</v>
      </c>
      <c r="R49" s="235"/>
      <c r="S49" s="235"/>
      <c r="T49" s="235"/>
      <c r="U49" s="235"/>
      <c r="V49" s="235">
        <f>SUM(V50:V92)</f>
        <v>230.67</v>
      </c>
      <c r="W49" s="235"/>
      <c r="X49" s="235"/>
      <c r="Y49" s="235"/>
      <c r="AG49" t="s">
        <v>175</v>
      </c>
    </row>
    <row r="50" spans="1:60" outlineLevel="1" x14ac:dyDescent="0.2">
      <c r="A50" s="243">
        <v>15</v>
      </c>
      <c r="B50" s="244" t="s">
        <v>551</v>
      </c>
      <c r="C50" s="256" t="s">
        <v>552</v>
      </c>
      <c r="D50" s="245" t="s">
        <v>188</v>
      </c>
      <c r="E50" s="246">
        <v>26.689</v>
      </c>
      <c r="F50" s="247"/>
      <c r="G50" s="248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4.0000000000000003E-5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179</v>
      </c>
      <c r="T50" s="230" t="s">
        <v>180</v>
      </c>
      <c r="U50" s="230">
        <v>7.8E-2</v>
      </c>
      <c r="V50" s="230">
        <f>ROUND(E50*U50,2)</f>
        <v>2.08</v>
      </c>
      <c r="W50" s="230"/>
      <c r="X50" s="230" t="s">
        <v>181</v>
      </c>
      <c r="Y50" s="230" t="s">
        <v>182</v>
      </c>
      <c r="Z50" s="210"/>
      <c r="AA50" s="210"/>
      <c r="AB50" s="210"/>
      <c r="AC50" s="210"/>
      <c r="AD50" s="210"/>
      <c r="AE50" s="210"/>
      <c r="AF50" s="210"/>
      <c r="AG50" s="210" t="s">
        <v>183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7" t="s">
        <v>1295</v>
      </c>
      <c r="D51" s="232"/>
      <c r="E51" s="233">
        <v>4.32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185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57" t="s">
        <v>1296</v>
      </c>
      <c r="D52" s="232"/>
      <c r="E52" s="233">
        <v>2.3639999999999999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57" t="s">
        <v>1297</v>
      </c>
      <c r="D53" s="232"/>
      <c r="E53" s="233">
        <v>7.2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185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57" t="s">
        <v>1298</v>
      </c>
      <c r="D54" s="232"/>
      <c r="E54" s="233">
        <v>3.6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185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57" t="s">
        <v>1299</v>
      </c>
      <c r="D55" s="232"/>
      <c r="E55" s="233">
        <v>2.4300000000000002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185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57" t="s">
        <v>1300</v>
      </c>
      <c r="D56" s="232"/>
      <c r="E56" s="233">
        <v>1.2150000000000001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185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57" t="s">
        <v>1197</v>
      </c>
      <c r="D57" s="232"/>
      <c r="E57" s="233">
        <v>3.76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185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27"/>
      <c r="B58" s="228"/>
      <c r="C58" s="257" t="s">
        <v>1301</v>
      </c>
      <c r="D58" s="232"/>
      <c r="E58" s="233">
        <v>1.8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185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3">
        <v>16</v>
      </c>
      <c r="B59" s="244" t="s">
        <v>1302</v>
      </c>
      <c r="C59" s="256" t="s">
        <v>1303</v>
      </c>
      <c r="D59" s="245" t="s">
        <v>188</v>
      </c>
      <c r="E59" s="246">
        <v>325.47649999999999</v>
      </c>
      <c r="F59" s="247"/>
      <c r="G59" s="248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2.1919999999999999E-2</v>
      </c>
      <c r="O59" s="229">
        <f>ROUND(E59*N59,2)</f>
        <v>7.13</v>
      </c>
      <c r="P59" s="229">
        <v>0</v>
      </c>
      <c r="Q59" s="229">
        <f>ROUND(E59*P59,2)</f>
        <v>0</v>
      </c>
      <c r="R59" s="230"/>
      <c r="S59" s="230" t="s">
        <v>179</v>
      </c>
      <c r="T59" s="230" t="s">
        <v>180</v>
      </c>
      <c r="U59" s="230">
        <v>0.377</v>
      </c>
      <c r="V59" s="230">
        <f>ROUND(E59*U59,2)</f>
        <v>122.7</v>
      </c>
      <c r="W59" s="230"/>
      <c r="X59" s="230" t="s">
        <v>181</v>
      </c>
      <c r="Y59" s="230" t="s">
        <v>182</v>
      </c>
      <c r="Z59" s="210"/>
      <c r="AA59" s="210"/>
      <c r="AB59" s="210"/>
      <c r="AC59" s="210"/>
      <c r="AD59" s="210"/>
      <c r="AE59" s="210"/>
      <c r="AF59" s="210"/>
      <c r="AG59" s="210" t="s">
        <v>183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2" x14ac:dyDescent="0.2">
      <c r="A60" s="227"/>
      <c r="B60" s="228"/>
      <c r="C60" s="257" t="s">
        <v>1304</v>
      </c>
      <c r="D60" s="232"/>
      <c r="E60" s="233"/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185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57" t="s">
        <v>1211</v>
      </c>
      <c r="D61" s="232"/>
      <c r="E61" s="233">
        <v>230.31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185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57" t="s">
        <v>1212</v>
      </c>
      <c r="D62" s="232"/>
      <c r="E62" s="233">
        <v>95.166499999999999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185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3">
        <v>17</v>
      </c>
      <c r="B63" s="244" t="s">
        <v>1305</v>
      </c>
      <c r="C63" s="256" t="s">
        <v>1306</v>
      </c>
      <c r="D63" s="245" t="s">
        <v>188</v>
      </c>
      <c r="E63" s="246">
        <v>44.8</v>
      </c>
      <c r="F63" s="247"/>
      <c r="G63" s="248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2.5000000000000001E-2</v>
      </c>
      <c r="O63" s="229">
        <f>ROUND(E63*N63,2)</f>
        <v>1.1200000000000001</v>
      </c>
      <c r="P63" s="229">
        <v>0</v>
      </c>
      <c r="Q63" s="229">
        <f>ROUND(E63*P63,2)</f>
        <v>0</v>
      </c>
      <c r="R63" s="230"/>
      <c r="S63" s="230" t="s">
        <v>179</v>
      </c>
      <c r="T63" s="230" t="s">
        <v>180</v>
      </c>
      <c r="U63" s="230">
        <v>0.45195000000000002</v>
      </c>
      <c r="V63" s="230">
        <f>ROUND(E63*U63,2)</f>
        <v>20.25</v>
      </c>
      <c r="W63" s="230"/>
      <c r="X63" s="230" t="s">
        <v>181</v>
      </c>
      <c r="Y63" s="230" t="s">
        <v>182</v>
      </c>
      <c r="Z63" s="210"/>
      <c r="AA63" s="210"/>
      <c r="AB63" s="210"/>
      <c r="AC63" s="210"/>
      <c r="AD63" s="210"/>
      <c r="AE63" s="210"/>
      <c r="AF63" s="210"/>
      <c r="AG63" s="210" t="s">
        <v>183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57" t="s">
        <v>1215</v>
      </c>
      <c r="D64" s="232"/>
      <c r="E64" s="233">
        <v>44.8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185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1" x14ac:dyDescent="0.2">
      <c r="A65" s="243">
        <v>18</v>
      </c>
      <c r="B65" s="244" t="s">
        <v>568</v>
      </c>
      <c r="C65" s="256" t="s">
        <v>569</v>
      </c>
      <c r="D65" s="245" t="s">
        <v>188</v>
      </c>
      <c r="E65" s="246">
        <v>65.400000000000006</v>
      </c>
      <c r="F65" s="247"/>
      <c r="G65" s="248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3.6099999999999999E-3</v>
      </c>
      <c r="O65" s="229">
        <f>ROUND(E65*N65,2)</f>
        <v>0.24</v>
      </c>
      <c r="P65" s="229">
        <v>0</v>
      </c>
      <c r="Q65" s="229">
        <f>ROUND(E65*P65,2)</f>
        <v>0</v>
      </c>
      <c r="R65" s="230"/>
      <c r="S65" s="230" t="s">
        <v>179</v>
      </c>
      <c r="T65" s="230" t="s">
        <v>180</v>
      </c>
      <c r="U65" s="230">
        <v>0.36199999999999999</v>
      </c>
      <c r="V65" s="230">
        <f>ROUND(E65*U65,2)</f>
        <v>23.67</v>
      </c>
      <c r="W65" s="230"/>
      <c r="X65" s="230" t="s">
        <v>181</v>
      </c>
      <c r="Y65" s="230" t="s">
        <v>182</v>
      </c>
      <c r="Z65" s="210"/>
      <c r="AA65" s="210"/>
      <c r="AB65" s="210"/>
      <c r="AC65" s="210"/>
      <c r="AD65" s="210"/>
      <c r="AE65" s="210"/>
      <c r="AF65" s="210"/>
      <c r="AG65" s="210" t="s">
        <v>183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7" t="s">
        <v>1307</v>
      </c>
      <c r="D66" s="232"/>
      <c r="E66" s="233">
        <v>65.400000000000006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185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3">
        <v>19</v>
      </c>
      <c r="B67" s="244" t="s">
        <v>576</v>
      </c>
      <c r="C67" s="256" t="s">
        <v>577</v>
      </c>
      <c r="D67" s="245" t="s">
        <v>188</v>
      </c>
      <c r="E67" s="246">
        <v>176.88650000000001</v>
      </c>
      <c r="F67" s="247"/>
      <c r="G67" s="248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4.8999999999999998E-3</v>
      </c>
      <c r="O67" s="229">
        <f>ROUND(E67*N67,2)</f>
        <v>0.87</v>
      </c>
      <c r="P67" s="229">
        <v>0</v>
      </c>
      <c r="Q67" s="229">
        <f>ROUND(E67*P67,2)</f>
        <v>0</v>
      </c>
      <c r="R67" s="230"/>
      <c r="S67" s="230" t="s">
        <v>179</v>
      </c>
      <c r="T67" s="230" t="s">
        <v>180</v>
      </c>
      <c r="U67" s="230">
        <v>0.25</v>
      </c>
      <c r="V67" s="230">
        <f>ROUND(E67*U67,2)</f>
        <v>44.22</v>
      </c>
      <c r="W67" s="230"/>
      <c r="X67" s="230" t="s">
        <v>181</v>
      </c>
      <c r="Y67" s="230" t="s">
        <v>182</v>
      </c>
      <c r="Z67" s="210"/>
      <c r="AA67" s="210"/>
      <c r="AB67" s="210"/>
      <c r="AC67" s="210"/>
      <c r="AD67" s="210"/>
      <c r="AE67" s="210"/>
      <c r="AF67" s="210"/>
      <c r="AG67" s="210" t="s">
        <v>183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57" t="s">
        <v>1308</v>
      </c>
      <c r="D68" s="232"/>
      <c r="E68" s="233">
        <v>24.13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185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57" t="s">
        <v>1309</v>
      </c>
      <c r="D69" s="232"/>
      <c r="E69" s="233">
        <v>61.35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185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3" x14ac:dyDescent="0.2">
      <c r="A70" s="227"/>
      <c r="B70" s="228"/>
      <c r="C70" s="257" t="s">
        <v>1310</v>
      </c>
      <c r="D70" s="232"/>
      <c r="E70" s="233">
        <v>91.406499999999994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185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43">
        <v>20</v>
      </c>
      <c r="B71" s="244" t="s">
        <v>1311</v>
      </c>
      <c r="C71" s="256" t="s">
        <v>1312</v>
      </c>
      <c r="D71" s="245" t="s">
        <v>188</v>
      </c>
      <c r="E71" s="246">
        <v>44.8</v>
      </c>
      <c r="F71" s="247"/>
      <c r="G71" s="248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7.5900000000000004E-3</v>
      </c>
      <c r="O71" s="229">
        <f>ROUND(E71*N71,2)</f>
        <v>0.34</v>
      </c>
      <c r="P71" s="229">
        <v>0</v>
      </c>
      <c r="Q71" s="229">
        <f>ROUND(E71*P71,2)</f>
        <v>0</v>
      </c>
      <c r="R71" s="230"/>
      <c r="S71" s="230" t="s">
        <v>179</v>
      </c>
      <c r="T71" s="230" t="s">
        <v>180</v>
      </c>
      <c r="U71" s="230">
        <v>0.32</v>
      </c>
      <c r="V71" s="230">
        <f>ROUND(E71*U71,2)</f>
        <v>14.34</v>
      </c>
      <c r="W71" s="230"/>
      <c r="X71" s="230" t="s">
        <v>181</v>
      </c>
      <c r="Y71" s="230" t="s">
        <v>182</v>
      </c>
      <c r="Z71" s="210"/>
      <c r="AA71" s="210"/>
      <c r="AB71" s="210"/>
      <c r="AC71" s="210"/>
      <c r="AD71" s="210"/>
      <c r="AE71" s="210"/>
      <c r="AF71" s="210"/>
      <c r="AG71" s="210" t="s">
        <v>183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7" t="s">
        <v>1313</v>
      </c>
      <c r="D72" s="232"/>
      <c r="E72" s="233">
        <v>44.8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185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3">
        <v>21</v>
      </c>
      <c r="B73" s="244" t="s">
        <v>578</v>
      </c>
      <c r="C73" s="256" t="s">
        <v>579</v>
      </c>
      <c r="D73" s="245" t="s">
        <v>212</v>
      </c>
      <c r="E73" s="246">
        <v>68.234999999999999</v>
      </c>
      <c r="F73" s="247"/>
      <c r="G73" s="248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1.4999999999999999E-4</v>
      </c>
      <c r="O73" s="229">
        <f>ROUND(E73*N73,2)</f>
        <v>0.01</v>
      </c>
      <c r="P73" s="229">
        <v>0</v>
      </c>
      <c r="Q73" s="229">
        <f>ROUND(E73*P73,2)</f>
        <v>0</v>
      </c>
      <c r="R73" s="230"/>
      <c r="S73" s="230" t="s">
        <v>179</v>
      </c>
      <c r="T73" s="230" t="s">
        <v>180</v>
      </c>
      <c r="U73" s="230">
        <v>0.05</v>
      </c>
      <c r="V73" s="230">
        <f>ROUND(E73*U73,2)</f>
        <v>3.41</v>
      </c>
      <c r="W73" s="230"/>
      <c r="X73" s="230" t="s">
        <v>181</v>
      </c>
      <c r="Y73" s="230" t="s">
        <v>182</v>
      </c>
      <c r="Z73" s="210"/>
      <c r="AA73" s="210"/>
      <c r="AB73" s="210"/>
      <c r="AC73" s="210"/>
      <c r="AD73" s="210"/>
      <c r="AE73" s="210"/>
      <c r="AF73" s="210"/>
      <c r="AG73" s="210" t="s">
        <v>183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7" t="s">
        <v>1314</v>
      </c>
      <c r="D74" s="232"/>
      <c r="E74" s="233">
        <v>11.4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185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57" t="s">
        <v>1315</v>
      </c>
      <c r="D75" s="232"/>
      <c r="E75" s="233">
        <v>5.7850000000000001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185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57" t="s">
        <v>1316</v>
      </c>
      <c r="D76" s="232"/>
      <c r="E76" s="233">
        <v>12.6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185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57" t="s">
        <v>1317</v>
      </c>
      <c r="D77" s="232"/>
      <c r="E77" s="233">
        <v>8.4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185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57" t="s">
        <v>1318</v>
      </c>
      <c r="D78" s="232"/>
      <c r="E78" s="233">
        <v>8.1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185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7" t="s">
        <v>1319</v>
      </c>
      <c r="D79" s="232"/>
      <c r="E79" s="233">
        <v>6.75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185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57" t="s">
        <v>1320</v>
      </c>
      <c r="D80" s="232"/>
      <c r="E80" s="233">
        <v>11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185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57" t="s">
        <v>1321</v>
      </c>
      <c r="D81" s="232"/>
      <c r="E81" s="233">
        <v>4.2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185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3">
        <v>22</v>
      </c>
      <c r="B82" s="244" t="s">
        <v>584</v>
      </c>
      <c r="C82" s="256" t="s">
        <v>585</v>
      </c>
      <c r="D82" s="245" t="s">
        <v>212</v>
      </c>
      <c r="E82" s="246">
        <v>81.734999999999999</v>
      </c>
      <c r="F82" s="247"/>
      <c r="G82" s="248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4.6000000000000001E-4</v>
      </c>
      <c r="O82" s="229">
        <f>ROUND(E82*N82,2)</f>
        <v>0.04</v>
      </c>
      <c r="P82" s="229">
        <v>0</v>
      </c>
      <c r="Q82" s="229">
        <f>ROUND(E82*P82,2)</f>
        <v>0</v>
      </c>
      <c r="R82" s="230"/>
      <c r="S82" s="230" t="s">
        <v>179</v>
      </c>
      <c r="T82" s="230" t="s">
        <v>180</v>
      </c>
      <c r="U82" s="230">
        <v>0</v>
      </c>
      <c r="V82" s="230">
        <f>ROUND(E82*U82,2)</f>
        <v>0</v>
      </c>
      <c r="W82" s="230"/>
      <c r="X82" s="230" t="s">
        <v>181</v>
      </c>
      <c r="Y82" s="230" t="s">
        <v>182</v>
      </c>
      <c r="Z82" s="210"/>
      <c r="AA82" s="210"/>
      <c r="AB82" s="210"/>
      <c r="AC82" s="210"/>
      <c r="AD82" s="210"/>
      <c r="AE82" s="210"/>
      <c r="AF82" s="210"/>
      <c r="AG82" s="210" t="s">
        <v>183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57" t="s">
        <v>1322</v>
      </c>
      <c r="D83" s="232"/>
      <c r="E83" s="233"/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185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57" t="s">
        <v>1314</v>
      </c>
      <c r="D84" s="232"/>
      <c r="E84" s="233">
        <v>11.4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185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57" t="s">
        <v>1315</v>
      </c>
      <c r="D85" s="232"/>
      <c r="E85" s="233">
        <v>5.7850000000000001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185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27"/>
      <c r="B86" s="228"/>
      <c r="C86" s="257" t="s">
        <v>1316</v>
      </c>
      <c r="D86" s="232"/>
      <c r="E86" s="233">
        <v>12.6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185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27"/>
      <c r="B87" s="228"/>
      <c r="C87" s="257" t="s">
        <v>1317</v>
      </c>
      <c r="D87" s="232"/>
      <c r="E87" s="233">
        <v>8.4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185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27"/>
      <c r="B88" s="228"/>
      <c r="C88" s="257" t="s">
        <v>1318</v>
      </c>
      <c r="D88" s="232"/>
      <c r="E88" s="233">
        <v>8.1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185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27"/>
      <c r="B89" s="228"/>
      <c r="C89" s="257" t="s">
        <v>1319</v>
      </c>
      <c r="D89" s="232"/>
      <c r="E89" s="233">
        <v>6.75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185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27"/>
      <c r="B90" s="228"/>
      <c r="C90" s="257" t="s">
        <v>1320</v>
      </c>
      <c r="D90" s="232"/>
      <c r="E90" s="233">
        <v>11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185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27"/>
      <c r="B91" s="228"/>
      <c r="C91" s="257" t="s">
        <v>1321</v>
      </c>
      <c r="D91" s="232"/>
      <c r="E91" s="233">
        <v>4.2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185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57" t="s">
        <v>1323</v>
      </c>
      <c r="D92" s="232"/>
      <c r="E92" s="233">
        <v>13.5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185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x14ac:dyDescent="0.2">
      <c r="A93" s="236" t="s">
        <v>174</v>
      </c>
      <c r="B93" s="237" t="s">
        <v>85</v>
      </c>
      <c r="C93" s="255" t="s">
        <v>86</v>
      </c>
      <c r="D93" s="238"/>
      <c r="E93" s="239"/>
      <c r="F93" s="240"/>
      <c r="G93" s="241">
        <f>SUMIF(AG94:AG113,"&lt;&gt;NOR",G94:G113)</f>
        <v>0</v>
      </c>
      <c r="H93" s="235"/>
      <c r="I93" s="235">
        <f>SUM(I94:I113)</f>
        <v>0</v>
      </c>
      <c r="J93" s="235"/>
      <c r="K93" s="235">
        <f>SUM(K94:K113)</f>
        <v>0</v>
      </c>
      <c r="L93" s="235"/>
      <c r="M93" s="235">
        <f>SUM(M94:M113)</f>
        <v>0</v>
      </c>
      <c r="N93" s="234"/>
      <c r="O93" s="234">
        <f>SUM(O94:O113)</f>
        <v>1.66</v>
      </c>
      <c r="P93" s="234"/>
      <c r="Q93" s="234">
        <f>SUM(Q94:Q113)</f>
        <v>0</v>
      </c>
      <c r="R93" s="235"/>
      <c r="S93" s="235"/>
      <c r="T93" s="235"/>
      <c r="U93" s="235"/>
      <c r="V93" s="235">
        <f>SUM(V94:V113)</f>
        <v>80.52000000000001</v>
      </c>
      <c r="W93" s="235"/>
      <c r="X93" s="235"/>
      <c r="Y93" s="235"/>
      <c r="AG93" t="s">
        <v>175</v>
      </c>
    </row>
    <row r="94" spans="1:60" outlineLevel="1" x14ac:dyDescent="0.2">
      <c r="A94" s="243">
        <v>23</v>
      </c>
      <c r="B94" s="244" t="s">
        <v>588</v>
      </c>
      <c r="C94" s="256" t="s">
        <v>589</v>
      </c>
      <c r="D94" s="245" t="s">
        <v>188</v>
      </c>
      <c r="E94" s="246">
        <v>27.870999999999999</v>
      </c>
      <c r="F94" s="247"/>
      <c r="G94" s="248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4.0000000000000003E-5</v>
      </c>
      <c r="O94" s="229">
        <f>ROUND(E94*N94,2)</f>
        <v>0</v>
      </c>
      <c r="P94" s="229">
        <v>0</v>
      </c>
      <c r="Q94" s="229">
        <f>ROUND(E94*P94,2)</f>
        <v>0</v>
      </c>
      <c r="R94" s="230"/>
      <c r="S94" s="230" t="s">
        <v>179</v>
      </c>
      <c r="T94" s="230" t="s">
        <v>180</v>
      </c>
      <c r="U94" s="230">
        <v>7.8E-2</v>
      </c>
      <c r="V94" s="230">
        <f>ROUND(E94*U94,2)</f>
        <v>2.17</v>
      </c>
      <c r="W94" s="230"/>
      <c r="X94" s="230" t="s">
        <v>181</v>
      </c>
      <c r="Y94" s="230" t="s">
        <v>182</v>
      </c>
      <c r="Z94" s="210"/>
      <c r="AA94" s="210"/>
      <c r="AB94" s="210"/>
      <c r="AC94" s="210"/>
      <c r="AD94" s="210"/>
      <c r="AE94" s="210"/>
      <c r="AF94" s="210"/>
      <c r="AG94" s="210" t="s">
        <v>183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57" t="s">
        <v>1295</v>
      </c>
      <c r="D95" s="232"/>
      <c r="E95" s="233">
        <v>4.32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185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57" t="s">
        <v>1296</v>
      </c>
      <c r="D96" s="232"/>
      <c r="E96" s="233">
        <v>2.3639999999999999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185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57" t="s">
        <v>1297</v>
      </c>
      <c r="D97" s="232"/>
      <c r="E97" s="233">
        <v>7.2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185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57" t="s">
        <v>1298</v>
      </c>
      <c r="D98" s="232"/>
      <c r="E98" s="233">
        <v>3.6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185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7" t="s">
        <v>1299</v>
      </c>
      <c r="D99" s="232"/>
      <c r="E99" s="233">
        <v>2.4300000000000002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185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57" t="s">
        <v>1300</v>
      </c>
      <c r="D100" s="232"/>
      <c r="E100" s="233">
        <v>1.2150000000000001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185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57" t="s">
        <v>1324</v>
      </c>
      <c r="D101" s="232"/>
      <c r="E101" s="233">
        <v>1.1819999999999999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185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57" t="s">
        <v>1197</v>
      </c>
      <c r="D102" s="232"/>
      <c r="E102" s="233">
        <v>3.76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185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57" t="s">
        <v>1301</v>
      </c>
      <c r="D103" s="232"/>
      <c r="E103" s="233">
        <v>1.8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185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3">
        <v>24</v>
      </c>
      <c r="B104" s="244" t="s">
        <v>1325</v>
      </c>
      <c r="C104" s="256" t="s">
        <v>1326</v>
      </c>
      <c r="D104" s="245" t="s">
        <v>188</v>
      </c>
      <c r="E104" s="246">
        <v>7.2060000000000004</v>
      </c>
      <c r="F104" s="247"/>
      <c r="G104" s="248">
        <f>ROUND(E104*F104,2)</f>
        <v>0</v>
      </c>
      <c r="H104" s="231"/>
      <c r="I104" s="230">
        <f>ROUND(E104*H104,2)</f>
        <v>0</v>
      </c>
      <c r="J104" s="231"/>
      <c r="K104" s="230">
        <f>ROUND(E104*J104,2)</f>
        <v>0</v>
      </c>
      <c r="L104" s="230">
        <v>21</v>
      </c>
      <c r="M104" s="230">
        <f>G104*(1+L104/100)</f>
        <v>0</v>
      </c>
      <c r="N104" s="229">
        <v>5.2580000000000002E-2</v>
      </c>
      <c r="O104" s="229">
        <f>ROUND(E104*N104,2)</f>
        <v>0.38</v>
      </c>
      <c r="P104" s="229">
        <v>0</v>
      </c>
      <c r="Q104" s="229">
        <f>ROUND(E104*P104,2)</f>
        <v>0</v>
      </c>
      <c r="R104" s="230"/>
      <c r="S104" s="230" t="s">
        <v>179</v>
      </c>
      <c r="T104" s="230" t="s">
        <v>180</v>
      </c>
      <c r="U104" s="230">
        <v>0.91700000000000004</v>
      </c>
      <c r="V104" s="230">
        <f>ROUND(E104*U104,2)</f>
        <v>6.61</v>
      </c>
      <c r="W104" s="230"/>
      <c r="X104" s="230" t="s">
        <v>181</v>
      </c>
      <c r="Y104" s="230" t="s">
        <v>182</v>
      </c>
      <c r="Z104" s="210"/>
      <c r="AA104" s="210"/>
      <c r="AB104" s="210"/>
      <c r="AC104" s="210"/>
      <c r="AD104" s="210"/>
      <c r="AE104" s="210"/>
      <c r="AF104" s="210"/>
      <c r="AG104" s="210" t="s">
        <v>183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27"/>
      <c r="B105" s="228"/>
      <c r="C105" s="257" t="s">
        <v>1327</v>
      </c>
      <c r="D105" s="232"/>
      <c r="E105" s="233"/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185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27"/>
      <c r="B106" s="228"/>
      <c r="C106" s="257" t="s">
        <v>1269</v>
      </c>
      <c r="D106" s="232"/>
      <c r="E106" s="233">
        <v>1.2150000000000001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185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27"/>
      <c r="B107" s="228"/>
      <c r="C107" s="257" t="s">
        <v>1270</v>
      </c>
      <c r="D107" s="232"/>
      <c r="E107" s="233">
        <v>2.4750000000000001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185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27"/>
      <c r="B108" s="228"/>
      <c r="C108" s="257" t="s">
        <v>1271</v>
      </c>
      <c r="D108" s="232"/>
      <c r="E108" s="233">
        <v>1.08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185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27"/>
      <c r="B109" s="228"/>
      <c r="C109" s="257" t="s">
        <v>1272</v>
      </c>
      <c r="D109" s="232"/>
      <c r="E109" s="233">
        <v>0.27600000000000002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185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7" t="s">
        <v>1273</v>
      </c>
      <c r="D110" s="232"/>
      <c r="E110" s="233">
        <v>2.16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185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43">
        <v>25</v>
      </c>
      <c r="B111" s="244" t="s">
        <v>1328</v>
      </c>
      <c r="C111" s="256" t="s">
        <v>1329</v>
      </c>
      <c r="D111" s="245" t="s">
        <v>188</v>
      </c>
      <c r="E111" s="246">
        <v>132.6</v>
      </c>
      <c r="F111" s="247"/>
      <c r="G111" s="248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8.8199999999999997E-3</v>
      </c>
      <c r="O111" s="229">
        <f>ROUND(E111*N111,2)</f>
        <v>1.17</v>
      </c>
      <c r="P111" s="229">
        <v>0</v>
      </c>
      <c r="Q111" s="229">
        <f>ROUND(E111*P111,2)</f>
        <v>0</v>
      </c>
      <c r="R111" s="230"/>
      <c r="S111" s="230" t="s">
        <v>179</v>
      </c>
      <c r="T111" s="230" t="s">
        <v>180</v>
      </c>
      <c r="U111" s="230">
        <v>0.31101000000000001</v>
      </c>
      <c r="V111" s="230">
        <f>ROUND(E111*U111,2)</f>
        <v>41.24</v>
      </c>
      <c r="W111" s="230"/>
      <c r="X111" s="230" t="s">
        <v>181</v>
      </c>
      <c r="Y111" s="230" t="s">
        <v>182</v>
      </c>
      <c r="Z111" s="210"/>
      <c r="AA111" s="210"/>
      <c r="AB111" s="210"/>
      <c r="AC111" s="210"/>
      <c r="AD111" s="210"/>
      <c r="AE111" s="210"/>
      <c r="AF111" s="210"/>
      <c r="AG111" s="210" t="s">
        <v>183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2.5" outlineLevel="2" x14ac:dyDescent="0.2">
      <c r="A112" s="227"/>
      <c r="B112" s="228"/>
      <c r="C112" s="257" t="s">
        <v>1330</v>
      </c>
      <c r="D112" s="232"/>
      <c r="E112" s="233">
        <v>132.6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185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49">
        <v>26</v>
      </c>
      <c r="B113" s="250" t="s">
        <v>1331</v>
      </c>
      <c r="C113" s="258" t="s">
        <v>1332</v>
      </c>
      <c r="D113" s="251" t="s">
        <v>188</v>
      </c>
      <c r="E113" s="252">
        <v>132.6</v>
      </c>
      <c r="F113" s="253"/>
      <c r="G113" s="254">
        <f>ROUND(E113*F113,2)</f>
        <v>0</v>
      </c>
      <c r="H113" s="231"/>
      <c r="I113" s="230">
        <f>ROUND(E113*H113,2)</f>
        <v>0</v>
      </c>
      <c r="J113" s="231"/>
      <c r="K113" s="230">
        <f>ROUND(E113*J113,2)</f>
        <v>0</v>
      </c>
      <c r="L113" s="230">
        <v>21</v>
      </c>
      <c r="M113" s="230">
        <f>G113*(1+L113/100)</f>
        <v>0</v>
      </c>
      <c r="N113" s="229">
        <v>8.0000000000000004E-4</v>
      </c>
      <c r="O113" s="229">
        <f>ROUND(E113*N113,2)</f>
        <v>0.11</v>
      </c>
      <c r="P113" s="229">
        <v>0</v>
      </c>
      <c r="Q113" s="229">
        <f>ROUND(E113*P113,2)</f>
        <v>0</v>
      </c>
      <c r="R113" s="230"/>
      <c r="S113" s="230" t="s">
        <v>179</v>
      </c>
      <c r="T113" s="230" t="s">
        <v>180</v>
      </c>
      <c r="U113" s="230">
        <v>0.23</v>
      </c>
      <c r="V113" s="230">
        <f>ROUND(E113*U113,2)</f>
        <v>30.5</v>
      </c>
      <c r="W113" s="230"/>
      <c r="X113" s="230" t="s">
        <v>181</v>
      </c>
      <c r="Y113" s="230" t="s">
        <v>182</v>
      </c>
      <c r="Z113" s="210"/>
      <c r="AA113" s="210"/>
      <c r="AB113" s="210"/>
      <c r="AC113" s="210"/>
      <c r="AD113" s="210"/>
      <c r="AE113" s="210"/>
      <c r="AF113" s="210"/>
      <c r="AG113" s="210" t="s">
        <v>183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x14ac:dyDescent="0.2">
      <c r="A114" s="236" t="s">
        <v>174</v>
      </c>
      <c r="B114" s="237" t="s">
        <v>87</v>
      </c>
      <c r="C114" s="255" t="s">
        <v>88</v>
      </c>
      <c r="D114" s="238"/>
      <c r="E114" s="239"/>
      <c r="F114" s="240"/>
      <c r="G114" s="241">
        <f>SUMIF(AG115:AG116,"&lt;&gt;NOR",G115:G116)</f>
        <v>0</v>
      </c>
      <c r="H114" s="235"/>
      <c r="I114" s="235">
        <f>SUM(I115:I116)</f>
        <v>0</v>
      </c>
      <c r="J114" s="235"/>
      <c r="K114" s="235">
        <f>SUM(K115:K116)</f>
        <v>0</v>
      </c>
      <c r="L114" s="235"/>
      <c r="M114" s="235">
        <f>SUM(M115:M116)</f>
        <v>0</v>
      </c>
      <c r="N114" s="234"/>
      <c r="O114" s="234">
        <f>SUM(O115:O116)</f>
        <v>3.72</v>
      </c>
      <c r="P114" s="234"/>
      <c r="Q114" s="234">
        <f>SUM(Q115:Q116)</f>
        <v>0</v>
      </c>
      <c r="R114" s="235"/>
      <c r="S114" s="235"/>
      <c r="T114" s="235"/>
      <c r="U114" s="235"/>
      <c r="V114" s="235">
        <f>SUM(V115:V116)</f>
        <v>80.8</v>
      </c>
      <c r="W114" s="235"/>
      <c r="X114" s="235"/>
      <c r="Y114" s="235"/>
      <c r="AG114" t="s">
        <v>175</v>
      </c>
    </row>
    <row r="115" spans="1:60" outlineLevel="1" x14ac:dyDescent="0.2">
      <c r="A115" s="243">
        <v>27</v>
      </c>
      <c r="B115" s="244" t="s">
        <v>1333</v>
      </c>
      <c r="C115" s="256" t="s">
        <v>1334</v>
      </c>
      <c r="D115" s="245" t="s">
        <v>188</v>
      </c>
      <c r="E115" s="246">
        <v>217.2</v>
      </c>
      <c r="F115" s="247"/>
      <c r="G115" s="248">
        <f>ROUND(E115*F115,2)</f>
        <v>0</v>
      </c>
      <c r="H115" s="231"/>
      <c r="I115" s="230">
        <f>ROUND(E115*H115,2)</f>
        <v>0</v>
      </c>
      <c r="J115" s="231"/>
      <c r="K115" s="230">
        <f>ROUND(E115*J115,2)</f>
        <v>0</v>
      </c>
      <c r="L115" s="230">
        <v>21</v>
      </c>
      <c r="M115" s="230">
        <f>G115*(1+L115/100)</f>
        <v>0</v>
      </c>
      <c r="N115" s="229">
        <v>1.7149999999999999E-2</v>
      </c>
      <c r="O115" s="229">
        <f>ROUND(E115*N115,2)</f>
        <v>3.72</v>
      </c>
      <c r="P115" s="229">
        <v>0</v>
      </c>
      <c r="Q115" s="229">
        <f>ROUND(E115*P115,2)</f>
        <v>0</v>
      </c>
      <c r="R115" s="230"/>
      <c r="S115" s="230" t="s">
        <v>179</v>
      </c>
      <c r="T115" s="230" t="s">
        <v>180</v>
      </c>
      <c r="U115" s="230">
        <v>0.372</v>
      </c>
      <c r="V115" s="230">
        <f>ROUND(E115*U115,2)</f>
        <v>80.8</v>
      </c>
      <c r="W115" s="230"/>
      <c r="X115" s="230" t="s">
        <v>181</v>
      </c>
      <c r="Y115" s="230" t="s">
        <v>182</v>
      </c>
      <c r="Z115" s="210"/>
      <c r="AA115" s="210"/>
      <c r="AB115" s="210"/>
      <c r="AC115" s="210"/>
      <c r="AD115" s="210"/>
      <c r="AE115" s="210"/>
      <c r="AF115" s="210"/>
      <c r="AG115" s="210" t="s">
        <v>183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ht="22.5" outlineLevel="2" x14ac:dyDescent="0.2">
      <c r="A116" s="227"/>
      <c r="B116" s="228"/>
      <c r="C116" s="257" t="s">
        <v>1335</v>
      </c>
      <c r="D116" s="232"/>
      <c r="E116" s="233">
        <v>217.2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185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x14ac:dyDescent="0.2">
      <c r="A117" s="236" t="s">
        <v>174</v>
      </c>
      <c r="B117" s="237" t="s">
        <v>91</v>
      </c>
      <c r="C117" s="255" t="s">
        <v>92</v>
      </c>
      <c r="D117" s="238"/>
      <c r="E117" s="239"/>
      <c r="F117" s="240"/>
      <c r="G117" s="241">
        <f>SUMIF(AG118:AG122,"&lt;&gt;NOR",G118:G122)</f>
        <v>0</v>
      </c>
      <c r="H117" s="235"/>
      <c r="I117" s="235">
        <f>SUM(I118:I122)</f>
        <v>0</v>
      </c>
      <c r="J117" s="235"/>
      <c r="K117" s="235">
        <f>SUM(K118:K122)</f>
        <v>0</v>
      </c>
      <c r="L117" s="235"/>
      <c r="M117" s="235">
        <f>SUM(M118:M122)</f>
        <v>0</v>
      </c>
      <c r="N117" s="234"/>
      <c r="O117" s="234">
        <f>SUM(O118:O122)</f>
        <v>4.5</v>
      </c>
      <c r="P117" s="234"/>
      <c r="Q117" s="234">
        <f>SUM(Q118:Q122)</f>
        <v>0</v>
      </c>
      <c r="R117" s="235"/>
      <c r="S117" s="235"/>
      <c r="T117" s="235"/>
      <c r="U117" s="235"/>
      <c r="V117" s="235">
        <f>SUM(V118:V122)</f>
        <v>97.97999999999999</v>
      </c>
      <c r="W117" s="235"/>
      <c r="X117" s="235"/>
      <c r="Y117" s="235"/>
      <c r="AG117" t="s">
        <v>175</v>
      </c>
    </row>
    <row r="118" spans="1:60" outlineLevel="1" x14ac:dyDescent="0.2">
      <c r="A118" s="249">
        <v>28</v>
      </c>
      <c r="B118" s="250" t="s">
        <v>624</v>
      </c>
      <c r="C118" s="258" t="s">
        <v>625</v>
      </c>
      <c r="D118" s="251" t="s">
        <v>188</v>
      </c>
      <c r="E118" s="252">
        <v>216.4</v>
      </c>
      <c r="F118" s="253"/>
      <c r="G118" s="254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1.8380000000000001E-2</v>
      </c>
      <c r="O118" s="229">
        <f>ROUND(E118*N118,2)</f>
        <v>3.98</v>
      </c>
      <c r="P118" s="229">
        <v>0</v>
      </c>
      <c r="Q118" s="229">
        <f>ROUND(E118*P118,2)</f>
        <v>0</v>
      </c>
      <c r="R118" s="230"/>
      <c r="S118" s="230" t="s">
        <v>179</v>
      </c>
      <c r="T118" s="230" t="s">
        <v>180</v>
      </c>
      <c r="U118" s="230">
        <v>0.13</v>
      </c>
      <c r="V118" s="230">
        <f>ROUND(E118*U118,2)</f>
        <v>28.13</v>
      </c>
      <c r="W118" s="230"/>
      <c r="X118" s="230" t="s">
        <v>181</v>
      </c>
      <c r="Y118" s="230" t="s">
        <v>182</v>
      </c>
      <c r="Z118" s="210"/>
      <c r="AA118" s="210"/>
      <c r="AB118" s="210"/>
      <c r="AC118" s="210"/>
      <c r="AD118" s="210"/>
      <c r="AE118" s="210"/>
      <c r="AF118" s="210"/>
      <c r="AG118" s="210" t="s">
        <v>183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49">
        <v>29</v>
      </c>
      <c r="B119" s="250" t="s">
        <v>629</v>
      </c>
      <c r="C119" s="258" t="s">
        <v>630</v>
      </c>
      <c r="D119" s="251" t="s">
        <v>188</v>
      </c>
      <c r="E119" s="252">
        <v>216.4</v>
      </c>
      <c r="F119" s="253"/>
      <c r="G119" s="254">
        <f>ROUND(E119*F119,2)</f>
        <v>0</v>
      </c>
      <c r="H119" s="231"/>
      <c r="I119" s="230">
        <f>ROUND(E119*H119,2)</f>
        <v>0</v>
      </c>
      <c r="J119" s="231"/>
      <c r="K119" s="230">
        <f>ROUND(E119*J119,2)</f>
        <v>0</v>
      </c>
      <c r="L119" s="230">
        <v>21</v>
      </c>
      <c r="M119" s="230">
        <f>G119*(1+L119/100)</f>
        <v>0</v>
      </c>
      <c r="N119" s="229">
        <v>8.4999999999999995E-4</v>
      </c>
      <c r="O119" s="229">
        <f>ROUND(E119*N119,2)</f>
        <v>0.18</v>
      </c>
      <c r="P119" s="229">
        <v>0</v>
      </c>
      <c r="Q119" s="229">
        <f>ROUND(E119*P119,2)</f>
        <v>0</v>
      </c>
      <c r="R119" s="230"/>
      <c r="S119" s="230" t="s">
        <v>179</v>
      </c>
      <c r="T119" s="230" t="s">
        <v>180</v>
      </c>
      <c r="U119" s="230">
        <v>6.0000000000000001E-3</v>
      </c>
      <c r="V119" s="230">
        <f>ROUND(E119*U119,2)</f>
        <v>1.3</v>
      </c>
      <c r="W119" s="230"/>
      <c r="X119" s="230" t="s">
        <v>181</v>
      </c>
      <c r="Y119" s="230" t="s">
        <v>182</v>
      </c>
      <c r="Z119" s="210"/>
      <c r="AA119" s="210"/>
      <c r="AB119" s="210"/>
      <c r="AC119" s="210"/>
      <c r="AD119" s="210"/>
      <c r="AE119" s="210"/>
      <c r="AF119" s="210"/>
      <c r="AG119" s="210" t="s">
        <v>183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49">
        <v>30</v>
      </c>
      <c r="B120" s="250" t="s">
        <v>631</v>
      </c>
      <c r="C120" s="258" t="s">
        <v>632</v>
      </c>
      <c r="D120" s="251" t="s">
        <v>188</v>
      </c>
      <c r="E120" s="252">
        <v>216.4</v>
      </c>
      <c r="F120" s="253"/>
      <c r="G120" s="254">
        <f>ROUND(E120*F120,2)</f>
        <v>0</v>
      </c>
      <c r="H120" s="231"/>
      <c r="I120" s="230">
        <f>ROUND(E120*H120,2)</f>
        <v>0</v>
      </c>
      <c r="J120" s="231"/>
      <c r="K120" s="230">
        <f>ROUND(E120*J120,2)</f>
        <v>0</v>
      </c>
      <c r="L120" s="230">
        <v>21</v>
      </c>
      <c r="M120" s="230">
        <f>G120*(1+L120/100)</f>
        <v>0</v>
      </c>
      <c r="N120" s="229">
        <v>0</v>
      </c>
      <c r="O120" s="229">
        <f>ROUND(E120*N120,2)</f>
        <v>0</v>
      </c>
      <c r="P120" s="229">
        <v>0</v>
      </c>
      <c r="Q120" s="229">
        <f>ROUND(E120*P120,2)</f>
        <v>0</v>
      </c>
      <c r="R120" s="230"/>
      <c r="S120" s="230" t="s">
        <v>179</v>
      </c>
      <c r="T120" s="230" t="s">
        <v>180</v>
      </c>
      <c r="U120" s="230">
        <v>0.10199999999999999</v>
      </c>
      <c r="V120" s="230">
        <f>ROUND(E120*U120,2)</f>
        <v>22.07</v>
      </c>
      <c r="W120" s="230"/>
      <c r="X120" s="230" t="s">
        <v>181</v>
      </c>
      <c r="Y120" s="230" t="s">
        <v>182</v>
      </c>
      <c r="Z120" s="210"/>
      <c r="AA120" s="210"/>
      <c r="AB120" s="210"/>
      <c r="AC120" s="210"/>
      <c r="AD120" s="210"/>
      <c r="AE120" s="210"/>
      <c r="AF120" s="210"/>
      <c r="AG120" s="210" t="s">
        <v>183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43">
        <v>31</v>
      </c>
      <c r="B121" s="244" t="s">
        <v>633</v>
      </c>
      <c r="C121" s="256" t="s">
        <v>634</v>
      </c>
      <c r="D121" s="245" t="s">
        <v>188</v>
      </c>
      <c r="E121" s="246">
        <v>217.2</v>
      </c>
      <c r="F121" s="247"/>
      <c r="G121" s="248">
        <f>ROUND(E121*F121,2)</f>
        <v>0</v>
      </c>
      <c r="H121" s="231"/>
      <c r="I121" s="230">
        <f>ROUND(E121*H121,2)</f>
        <v>0</v>
      </c>
      <c r="J121" s="231"/>
      <c r="K121" s="230">
        <f>ROUND(E121*J121,2)</f>
        <v>0</v>
      </c>
      <c r="L121" s="230">
        <v>21</v>
      </c>
      <c r="M121" s="230">
        <f>G121*(1+L121/100)</f>
        <v>0</v>
      </c>
      <c r="N121" s="229">
        <v>1.58E-3</v>
      </c>
      <c r="O121" s="229">
        <f>ROUND(E121*N121,2)</f>
        <v>0.34</v>
      </c>
      <c r="P121" s="229">
        <v>0</v>
      </c>
      <c r="Q121" s="229">
        <f>ROUND(E121*P121,2)</f>
        <v>0</v>
      </c>
      <c r="R121" s="230"/>
      <c r="S121" s="230" t="s">
        <v>179</v>
      </c>
      <c r="T121" s="230" t="s">
        <v>180</v>
      </c>
      <c r="U121" s="230">
        <v>0.214</v>
      </c>
      <c r="V121" s="230">
        <f>ROUND(E121*U121,2)</f>
        <v>46.48</v>
      </c>
      <c r="W121" s="230"/>
      <c r="X121" s="230" t="s">
        <v>181</v>
      </c>
      <c r="Y121" s="230" t="s">
        <v>182</v>
      </c>
      <c r="Z121" s="210"/>
      <c r="AA121" s="210"/>
      <c r="AB121" s="210"/>
      <c r="AC121" s="210"/>
      <c r="AD121" s="210"/>
      <c r="AE121" s="210"/>
      <c r="AF121" s="210"/>
      <c r="AG121" s="210" t="s">
        <v>183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27"/>
      <c r="B122" s="228"/>
      <c r="C122" s="257" t="s">
        <v>1336</v>
      </c>
      <c r="D122" s="232"/>
      <c r="E122" s="233">
        <v>217.2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185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5.5" x14ac:dyDescent="0.2">
      <c r="A123" s="236" t="s">
        <v>174</v>
      </c>
      <c r="B123" s="237" t="s">
        <v>93</v>
      </c>
      <c r="C123" s="255" t="s">
        <v>94</v>
      </c>
      <c r="D123" s="238"/>
      <c r="E123" s="239"/>
      <c r="F123" s="240"/>
      <c r="G123" s="241">
        <f>SUMIF(AG124:AG127,"&lt;&gt;NOR",G124:G127)</f>
        <v>0</v>
      </c>
      <c r="H123" s="235"/>
      <c r="I123" s="235">
        <f>SUM(I124:I127)</f>
        <v>0</v>
      </c>
      <c r="J123" s="235"/>
      <c r="K123" s="235">
        <f>SUM(K124:K127)</f>
        <v>0</v>
      </c>
      <c r="L123" s="235"/>
      <c r="M123" s="235">
        <f>SUM(M124:M127)</f>
        <v>0</v>
      </c>
      <c r="N123" s="234"/>
      <c r="O123" s="234">
        <f>SUM(O124:O127)</f>
        <v>0.02</v>
      </c>
      <c r="P123" s="234"/>
      <c r="Q123" s="234">
        <f>SUM(Q124:Q127)</f>
        <v>0</v>
      </c>
      <c r="R123" s="235"/>
      <c r="S123" s="235"/>
      <c r="T123" s="235"/>
      <c r="U123" s="235"/>
      <c r="V123" s="235">
        <f>SUM(V124:V127)</f>
        <v>67.77000000000001</v>
      </c>
      <c r="W123" s="235"/>
      <c r="X123" s="235"/>
      <c r="Y123" s="235"/>
      <c r="AG123" t="s">
        <v>175</v>
      </c>
    </row>
    <row r="124" spans="1:60" outlineLevel="1" x14ac:dyDescent="0.2">
      <c r="A124" s="249">
        <v>32</v>
      </c>
      <c r="B124" s="250" t="s">
        <v>635</v>
      </c>
      <c r="C124" s="258" t="s">
        <v>636</v>
      </c>
      <c r="D124" s="251" t="s">
        <v>188</v>
      </c>
      <c r="E124" s="252">
        <v>217.2</v>
      </c>
      <c r="F124" s="253"/>
      <c r="G124" s="254">
        <f>ROUND(E124*F124,2)</f>
        <v>0</v>
      </c>
      <c r="H124" s="231"/>
      <c r="I124" s="230">
        <f>ROUND(E124*H124,2)</f>
        <v>0</v>
      </c>
      <c r="J124" s="231"/>
      <c r="K124" s="230">
        <f>ROUND(E124*J124,2)</f>
        <v>0</v>
      </c>
      <c r="L124" s="230">
        <v>21</v>
      </c>
      <c r="M124" s="230">
        <f>G124*(1+L124/100)</f>
        <v>0</v>
      </c>
      <c r="N124" s="229">
        <v>4.0000000000000003E-5</v>
      </c>
      <c r="O124" s="229">
        <f>ROUND(E124*N124,2)</f>
        <v>0.01</v>
      </c>
      <c r="P124" s="229">
        <v>0</v>
      </c>
      <c r="Q124" s="229">
        <f>ROUND(E124*P124,2)</f>
        <v>0</v>
      </c>
      <c r="R124" s="230"/>
      <c r="S124" s="230" t="s">
        <v>179</v>
      </c>
      <c r="T124" s="230" t="s">
        <v>180</v>
      </c>
      <c r="U124" s="230">
        <v>0.308</v>
      </c>
      <c r="V124" s="230">
        <f>ROUND(E124*U124,2)</f>
        <v>66.900000000000006</v>
      </c>
      <c r="W124" s="230"/>
      <c r="X124" s="230" t="s">
        <v>181</v>
      </c>
      <c r="Y124" s="230" t="s">
        <v>182</v>
      </c>
      <c r="Z124" s="210"/>
      <c r="AA124" s="210"/>
      <c r="AB124" s="210"/>
      <c r="AC124" s="210"/>
      <c r="AD124" s="210"/>
      <c r="AE124" s="210"/>
      <c r="AF124" s="210"/>
      <c r="AG124" s="210" t="s">
        <v>183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49">
        <v>33</v>
      </c>
      <c r="B125" s="250" t="s">
        <v>637</v>
      </c>
      <c r="C125" s="258" t="s">
        <v>638</v>
      </c>
      <c r="D125" s="251" t="s">
        <v>178</v>
      </c>
      <c r="E125" s="252">
        <v>3</v>
      </c>
      <c r="F125" s="253"/>
      <c r="G125" s="254">
        <f>ROUND(E125*F125,2)</f>
        <v>0</v>
      </c>
      <c r="H125" s="231"/>
      <c r="I125" s="230">
        <f>ROUND(E125*H125,2)</f>
        <v>0</v>
      </c>
      <c r="J125" s="231"/>
      <c r="K125" s="230">
        <f>ROUND(E125*J125,2)</f>
        <v>0</v>
      </c>
      <c r="L125" s="230">
        <v>21</v>
      </c>
      <c r="M125" s="230">
        <f>G125*(1+L125/100)</f>
        <v>0</v>
      </c>
      <c r="N125" s="229">
        <v>1.0000000000000001E-5</v>
      </c>
      <c r="O125" s="229">
        <f>ROUND(E125*N125,2)</f>
        <v>0</v>
      </c>
      <c r="P125" s="229">
        <v>0</v>
      </c>
      <c r="Q125" s="229">
        <f>ROUND(E125*P125,2)</f>
        <v>0</v>
      </c>
      <c r="R125" s="230"/>
      <c r="S125" s="230" t="s">
        <v>179</v>
      </c>
      <c r="T125" s="230" t="s">
        <v>180</v>
      </c>
      <c r="U125" s="230">
        <v>0.17</v>
      </c>
      <c r="V125" s="230">
        <f>ROUND(E125*U125,2)</f>
        <v>0.51</v>
      </c>
      <c r="W125" s="230"/>
      <c r="X125" s="230" t="s">
        <v>181</v>
      </c>
      <c r="Y125" s="230" t="s">
        <v>182</v>
      </c>
      <c r="Z125" s="210"/>
      <c r="AA125" s="210"/>
      <c r="AB125" s="210"/>
      <c r="AC125" s="210"/>
      <c r="AD125" s="210"/>
      <c r="AE125" s="210"/>
      <c r="AF125" s="210"/>
      <c r="AG125" s="210" t="s">
        <v>183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49">
        <v>34</v>
      </c>
      <c r="B126" s="250" t="s">
        <v>639</v>
      </c>
      <c r="C126" s="258" t="s">
        <v>640</v>
      </c>
      <c r="D126" s="251" t="s">
        <v>178</v>
      </c>
      <c r="E126" s="252">
        <v>3</v>
      </c>
      <c r="F126" s="253"/>
      <c r="G126" s="254">
        <f>ROUND(E126*F126,2)</f>
        <v>0</v>
      </c>
      <c r="H126" s="231"/>
      <c r="I126" s="230">
        <f>ROUND(E126*H126,2)</f>
        <v>0</v>
      </c>
      <c r="J126" s="231"/>
      <c r="K126" s="230">
        <f>ROUND(E126*J126,2)</f>
        <v>0</v>
      </c>
      <c r="L126" s="230">
        <v>21</v>
      </c>
      <c r="M126" s="230">
        <f>G126*(1+L126/100)</f>
        <v>0</v>
      </c>
      <c r="N126" s="229">
        <v>3.0000000000000001E-3</v>
      </c>
      <c r="O126" s="229">
        <f>ROUND(E126*N126,2)</f>
        <v>0.01</v>
      </c>
      <c r="P126" s="229">
        <v>0</v>
      </c>
      <c r="Q126" s="229">
        <f>ROUND(E126*P126,2)</f>
        <v>0</v>
      </c>
      <c r="R126" s="230" t="s">
        <v>406</v>
      </c>
      <c r="S126" s="230" t="s">
        <v>179</v>
      </c>
      <c r="T126" s="230" t="s">
        <v>180</v>
      </c>
      <c r="U126" s="230">
        <v>0</v>
      </c>
      <c r="V126" s="230">
        <f>ROUND(E126*U126,2)</f>
        <v>0</v>
      </c>
      <c r="W126" s="230"/>
      <c r="X126" s="230" t="s">
        <v>407</v>
      </c>
      <c r="Y126" s="230" t="s">
        <v>182</v>
      </c>
      <c r="Z126" s="210"/>
      <c r="AA126" s="210"/>
      <c r="AB126" s="210"/>
      <c r="AC126" s="210"/>
      <c r="AD126" s="210"/>
      <c r="AE126" s="210"/>
      <c r="AF126" s="210"/>
      <c r="AG126" s="210" t="s">
        <v>408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49">
        <v>35</v>
      </c>
      <c r="B127" s="250" t="s">
        <v>641</v>
      </c>
      <c r="C127" s="258" t="s">
        <v>642</v>
      </c>
      <c r="D127" s="251" t="s">
        <v>178</v>
      </c>
      <c r="E127" s="252">
        <v>3</v>
      </c>
      <c r="F127" s="253"/>
      <c r="G127" s="254">
        <f>ROUND(E127*F127,2)</f>
        <v>0</v>
      </c>
      <c r="H127" s="231"/>
      <c r="I127" s="230">
        <f>ROUND(E127*H127,2)</f>
        <v>0</v>
      </c>
      <c r="J127" s="231"/>
      <c r="K127" s="230">
        <f>ROUND(E127*J127,2)</f>
        <v>0</v>
      </c>
      <c r="L127" s="230">
        <v>21</v>
      </c>
      <c r="M127" s="230">
        <f>G127*(1+L127/100)</f>
        <v>0</v>
      </c>
      <c r="N127" s="229">
        <v>0</v>
      </c>
      <c r="O127" s="229">
        <f>ROUND(E127*N127,2)</f>
        <v>0</v>
      </c>
      <c r="P127" s="229">
        <v>0</v>
      </c>
      <c r="Q127" s="229">
        <f>ROUND(E127*P127,2)</f>
        <v>0</v>
      </c>
      <c r="R127" s="230"/>
      <c r="S127" s="230" t="s">
        <v>179</v>
      </c>
      <c r="T127" s="230" t="s">
        <v>180</v>
      </c>
      <c r="U127" s="230">
        <v>0.11890000000000001</v>
      </c>
      <c r="V127" s="230">
        <f>ROUND(E127*U127,2)</f>
        <v>0.36</v>
      </c>
      <c r="W127" s="230"/>
      <c r="X127" s="230" t="s">
        <v>181</v>
      </c>
      <c r="Y127" s="230" t="s">
        <v>182</v>
      </c>
      <c r="Z127" s="210"/>
      <c r="AA127" s="210"/>
      <c r="AB127" s="210"/>
      <c r="AC127" s="210"/>
      <c r="AD127" s="210"/>
      <c r="AE127" s="210"/>
      <c r="AF127" s="210"/>
      <c r="AG127" s="210" t="s">
        <v>183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x14ac:dyDescent="0.2">
      <c r="A128" s="236" t="s">
        <v>174</v>
      </c>
      <c r="B128" s="237" t="s">
        <v>97</v>
      </c>
      <c r="C128" s="255" t="s">
        <v>98</v>
      </c>
      <c r="D128" s="238"/>
      <c r="E128" s="239"/>
      <c r="F128" s="240"/>
      <c r="G128" s="241">
        <f>SUMIF(AG129:AG129,"&lt;&gt;NOR",G129:G129)</f>
        <v>0</v>
      </c>
      <c r="H128" s="235"/>
      <c r="I128" s="235">
        <f>SUM(I129:I129)</f>
        <v>0</v>
      </c>
      <c r="J128" s="235"/>
      <c r="K128" s="235">
        <f>SUM(K129:K129)</f>
        <v>0</v>
      </c>
      <c r="L128" s="235"/>
      <c r="M128" s="235">
        <f>SUM(M129:M129)</f>
        <v>0</v>
      </c>
      <c r="N128" s="234"/>
      <c r="O128" s="234">
        <f>SUM(O129:O129)</f>
        <v>0</v>
      </c>
      <c r="P128" s="234"/>
      <c r="Q128" s="234">
        <f>SUM(Q129:Q129)</f>
        <v>0</v>
      </c>
      <c r="R128" s="235"/>
      <c r="S128" s="235"/>
      <c r="T128" s="235"/>
      <c r="U128" s="235"/>
      <c r="V128" s="235">
        <f>SUM(V129:V129)</f>
        <v>54.9</v>
      </c>
      <c r="W128" s="235"/>
      <c r="X128" s="235"/>
      <c r="Y128" s="235"/>
      <c r="AG128" t="s">
        <v>175</v>
      </c>
    </row>
    <row r="129" spans="1:60" outlineLevel="1" x14ac:dyDescent="0.2">
      <c r="A129" s="249">
        <v>36</v>
      </c>
      <c r="B129" s="250" t="s">
        <v>643</v>
      </c>
      <c r="C129" s="258" t="s">
        <v>644</v>
      </c>
      <c r="D129" s="251" t="s">
        <v>325</v>
      </c>
      <c r="E129" s="252">
        <v>29.015419999999999</v>
      </c>
      <c r="F129" s="253"/>
      <c r="G129" s="254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0</v>
      </c>
      <c r="O129" s="229">
        <f>ROUND(E129*N129,2)</f>
        <v>0</v>
      </c>
      <c r="P129" s="229">
        <v>0</v>
      </c>
      <c r="Q129" s="229">
        <f>ROUND(E129*P129,2)</f>
        <v>0</v>
      </c>
      <c r="R129" s="230"/>
      <c r="S129" s="230" t="s">
        <v>179</v>
      </c>
      <c r="T129" s="230" t="s">
        <v>180</v>
      </c>
      <c r="U129" s="230">
        <v>1.8919999999999999</v>
      </c>
      <c r="V129" s="230">
        <f>ROUND(E129*U129,2)</f>
        <v>54.9</v>
      </c>
      <c r="W129" s="230"/>
      <c r="X129" s="230" t="s">
        <v>645</v>
      </c>
      <c r="Y129" s="230" t="s">
        <v>182</v>
      </c>
      <c r="Z129" s="210"/>
      <c r="AA129" s="210"/>
      <c r="AB129" s="210"/>
      <c r="AC129" s="210"/>
      <c r="AD129" s="210"/>
      <c r="AE129" s="210"/>
      <c r="AF129" s="210"/>
      <c r="AG129" s="210" t="s">
        <v>646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x14ac:dyDescent="0.2">
      <c r="A130" s="236" t="s">
        <v>174</v>
      </c>
      <c r="B130" s="237" t="s">
        <v>99</v>
      </c>
      <c r="C130" s="255" t="s">
        <v>100</v>
      </c>
      <c r="D130" s="238"/>
      <c r="E130" s="239"/>
      <c r="F130" s="240"/>
      <c r="G130" s="241">
        <f>SUMIF(AG131:AG146,"&lt;&gt;NOR",G131:G146)</f>
        <v>0</v>
      </c>
      <c r="H130" s="235"/>
      <c r="I130" s="235">
        <f>SUM(I131:I146)</f>
        <v>0</v>
      </c>
      <c r="J130" s="235"/>
      <c r="K130" s="235">
        <f>SUM(K131:K146)</f>
        <v>0</v>
      </c>
      <c r="L130" s="235"/>
      <c r="M130" s="235">
        <f>SUM(M131:M146)</f>
        <v>0</v>
      </c>
      <c r="N130" s="234"/>
      <c r="O130" s="234">
        <f>SUM(O131:O146)</f>
        <v>0.42000000000000004</v>
      </c>
      <c r="P130" s="234"/>
      <c r="Q130" s="234">
        <f>SUM(Q131:Q146)</f>
        <v>0</v>
      </c>
      <c r="R130" s="235"/>
      <c r="S130" s="235"/>
      <c r="T130" s="235"/>
      <c r="U130" s="235"/>
      <c r="V130" s="235">
        <f>SUM(V131:V146)</f>
        <v>66.010000000000005</v>
      </c>
      <c r="W130" s="235"/>
      <c r="X130" s="235"/>
      <c r="Y130" s="235"/>
      <c r="AG130" t="s">
        <v>175</v>
      </c>
    </row>
    <row r="131" spans="1:60" ht="22.5" outlineLevel="1" x14ac:dyDescent="0.2">
      <c r="A131" s="243">
        <v>37</v>
      </c>
      <c r="B131" s="244" t="s">
        <v>657</v>
      </c>
      <c r="C131" s="256" t="s">
        <v>658</v>
      </c>
      <c r="D131" s="245" t="s">
        <v>188</v>
      </c>
      <c r="E131" s="246">
        <v>105.74</v>
      </c>
      <c r="F131" s="247"/>
      <c r="G131" s="248">
        <f>ROUND(E131*F131,2)</f>
        <v>0</v>
      </c>
      <c r="H131" s="231"/>
      <c r="I131" s="230">
        <f>ROUND(E131*H131,2)</f>
        <v>0</v>
      </c>
      <c r="J131" s="231"/>
      <c r="K131" s="230">
        <f>ROUND(E131*J131,2)</f>
        <v>0</v>
      </c>
      <c r="L131" s="230">
        <v>21</v>
      </c>
      <c r="M131" s="230">
        <f>G131*(1+L131/100)</f>
        <v>0</v>
      </c>
      <c r="N131" s="229">
        <v>2.1000000000000001E-4</v>
      </c>
      <c r="O131" s="229">
        <f>ROUND(E131*N131,2)</f>
        <v>0.02</v>
      </c>
      <c r="P131" s="229">
        <v>0</v>
      </c>
      <c r="Q131" s="229">
        <f>ROUND(E131*P131,2)</f>
        <v>0</v>
      </c>
      <c r="R131" s="230"/>
      <c r="S131" s="230" t="s">
        <v>179</v>
      </c>
      <c r="T131" s="230" t="s">
        <v>180</v>
      </c>
      <c r="U131" s="230">
        <v>9.5000000000000001E-2</v>
      </c>
      <c r="V131" s="230">
        <f>ROUND(E131*U131,2)</f>
        <v>10.050000000000001</v>
      </c>
      <c r="W131" s="230"/>
      <c r="X131" s="230" t="s">
        <v>181</v>
      </c>
      <c r="Y131" s="230" t="s">
        <v>182</v>
      </c>
      <c r="Z131" s="210"/>
      <c r="AA131" s="210"/>
      <c r="AB131" s="210"/>
      <c r="AC131" s="210"/>
      <c r="AD131" s="210"/>
      <c r="AE131" s="210"/>
      <c r="AF131" s="210"/>
      <c r="AG131" s="210" t="s">
        <v>183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27"/>
      <c r="B132" s="228"/>
      <c r="C132" s="257" t="s">
        <v>1337</v>
      </c>
      <c r="D132" s="232"/>
      <c r="E132" s="233">
        <v>60</v>
      </c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185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27"/>
      <c r="B133" s="228"/>
      <c r="C133" s="257" t="s">
        <v>1338</v>
      </c>
      <c r="D133" s="232"/>
      <c r="E133" s="233">
        <v>2.4300000000000002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185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57" t="s">
        <v>1339</v>
      </c>
      <c r="D134" s="232"/>
      <c r="E134" s="233">
        <v>5.04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185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57" t="s">
        <v>1340</v>
      </c>
      <c r="D135" s="232"/>
      <c r="E135" s="233">
        <v>17.29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185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27"/>
      <c r="B136" s="228"/>
      <c r="C136" s="257" t="s">
        <v>1341</v>
      </c>
      <c r="D136" s="232"/>
      <c r="E136" s="233">
        <v>5.4</v>
      </c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185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57" t="s">
        <v>1342</v>
      </c>
      <c r="D137" s="232"/>
      <c r="E137" s="233">
        <v>15.58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185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22.5" outlineLevel="1" x14ac:dyDescent="0.2">
      <c r="A138" s="243">
        <v>38</v>
      </c>
      <c r="B138" s="244" t="s">
        <v>662</v>
      </c>
      <c r="C138" s="256" t="s">
        <v>663</v>
      </c>
      <c r="D138" s="245" t="s">
        <v>188</v>
      </c>
      <c r="E138" s="246">
        <v>111.027</v>
      </c>
      <c r="F138" s="247"/>
      <c r="G138" s="248">
        <f>ROUND(E138*F138,2)</f>
        <v>0</v>
      </c>
      <c r="H138" s="231"/>
      <c r="I138" s="230">
        <f>ROUND(E138*H138,2)</f>
        <v>0</v>
      </c>
      <c r="J138" s="231"/>
      <c r="K138" s="230">
        <f>ROUND(E138*J138,2)</f>
        <v>0</v>
      </c>
      <c r="L138" s="230">
        <v>21</v>
      </c>
      <c r="M138" s="230">
        <f>G138*(1+L138/100)</f>
        <v>0</v>
      </c>
      <c r="N138" s="229">
        <v>3.5799999999999998E-3</v>
      </c>
      <c r="O138" s="229">
        <f>ROUND(E138*N138,2)</f>
        <v>0.4</v>
      </c>
      <c r="P138" s="229">
        <v>0</v>
      </c>
      <c r="Q138" s="229">
        <f>ROUND(E138*P138,2)</f>
        <v>0</v>
      </c>
      <c r="R138" s="230"/>
      <c r="S138" s="230" t="s">
        <v>179</v>
      </c>
      <c r="T138" s="230" t="s">
        <v>180</v>
      </c>
      <c r="U138" s="230">
        <v>0.498</v>
      </c>
      <c r="V138" s="230">
        <f>ROUND(E138*U138,2)</f>
        <v>55.29</v>
      </c>
      <c r="W138" s="230"/>
      <c r="X138" s="230" t="s">
        <v>181</v>
      </c>
      <c r="Y138" s="230" t="s">
        <v>182</v>
      </c>
      <c r="Z138" s="210"/>
      <c r="AA138" s="210"/>
      <c r="AB138" s="210"/>
      <c r="AC138" s="210"/>
      <c r="AD138" s="210"/>
      <c r="AE138" s="210"/>
      <c r="AF138" s="210"/>
      <c r="AG138" s="210" t="s">
        <v>183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27"/>
      <c r="B139" s="228"/>
      <c r="C139" s="257" t="s">
        <v>1337</v>
      </c>
      <c r="D139" s="232"/>
      <c r="E139" s="233">
        <v>60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185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57" t="s">
        <v>1338</v>
      </c>
      <c r="D140" s="232"/>
      <c r="E140" s="233">
        <v>2.4300000000000002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185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27"/>
      <c r="B141" s="228"/>
      <c r="C141" s="257" t="s">
        <v>1339</v>
      </c>
      <c r="D141" s="232"/>
      <c r="E141" s="233">
        <v>5.04</v>
      </c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185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27"/>
      <c r="B142" s="228"/>
      <c r="C142" s="257" t="s">
        <v>1340</v>
      </c>
      <c r="D142" s="232"/>
      <c r="E142" s="233">
        <v>17.29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185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27"/>
      <c r="B143" s="228"/>
      <c r="C143" s="257" t="s">
        <v>1341</v>
      </c>
      <c r="D143" s="232"/>
      <c r="E143" s="233">
        <v>5.4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185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27"/>
      <c r="B144" s="228"/>
      <c r="C144" s="257" t="s">
        <v>1342</v>
      </c>
      <c r="D144" s="232"/>
      <c r="E144" s="233">
        <v>15.58</v>
      </c>
      <c r="F144" s="230"/>
      <c r="G144" s="230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185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27"/>
      <c r="B145" s="228"/>
      <c r="C145" s="268" t="s">
        <v>435</v>
      </c>
      <c r="D145" s="266"/>
      <c r="E145" s="267">
        <v>5.2869999999999999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185</v>
      </c>
      <c r="AH145" s="210">
        <v>4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49">
        <v>39</v>
      </c>
      <c r="B146" s="250" t="s">
        <v>664</v>
      </c>
      <c r="C146" s="258" t="s">
        <v>665</v>
      </c>
      <c r="D146" s="251" t="s">
        <v>325</v>
      </c>
      <c r="E146" s="252">
        <v>0.41968</v>
      </c>
      <c r="F146" s="253"/>
      <c r="G146" s="254">
        <f>ROUND(E146*F146,2)</f>
        <v>0</v>
      </c>
      <c r="H146" s="231"/>
      <c r="I146" s="230">
        <f>ROUND(E146*H146,2)</f>
        <v>0</v>
      </c>
      <c r="J146" s="231"/>
      <c r="K146" s="230">
        <f>ROUND(E146*J146,2)</f>
        <v>0</v>
      </c>
      <c r="L146" s="230">
        <v>21</v>
      </c>
      <c r="M146" s="230">
        <f>G146*(1+L146/100)</f>
        <v>0</v>
      </c>
      <c r="N146" s="229">
        <v>0</v>
      </c>
      <c r="O146" s="229">
        <f>ROUND(E146*N146,2)</f>
        <v>0</v>
      </c>
      <c r="P146" s="229">
        <v>0</v>
      </c>
      <c r="Q146" s="229">
        <f>ROUND(E146*P146,2)</f>
        <v>0</v>
      </c>
      <c r="R146" s="230"/>
      <c r="S146" s="230" t="s">
        <v>179</v>
      </c>
      <c r="T146" s="230" t="s">
        <v>180</v>
      </c>
      <c r="U146" s="230">
        <v>1.5980000000000001</v>
      </c>
      <c r="V146" s="230">
        <f>ROUND(E146*U146,2)</f>
        <v>0.67</v>
      </c>
      <c r="W146" s="230"/>
      <c r="X146" s="230" t="s">
        <v>645</v>
      </c>
      <c r="Y146" s="230" t="s">
        <v>182</v>
      </c>
      <c r="Z146" s="210"/>
      <c r="AA146" s="210"/>
      <c r="AB146" s="210"/>
      <c r="AC146" s="210"/>
      <c r="AD146" s="210"/>
      <c r="AE146" s="210"/>
      <c r="AF146" s="210"/>
      <c r="AG146" s="210" t="s">
        <v>646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x14ac:dyDescent="0.2">
      <c r="A147" s="236" t="s">
        <v>174</v>
      </c>
      <c r="B147" s="237" t="s">
        <v>103</v>
      </c>
      <c r="C147" s="255" t="s">
        <v>104</v>
      </c>
      <c r="D147" s="238"/>
      <c r="E147" s="239"/>
      <c r="F147" s="240"/>
      <c r="G147" s="241">
        <f>SUMIF(AG148:AG159,"&lt;&gt;NOR",G148:G159)</f>
        <v>0</v>
      </c>
      <c r="H147" s="235"/>
      <c r="I147" s="235">
        <f>SUM(I148:I159)</f>
        <v>0</v>
      </c>
      <c r="J147" s="235"/>
      <c r="K147" s="235">
        <f>SUM(K148:K159)</f>
        <v>0</v>
      </c>
      <c r="L147" s="235"/>
      <c r="M147" s="235">
        <f>SUM(M148:M159)</f>
        <v>0</v>
      </c>
      <c r="N147" s="234"/>
      <c r="O147" s="234">
        <f>SUM(O148:O159)</f>
        <v>2.0499999999999998</v>
      </c>
      <c r="P147" s="234"/>
      <c r="Q147" s="234">
        <f>SUM(Q148:Q159)</f>
        <v>0</v>
      </c>
      <c r="R147" s="235"/>
      <c r="S147" s="235"/>
      <c r="T147" s="235"/>
      <c r="U147" s="235"/>
      <c r="V147" s="235">
        <f>SUM(V148:V159)</f>
        <v>100.47</v>
      </c>
      <c r="W147" s="235"/>
      <c r="X147" s="235"/>
      <c r="Y147" s="235"/>
      <c r="AG147" t="s">
        <v>175</v>
      </c>
    </row>
    <row r="148" spans="1:60" ht="33.75" outlineLevel="1" x14ac:dyDescent="0.2">
      <c r="A148" s="243">
        <v>40</v>
      </c>
      <c r="B148" s="244" t="s">
        <v>686</v>
      </c>
      <c r="C148" s="256" t="s">
        <v>687</v>
      </c>
      <c r="D148" s="245" t="s">
        <v>188</v>
      </c>
      <c r="E148" s="246">
        <v>156.46100000000001</v>
      </c>
      <c r="F148" s="247"/>
      <c r="G148" s="248">
        <f>ROUND(E148*F148,2)</f>
        <v>0</v>
      </c>
      <c r="H148" s="231"/>
      <c r="I148" s="230">
        <f>ROUND(E148*H148,2)</f>
        <v>0</v>
      </c>
      <c r="J148" s="231"/>
      <c r="K148" s="230">
        <f>ROUND(E148*J148,2)</f>
        <v>0</v>
      </c>
      <c r="L148" s="230">
        <v>21</v>
      </c>
      <c r="M148" s="230">
        <f>G148*(1+L148/100)</f>
        <v>0</v>
      </c>
      <c r="N148" s="229">
        <v>2.3000000000000001E-4</v>
      </c>
      <c r="O148" s="229">
        <f>ROUND(E148*N148,2)</f>
        <v>0.04</v>
      </c>
      <c r="P148" s="229">
        <v>0</v>
      </c>
      <c r="Q148" s="229">
        <f>ROUND(E148*P148,2)</f>
        <v>0</v>
      </c>
      <c r="R148" s="230"/>
      <c r="S148" s="230" t="s">
        <v>179</v>
      </c>
      <c r="T148" s="230" t="s">
        <v>180</v>
      </c>
      <c r="U148" s="230">
        <v>0.36199999999999999</v>
      </c>
      <c r="V148" s="230">
        <f>ROUND(E148*U148,2)</f>
        <v>56.64</v>
      </c>
      <c r="W148" s="230"/>
      <c r="X148" s="230" t="s">
        <v>181</v>
      </c>
      <c r="Y148" s="230" t="s">
        <v>182</v>
      </c>
      <c r="Z148" s="210"/>
      <c r="AA148" s="210"/>
      <c r="AB148" s="210"/>
      <c r="AC148" s="210"/>
      <c r="AD148" s="210"/>
      <c r="AE148" s="210"/>
      <c r="AF148" s="210"/>
      <c r="AG148" s="210" t="s">
        <v>183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27"/>
      <c r="B149" s="228"/>
      <c r="C149" s="257" t="s">
        <v>1343</v>
      </c>
      <c r="D149" s="232"/>
      <c r="E149" s="233">
        <v>156.46100000000001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185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43">
        <v>41</v>
      </c>
      <c r="B150" s="244" t="s">
        <v>689</v>
      </c>
      <c r="C150" s="256" t="s">
        <v>690</v>
      </c>
      <c r="D150" s="245" t="s">
        <v>188</v>
      </c>
      <c r="E150" s="246">
        <v>164.28405000000001</v>
      </c>
      <c r="F150" s="247"/>
      <c r="G150" s="248">
        <f>ROUND(E150*F150,2)</f>
        <v>0</v>
      </c>
      <c r="H150" s="231"/>
      <c r="I150" s="230">
        <f>ROUND(E150*H150,2)</f>
        <v>0</v>
      </c>
      <c r="J150" s="231"/>
      <c r="K150" s="230">
        <f>ROUND(E150*J150,2)</f>
        <v>0</v>
      </c>
      <c r="L150" s="230">
        <v>21</v>
      </c>
      <c r="M150" s="230">
        <f>G150*(1+L150/100)</f>
        <v>0</v>
      </c>
      <c r="N150" s="229">
        <v>6.4000000000000003E-3</v>
      </c>
      <c r="O150" s="229">
        <f>ROUND(E150*N150,2)</f>
        <v>1.05</v>
      </c>
      <c r="P150" s="229">
        <v>0</v>
      </c>
      <c r="Q150" s="229">
        <f>ROUND(E150*P150,2)</f>
        <v>0</v>
      </c>
      <c r="R150" s="230" t="s">
        <v>406</v>
      </c>
      <c r="S150" s="230" t="s">
        <v>179</v>
      </c>
      <c r="T150" s="230" t="s">
        <v>180</v>
      </c>
      <c r="U150" s="230">
        <v>0</v>
      </c>
      <c r="V150" s="230">
        <f>ROUND(E150*U150,2)</f>
        <v>0</v>
      </c>
      <c r="W150" s="230"/>
      <c r="X150" s="230" t="s">
        <v>407</v>
      </c>
      <c r="Y150" s="230" t="s">
        <v>182</v>
      </c>
      <c r="Z150" s="210"/>
      <c r="AA150" s="210"/>
      <c r="AB150" s="210"/>
      <c r="AC150" s="210"/>
      <c r="AD150" s="210"/>
      <c r="AE150" s="210"/>
      <c r="AF150" s="210"/>
      <c r="AG150" s="210" t="s">
        <v>408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27"/>
      <c r="B151" s="228"/>
      <c r="C151" s="257" t="s">
        <v>1343</v>
      </c>
      <c r="D151" s="232"/>
      <c r="E151" s="233">
        <v>156.46100000000001</v>
      </c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185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27"/>
      <c r="B152" s="228"/>
      <c r="C152" s="268" t="s">
        <v>435</v>
      </c>
      <c r="D152" s="266"/>
      <c r="E152" s="267">
        <v>7.8230500000000003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185</v>
      </c>
      <c r="AH152" s="210">
        <v>4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43">
        <v>42</v>
      </c>
      <c r="B153" s="244" t="s">
        <v>1344</v>
      </c>
      <c r="C153" s="256" t="s">
        <v>1345</v>
      </c>
      <c r="D153" s="245" t="s">
        <v>188</v>
      </c>
      <c r="E153" s="246">
        <v>164.28405000000001</v>
      </c>
      <c r="F153" s="247"/>
      <c r="G153" s="248">
        <f>ROUND(E153*F153,2)</f>
        <v>0</v>
      </c>
      <c r="H153" s="231"/>
      <c r="I153" s="230">
        <f>ROUND(E153*H153,2)</f>
        <v>0</v>
      </c>
      <c r="J153" s="231"/>
      <c r="K153" s="230">
        <f>ROUND(E153*J153,2)</f>
        <v>0</v>
      </c>
      <c r="L153" s="230">
        <v>21</v>
      </c>
      <c r="M153" s="230">
        <f>G153*(1+L153/100)</f>
        <v>0</v>
      </c>
      <c r="N153" s="229">
        <v>5.5999999999999999E-3</v>
      </c>
      <c r="O153" s="229">
        <f>ROUND(E153*N153,2)</f>
        <v>0.92</v>
      </c>
      <c r="P153" s="229">
        <v>0</v>
      </c>
      <c r="Q153" s="229">
        <f>ROUND(E153*P153,2)</f>
        <v>0</v>
      </c>
      <c r="R153" s="230" t="s">
        <v>406</v>
      </c>
      <c r="S153" s="230" t="s">
        <v>179</v>
      </c>
      <c r="T153" s="230" t="s">
        <v>180</v>
      </c>
      <c r="U153" s="230">
        <v>0</v>
      </c>
      <c r="V153" s="230">
        <f>ROUND(E153*U153,2)</f>
        <v>0</v>
      </c>
      <c r="W153" s="230"/>
      <c r="X153" s="230" t="s">
        <v>407</v>
      </c>
      <c r="Y153" s="230" t="s">
        <v>182</v>
      </c>
      <c r="Z153" s="210"/>
      <c r="AA153" s="210"/>
      <c r="AB153" s="210"/>
      <c r="AC153" s="210"/>
      <c r="AD153" s="210"/>
      <c r="AE153" s="210"/>
      <c r="AF153" s="210"/>
      <c r="AG153" s="210" t="s">
        <v>408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27"/>
      <c r="B154" s="228"/>
      <c r="C154" s="257" t="s">
        <v>1343</v>
      </c>
      <c r="D154" s="232"/>
      <c r="E154" s="233">
        <v>156.46100000000001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185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27"/>
      <c r="B155" s="228"/>
      <c r="C155" s="268" t="s">
        <v>435</v>
      </c>
      <c r="D155" s="266"/>
      <c r="E155" s="267">
        <v>7.8230500000000003</v>
      </c>
      <c r="F155" s="230"/>
      <c r="G155" s="230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185</v>
      </c>
      <c r="AH155" s="210">
        <v>4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ht="22.5" outlineLevel="1" x14ac:dyDescent="0.2">
      <c r="A156" s="249">
        <v>43</v>
      </c>
      <c r="B156" s="250" t="s">
        <v>693</v>
      </c>
      <c r="C156" s="258" t="s">
        <v>694</v>
      </c>
      <c r="D156" s="251" t="s">
        <v>188</v>
      </c>
      <c r="E156" s="252">
        <v>24.786000000000001</v>
      </c>
      <c r="F156" s="253"/>
      <c r="G156" s="254">
        <f>ROUND(E156*F156,2)</f>
        <v>0</v>
      </c>
      <c r="H156" s="231"/>
      <c r="I156" s="230">
        <f>ROUND(E156*H156,2)</f>
        <v>0</v>
      </c>
      <c r="J156" s="231"/>
      <c r="K156" s="230">
        <f>ROUND(E156*J156,2)</f>
        <v>0</v>
      </c>
      <c r="L156" s="230">
        <v>21</v>
      </c>
      <c r="M156" s="230">
        <f>G156*(1+L156/100)</f>
        <v>0</v>
      </c>
      <c r="N156" s="229">
        <v>1.9000000000000001E-4</v>
      </c>
      <c r="O156" s="229">
        <f>ROUND(E156*N156,2)</f>
        <v>0</v>
      </c>
      <c r="P156" s="229">
        <v>0</v>
      </c>
      <c r="Q156" s="229">
        <f>ROUND(E156*P156,2)</f>
        <v>0</v>
      </c>
      <c r="R156" s="230"/>
      <c r="S156" s="230" t="s">
        <v>179</v>
      </c>
      <c r="T156" s="230" t="s">
        <v>180</v>
      </c>
      <c r="U156" s="230">
        <v>0.14000000000000001</v>
      </c>
      <c r="V156" s="230">
        <f>ROUND(E156*U156,2)</f>
        <v>3.47</v>
      </c>
      <c r="W156" s="230"/>
      <c r="X156" s="230" t="s">
        <v>181</v>
      </c>
      <c r="Y156" s="230" t="s">
        <v>182</v>
      </c>
      <c r="Z156" s="210"/>
      <c r="AA156" s="210"/>
      <c r="AB156" s="210"/>
      <c r="AC156" s="210"/>
      <c r="AD156" s="210"/>
      <c r="AE156" s="210"/>
      <c r="AF156" s="210"/>
      <c r="AG156" s="210" t="s">
        <v>183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ht="22.5" outlineLevel="1" x14ac:dyDescent="0.2">
      <c r="A157" s="249">
        <v>44</v>
      </c>
      <c r="B157" s="250" t="s">
        <v>696</v>
      </c>
      <c r="C157" s="258" t="s">
        <v>697</v>
      </c>
      <c r="D157" s="251" t="s">
        <v>188</v>
      </c>
      <c r="E157" s="252">
        <v>150.00899999999999</v>
      </c>
      <c r="F157" s="253"/>
      <c r="G157" s="254">
        <f>ROUND(E157*F157,2)</f>
        <v>0</v>
      </c>
      <c r="H157" s="231"/>
      <c r="I157" s="230">
        <f>ROUND(E157*H157,2)</f>
        <v>0</v>
      </c>
      <c r="J157" s="231"/>
      <c r="K157" s="230">
        <f>ROUND(E157*J157,2)</f>
        <v>0</v>
      </c>
      <c r="L157" s="230">
        <v>21</v>
      </c>
      <c r="M157" s="230">
        <f>G157*(1+L157/100)</f>
        <v>0</v>
      </c>
      <c r="N157" s="229">
        <v>1.9000000000000001E-4</v>
      </c>
      <c r="O157" s="229">
        <f>ROUND(E157*N157,2)</f>
        <v>0.03</v>
      </c>
      <c r="P157" s="229">
        <v>0</v>
      </c>
      <c r="Q157" s="229">
        <f>ROUND(E157*P157,2)</f>
        <v>0</v>
      </c>
      <c r="R157" s="230"/>
      <c r="S157" s="230" t="s">
        <v>179</v>
      </c>
      <c r="T157" s="230" t="s">
        <v>180</v>
      </c>
      <c r="U157" s="230">
        <v>0.18</v>
      </c>
      <c r="V157" s="230">
        <f>ROUND(E157*U157,2)</f>
        <v>27</v>
      </c>
      <c r="W157" s="230"/>
      <c r="X157" s="230" t="s">
        <v>181</v>
      </c>
      <c r="Y157" s="230" t="s">
        <v>182</v>
      </c>
      <c r="Z157" s="210"/>
      <c r="AA157" s="210"/>
      <c r="AB157" s="210"/>
      <c r="AC157" s="210"/>
      <c r="AD157" s="210"/>
      <c r="AE157" s="210"/>
      <c r="AF157" s="210"/>
      <c r="AG157" s="210" t="s">
        <v>183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ht="22.5" outlineLevel="1" x14ac:dyDescent="0.2">
      <c r="A158" s="249">
        <v>45</v>
      </c>
      <c r="B158" s="250" t="s">
        <v>699</v>
      </c>
      <c r="C158" s="258" t="s">
        <v>700</v>
      </c>
      <c r="D158" s="251" t="s">
        <v>188</v>
      </c>
      <c r="E158" s="252">
        <v>60</v>
      </c>
      <c r="F158" s="253"/>
      <c r="G158" s="254">
        <f>ROUND(E158*F158,2)</f>
        <v>0</v>
      </c>
      <c r="H158" s="231"/>
      <c r="I158" s="230">
        <f>ROUND(E158*H158,2)</f>
        <v>0</v>
      </c>
      <c r="J158" s="231"/>
      <c r="K158" s="230">
        <f>ROUND(E158*J158,2)</f>
        <v>0</v>
      </c>
      <c r="L158" s="230">
        <v>21</v>
      </c>
      <c r="M158" s="230">
        <f>G158*(1+L158/100)</f>
        <v>0</v>
      </c>
      <c r="N158" s="229">
        <v>1.8000000000000001E-4</v>
      </c>
      <c r="O158" s="229">
        <f>ROUND(E158*N158,2)</f>
        <v>0.01</v>
      </c>
      <c r="P158" s="229">
        <v>0</v>
      </c>
      <c r="Q158" s="229">
        <f>ROUND(E158*P158,2)</f>
        <v>0</v>
      </c>
      <c r="R158" s="230"/>
      <c r="S158" s="230" t="s">
        <v>179</v>
      </c>
      <c r="T158" s="230" t="s">
        <v>180</v>
      </c>
      <c r="U158" s="230">
        <v>0.16</v>
      </c>
      <c r="V158" s="230">
        <f>ROUND(E158*U158,2)</f>
        <v>9.6</v>
      </c>
      <c r="W158" s="230"/>
      <c r="X158" s="230" t="s">
        <v>181</v>
      </c>
      <c r="Y158" s="230" t="s">
        <v>182</v>
      </c>
      <c r="Z158" s="210"/>
      <c r="AA158" s="210"/>
      <c r="AB158" s="210"/>
      <c r="AC158" s="210"/>
      <c r="AD158" s="210"/>
      <c r="AE158" s="210"/>
      <c r="AF158" s="210"/>
      <c r="AG158" s="210" t="s">
        <v>183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49">
        <v>46</v>
      </c>
      <c r="B159" s="250" t="s">
        <v>702</v>
      </c>
      <c r="C159" s="258" t="s">
        <v>703</v>
      </c>
      <c r="D159" s="251" t="s">
        <v>325</v>
      </c>
      <c r="E159" s="252">
        <v>2.0514100000000002</v>
      </c>
      <c r="F159" s="253"/>
      <c r="G159" s="254">
        <f>ROUND(E159*F159,2)</f>
        <v>0</v>
      </c>
      <c r="H159" s="231"/>
      <c r="I159" s="230">
        <f>ROUND(E159*H159,2)</f>
        <v>0</v>
      </c>
      <c r="J159" s="231"/>
      <c r="K159" s="230">
        <f>ROUND(E159*J159,2)</f>
        <v>0</v>
      </c>
      <c r="L159" s="230">
        <v>21</v>
      </c>
      <c r="M159" s="230">
        <f>G159*(1+L159/100)</f>
        <v>0</v>
      </c>
      <c r="N159" s="229">
        <v>0</v>
      </c>
      <c r="O159" s="229">
        <f>ROUND(E159*N159,2)</f>
        <v>0</v>
      </c>
      <c r="P159" s="229">
        <v>0</v>
      </c>
      <c r="Q159" s="229">
        <f>ROUND(E159*P159,2)</f>
        <v>0</v>
      </c>
      <c r="R159" s="230"/>
      <c r="S159" s="230" t="s">
        <v>179</v>
      </c>
      <c r="T159" s="230" t="s">
        <v>180</v>
      </c>
      <c r="U159" s="230">
        <v>1.831</v>
      </c>
      <c r="V159" s="230">
        <f>ROUND(E159*U159,2)</f>
        <v>3.76</v>
      </c>
      <c r="W159" s="230"/>
      <c r="X159" s="230" t="s">
        <v>645</v>
      </c>
      <c r="Y159" s="230" t="s">
        <v>182</v>
      </c>
      <c r="Z159" s="210"/>
      <c r="AA159" s="210"/>
      <c r="AB159" s="210"/>
      <c r="AC159" s="210"/>
      <c r="AD159" s="210"/>
      <c r="AE159" s="210"/>
      <c r="AF159" s="210"/>
      <c r="AG159" s="210" t="s">
        <v>646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x14ac:dyDescent="0.2">
      <c r="A160" s="236" t="s">
        <v>174</v>
      </c>
      <c r="B160" s="237" t="s">
        <v>113</v>
      </c>
      <c r="C160" s="255" t="s">
        <v>114</v>
      </c>
      <c r="D160" s="238"/>
      <c r="E160" s="239"/>
      <c r="F160" s="240"/>
      <c r="G160" s="241">
        <f>SUMIF(AG161:AG169,"&lt;&gt;NOR",G161:G169)</f>
        <v>0</v>
      </c>
      <c r="H160" s="235"/>
      <c r="I160" s="235">
        <f>SUM(I161:I169)</f>
        <v>0</v>
      </c>
      <c r="J160" s="235"/>
      <c r="K160" s="235">
        <f>SUM(K161:K169)</f>
        <v>0</v>
      </c>
      <c r="L160" s="235"/>
      <c r="M160" s="235">
        <f>SUM(M161:M169)</f>
        <v>0</v>
      </c>
      <c r="N160" s="234"/>
      <c r="O160" s="234">
        <f>SUM(O161:O169)</f>
        <v>1.72</v>
      </c>
      <c r="P160" s="234"/>
      <c r="Q160" s="234">
        <f>SUM(Q161:Q169)</f>
        <v>0</v>
      </c>
      <c r="R160" s="235"/>
      <c r="S160" s="235"/>
      <c r="T160" s="235"/>
      <c r="U160" s="235"/>
      <c r="V160" s="235">
        <f>SUM(V161:V169)</f>
        <v>82.3</v>
      </c>
      <c r="W160" s="235"/>
      <c r="X160" s="235"/>
      <c r="Y160" s="235"/>
      <c r="AG160" t="s">
        <v>175</v>
      </c>
    </row>
    <row r="161" spans="1:60" ht="22.5" outlineLevel="1" x14ac:dyDescent="0.2">
      <c r="A161" s="243">
        <v>47</v>
      </c>
      <c r="B161" s="244" t="s">
        <v>720</v>
      </c>
      <c r="C161" s="256" t="s">
        <v>721</v>
      </c>
      <c r="D161" s="245" t="s">
        <v>188</v>
      </c>
      <c r="E161" s="246">
        <v>213.84975</v>
      </c>
      <c r="F161" s="247"/>
      <c r="G161" s="248">
        <f>ROUND(E161*F161,2)</f>
        <v>0</v>
      </c>
      <c r="H161" s="231"/>
      <c r="I161" s="230">
        <f>ROUND(E161*H161,2)</f>
        <v>0</v>
      </c>
      <c r="J161" s="231"/>
      <c r="K161" s="230">
        <f>ROUND(E161*J161,2)</f>
        <v>0</v>
      </c>
      <c r="L161" s="230">
        <v>21</v>
      </c>
      <c r="M161" s="230">
        <f>G161*(1+L161/100)</f>
        <v>0</v>
      </c>
      <c r="N161" s="229">
        <v>6.6E-3</v>
      </c>
      <c r="O161" s="229">
        <f>ROUND(E161*N161,2)</f>
        <v>1.41</v>
      </c>
      <c r="P161" s="229">
        <v>0</v>
      </c>
      <c r="Q161" s="229">
        <f>ROUND(E161*P161,2)</f>
        <v>0</v>
      </c>
      <c r="R161" s="230"/>
      <c r="S161" s="230" t="s">
        <v>179</v>
      </c>
      <c r="T161" s="230" t="s">
        <v>180</v>
      </c>
      <c r="U161" s="230">
        <v>0.20799999999999999</v>
      </c>
      <c r="V161" s="230">
        <f>ROUND(E161*U161,2)</f>
        <v>44.48</v>
      </c>
      <c r="W161" s="230"/>
      <c r="X161" s="230" t="s">
        <v>181</v>
      </c>
      <c r="Y161" s="230" t="s">
        <v>182</v>
      </c>
      <c r="Z161" s="210"/>
      <c r="AA161" s="210"/>
      <c r="AB161" s="210"/>
      <c r="AC161" s="210"/>
      <c r="AD161" s="210"/>
      <c r="AE161" s="210"/>
      <c r="AF161" s="210"/>
      <c r="AG161" s="210" t="s">
        <v>183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">
      <c r="A162" s="227"/>
      <c r="B162" s="228"/>
      <c r="C162" s="257" t="s">
        <v>1346</v>
      </c>
      <c r="D162" s="232"/>
      <c r="E162" s="233">
        <v>213.84975</v>
      </c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185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ht="22.5" outlineLevel="1" x14ac:dyDescent="0.2">
      <c r="A163" s="243">
        <v>48</v>
      </c>
      <c r="B163" s="244" t="s">
        <v>723</v>
      </c>
      <c r="C163" s="256" t="s">
        <v>724</v>
      </c>
      <c r="D163" s="245" t="s">
        <v>188</v>
      </c>
      <c r="E163" s="246">
        <v>213.84975</v>
      </c>
      <c r="F163" s="247"/>
      <c r="G163" s="248">
        <f>ROUND(E163*F163,2)</f>
        <v>0</v>
      </c>
      <c r="H163" s="231"/>
      <c r="I163" s="230">
        <f>ROUND(E163*H163,2)</f>
        <v>0</v>
      </c>
      <c r="J163" s="231"/>
      <c r="K163" s="230">
        <f>ROUND(E163*J163,2)</f>
        <v>0</v>
      </c>
      <c r="L163" s="230">
        <v>21</v>
      </c>
      <c r="M163" s="230">
        <f>G163*(1+L163/100)</f>
        <v>0</v>
      </c>
      <c r="N163" s="229">
        <v>1.47E-3</v>
      </c>
      <c r="O163" s="229">
        <f>ROUND(E163*N163,2)</f>
        <v>0.31</v>
      </c>
      <c r="P163" s="229">
        <v>0</v>
      </c>
      <c r="Q163" s="229">
        <f>ROUND(E163*P163,2)</f>
        <v>0</v>
      </c>
      <c r="R163" s="230"/>
      <c r="S163" s="230" t="s">
        <v>179</v>
      </c>
      <c r="T163" s="230" t="s">
        <v>180</v>
      </c>
      <c r="U163" s="230">
        <v>0.08</v>
      </c>
      <c r="V163" s="230">
        <f>ROUND(E163*U163,2)</f>
        <v>17.11</v>
      </c>
      <c r="W163" s="230"/>
      <c r="X163" s="230" t="s">
        <v>181</v>
      </c>
      <c r="Y163" s="230" t="s">
        <v>182</v>
      </c>
      <c r="Z163" s="210"/>
      <c r="AA163" s="210"/>
      <c r="AB163" s="210"/>
      <c r="AC163" s="210"/>
      <c r="AD163" s="210"/>
      <c r="AE163" s="210"/>
      <c r="AF163" s="210"/>
      <c r="AG163" s="210" t="s">
        <v>183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27"/>
      <c r="B164" s="228"/>
      <c r="C164" s="257" t="s">
        <v>1346</v>
      </c>
      <c r="D164" s="232"/>
      <c r="E164" s="233">
        <v>213.84975</v>
      </c>
      <c r="F164" s="230"/>
      <c r="G164" s="230"/>
      <c r="H164" s="230"/>
      <c r="I164" s="230"/>
      <c r="J164" s="230"/>
      <c r="K164" s="230"/>
      <c r="L164" s="230"/>
      <c r="M164" s="230"/>
      <c r="N164" s="229"/>
      <c r="O164" s="229"/>
      <c r="P164" s="229"/>
      <c r="Q164" s="229"/>
      <c r="R164" s="230"/>
      <c r="S164" s="230"/>
      <c r="T164" s="230"/>
      <c r="U164" s="230"/>
      <c r="V164" s="230"/>
      <c r="W164" s="230"/>
      <c r="X164" s="230"/>
      <c r="Y164" s="230"/>
      <c r="Z164" s="210"/>
      <c r="AA164" s="210"/>
      <c r="AB164" s="210"/>
      <c r="AC164" s="210"/>
      <c r="AD164" s="210"/>
      <c r="AE164" s="210"/>
      <c r="AF164" s="210"/>
      <c r="AG164" s="210" t="s">
        <v>185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43">
        <v>49</v>
      </c>
      <c r="B165" s="244" t="s">
        <v>725</v>
      </c>
      <c r="C165" s="256" t="s">
        <v>726</v>
      </c>
      <c r="D165" s="245" t="s">
        <v>188</v>
      </c>
      <c r="E165" s="246">
        <v>213.84975</v>
      </c>
      <c r="F165" s="247"/>
      <c r="G165" s="248">
        <f>ROUND(E165*F165,2)</f>
        <v>0</v>
      </c>
      <c r="H165" s="231"/>
      <c r="I165" s="230">
        <f>ROUND(E165*H165,2)</f>
        <v>0</v>
      </c>
      <c r="J165" s="231"/>
      <c r="K165" s="230">
        <f>ROUND(E165*J165,2)</f>
        <v>0</v>
      </c>
      <c r="L165" s="230">
        <v>21</v>
      </c>
      <c r="M165" s="230">
        <f>G165*(1+L165/100)</f>
        <v>0</v>
      </c>
      <c r="N165" s="229">
        <v>0</v>
      </c>
      <c r="O165" s="229">
        <f>ROUND(E165*N165,2)</f>
        <v>0</v>
      </c>
      <c r="P165" s="229">
        <v>0</v>
      </c>
      <c r="Q165" s="229">
        <f>ROUND(E165*P165,2)</f>
        <v>0</v>
      </c>
      <c r="R165" s="230"/>
      <c r="S165" s="230" t="s">
        <v>179</v>
      </c>
      <c r="T165" s="230" t="s">
        <v>180</v>
      </c>
      <c r="U165" s="230">
        <v>5.7000000000000002E-2</v>
      </c>
      <c r="V165" s="230">
        <f>ROUND(E165*U165,2)</f>
        <v>12.19</v>
      </c>
      <c r="W165" s="230"/>
      <c r="X165" s="230" t="s">
        <v>181</v>
      </c>
      <c r="Y165" s="230" t="s">
        <v>182</v>
      </c>
      <c r="Z165" s="210"/>
      <c r="AA165" s="210"/>
      <c r="AB165" s="210"/>
      <c r="AC165" s="210"/>
      <c r="AD165" s="210"/>
      <c r="AE165" s="210"/>
      <c r="AF165" s="210"/>
      <c r="AG165" s="210" t="s">
        <v>183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27"/>
      <c r="B166" s="228"/>
      <c r="C166" s="257" t="s">
        <v>1346</v>
      </c>
      <c r="D166" s="232"/>
      <c r="E166" s="233">
        <v>213.84975</v>
      </c>
      <c r="F166" s="230"/>
      <c r="G166" s="230"/>
      <c r="H166" s="230"/>
      <c r="I166" s="230"/>
      <c r="J166" s="230"/>
      <c r="K166" s="230"/>
      <c r="L166" s="230"/>
      <c r="M166" s="230"/>
      <c r="N166" s="229"/>
      <c r="O166" s="229"/>
      <c r="P166" s="229"/>
      <c r="Q166" s="229"/>
      <c r="R166" s="230"/>
      <c r="S166" s="230"/>
      <c r="T166" s="230"/>
      <c r="U166" s="230"/>
      <c r="V166" s="230"/>
      <c r="W166" s="230"/>
      <c r="X166" s="230"/>
      <c r="Y166" s="230"/>
      <c r="Z166" s="210"/>
      <c r="AA166" s="210"/>
      <c r="AB166" s="210"/>
      <c r="AC166" s="210"/>
      <c r="AD166" s="210"/>
      <c r="AE166" s="210"/>
      <c r="AF166" s="210"/>
      <c r="AG166" s="210" t="s">
        <v>185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49">
        <v>50</v>
      </c>
      <c r="B167" s="250" t="s">
        <v>729</v>
      </c>
      <c r="C167" s="258" t="s">
        <v>730</v>
      </c>
      <c r="D167" s="251" t="s">
        <v>212</v>
      </c>
      <c r="E167" s="252">
        <v>5</v>
      </c>
      <c r="F167" s="253"/>
      <c r="G167" s="254">
        <f>ROUND(E167*F167,2)</f>
        <v>0</v>
      </c>
      <c r="H167" s="231"/>
      <c r="I167" s="230">
        <f>ROUND(E167*H167,2)</f>
        <v>0</v>
      </c>
      <c r="J167" s="231"/>
      <c r="K167" s="230">
        <f>ROUND(E167*J167,2)</f>
        <v>0</v>
      </c>
      <c r="L167" s="230">
        <v>21</v>
      </c>
      <c r="M167" s="230">
        <f>G167*(1+L167/100)</f>
        <v>0</v>
      </c>
      <c r="N167" s="229">
        <v>0</v>
      </c>
      <c r="O167" s="229">
        <f>ROUND(E167*N167,2)</f>
        <v>0</v>
      </c>
      <c r="P167" s="229">
        <v>0</v>
      </c>
      <c r="Q167" s="229">
        <f>ROUND(E167*P167,2)</f>
        <v>0</v>
      </c>
      <c r="R167" s="230"/>
      <c r="S167" s="230" t="s">
        <v>179</v>
      </c>
      <c r="T167" s="230" t="s">
        <v>180</v>
      </c>
      <c r="U167" s="230">
        <v>1.1000000000000001</v>
      </c>
      <c r="V167" s="230">
        <f>ROUND(E167*U167,2)</f>
        <v>5.5</v>
      </c>
      <c r="W167" s="230"/>
      <c r="X167" s="230" t="s">
        <v>181</v>
      </c>
      <c r="Y167" s="230" t="s">
        <v>182</v>
      </c>
      <c r="Z167" s="210"/>
      <c r="AA167" s="210"/>
      <c r="AB167" s="210"/>
      <c r="AC167" s="210"/>
      <c r="AD167" s="210"/>
      <c r="AE167" s="210"/>
      <c r="AF167" s="210"/>
      <c r="AG167" s="210" t="s">
        <v>183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49">
        <v>51</v>
      </c>
      <c r="B168" s="250" t="s">
        <v>731</v>
      </c>
      <c r="C168" s="258" t="s">
        <v>732</v>
      </c>
      <c r="D168" s="251" t="s">
        <v>733</v>
      </c>
      <c r="E168" s="252">
        <v>14</v>
      </c>
      <c r="F168" s="253"/>
      <c r="G168" s="254">
        <f>ROUND(E168*F168,2)</f>
        <v>0</v>
      </c>
      <c r="H168" s="231"/>
      <c r="I168" s="230">
        <f>ROUND(E168*H168,2)</f>
        <v>0</v>
      </c>
      <c r="J168" s="231"/>
      <c r="K168" s="230">
        <f>ROUND(E168*J168,2)</f>
        <v>0</v>
      </c>
      <c r="L168" s="230">
        <v>21</v>
      </c>
      <c r="M168" s="230">
        <f>G168*(1+L168/100)</f>
        <v>0</v>
      </c>
      <c r="N168" s="229">
        <v>0</v>
      </c>
      <c r="O168" s="229">
        <f>ROUND(E168*N168,2)</f>
        <v>0</v>
      </c>
      <c r="P168" s="229">
        <v>0</v>
      </c>
      <c r="Q168" s="229">
        <f>ROUND(E168*P168,2)</f>
        <v>0</v>
      </c>
      <c r="R168" s="230"/>
      <c r="S168" s="230" t="s">
        <v>179</v>
      </c>
      <c r="T168" s="230" t="s">
        <v>180</v>
      </c>
      <c r="U168" s="230">
        <v>0</v>
      </c>
      <c r="V168" s="230">
        <f>ROUND(E168*U168,2)</f>
        <v>0</v>
      </c>
      <c r="W168" s="230"/>
      <c r="X168" s="230" t="s">
        <v>181</v>
      </c>
      <c r="Y168" s="230" t="s">
        <v>182</v>
      </c>
      <c r="Z168" s="210"/>
      <c r="AA168" s="210"/>
      <c r="AB168" s="210"/>
      <c r="AC168" s="210"/>
      <c r="AD168" s="210"/>
      <c r="AE168" s="210"/>
      <c r="AF168" s="210"/>
      <c r="AG168" s="210" t="s">
        <v>183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ht="22.5" outlineLevel="1" x14ac:dyDescent="0.2">
      <c r="A169" s="249">
        <v>52</v>
      </c>
      <c r="B169" s="250" t="s">
        <v>738</v>
      </c>
      <c r="C169" s="258" t="s">
        <v>739</v>
      </c>
      <c r="D169" s="251" t="s">
        <v>325</v>
      </c>
      <c r="E169" s="252">
        <v>1.72577</v>
      </c>
      <c r="F169" s="253"/>
      <c r="G169" s="254">
        <f>ROUND(E169*F169,2)</f>
        <v>0</v>
      </c>
      <c r="H169" s="231"/>
      <c r="I169" s="230">
        <f>ROUND(E169*H169,2)</f>
        <v>0</v>
      </c>
      <c r="J169" s="231"/>
      <c r="K169" s="230">
        <f>ROUND(E169*J169,2)</f>
        <v>0</v>
      </c>
      <c r="L169" s="230">
        <v>21</v>
      </c>
      <c r="M169" s="230">
        <f>G169*(1+L169/100)</f>
        <v>0</v>
      </c>
      <c r="N169" s="229">
        <v>0</v>
      </c>
      <c r="O169" s="229">
        <f>ROUND(E169*N169,2)</f>
        <v>0</v>
      </c>
      <c r="P169" s="229">
        <v>0</v>
      </c>
      <c r="Q169" s="229">
        <f>ROUND(E169*P169,2)</f>
        <v>0</v>
      </c>
      <c r="R169" s="230"/>
      <c r="S169" s="230" t="s">
        <v>179</v>
      </c>
      <c r="T169" s="230" t="s">
        <v>180</v>
      </c>
      <c r="U169" s="230">
        <v>1.7509999999999999</v>
      </c>
      <c r="V169" s="230">
        <f>ROUND(E169*U169,2)</f>
        <v>3.02</v>
      </c>
      <c r="W169" s="230"/>
      <c r="X169" s="230" t="s">
        <v>645</v>
      </c>
      <c r="Y169" s="230" t="s">
        <v>182</v>
      </c>
      <c r="Z169" s="210"/>
      <c r="AA169" s="210"/>
      <c r="AB169" s="210"/>
      <c r="AC169" s="210"/>
      <c r="AD169" s="210"/>
      <c r="AE169" s="210"/>
      <c r="AF169" s="210"/>
      <c r="AG169" s="210" t="s">
        <v>646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x14ac:dyDescent="0.2">
      <c r="A170" s="236" t="s">
        <v>174</v>
      </c>
      <c r="B170" s="237" t="s">
        <v>115</v>
      </c>
      <c r="C170" s="255" t="s">
        <v>116</v>
      </c>
      <c r="D170" s="238"/>
      <c r="E170" s="239"/>
      <c r="F170" s="240"/>
      <c r="G170" s="241">
        <f>SUMIF(AG171:AG207,"&lt;&gt;NOR",G171:G207)</f>
        <v>0</v>
      </c>
      <c r="H170" s="235"/>
      <c r="I170" s="235">
        <f>SUM(I171:I207)</f>
        <v>0</v>
      </c>
      <c r="J170" s="235"/>
      <c r="K170" s="235">
        <f>SUM(K171:K207)</f>
        <v>0</v>
      </c>
      <c r="L170" s="235"/>
      <c r="M170" s="235">
        <f>SUM(M171:M207)</f>
        <v>0</v>
      </c>
      <c r="N170" s="234"/>
      <c r="O170" s="234">
        <f>SUM(O171:O207)</f>
        <v>1.8800000000000003</v>
      </c>
      <c r="P170" s="234"/>
      <c r="Q170" s="234">
        <f>SUM(Q171:Q207)</f>
        <v>0</v>
      </c>
      <c r="R170" s="235"/>
      <c r="S170" s="235"/>
      <c r="T170" s="235"/>
      <c r="U170" s="235"/>
      <c r="V170" s="235">
        <f>SUM(V171:V207)</f>
        <v>148.16999999999999</v>
      </c>
      <c r="W170" s="235"/>
      <c r="X170" s="235"/>
      <c r="Y170" s="235"/>
      <c r="AG170" t="s">
        <v>175</v>
      </c>
    </row>
    <row r="171" spans="1:60" outlineLevel="1" x14ac:dyDescent="0.2">
      <c r="A171" s="243">
        <v>53</v>
      </c>
      <c r="B171" s="244" t="s">
        <v>740</v>
      </c>
      <c r="C171" s="256" t="s">
        <v>741</v>
      </c>
      <c r="D171" s="245" t="s">
        <v>188</v>
      </c>
      <c r="E171" s="246">
        <v>213.84975</v>
      </c>
      <c r="F171" s="247"/>
      <c r="G171" s="248">
        <f>ROUND(E171*F171,2)</f>
        <v>0</v>
      </c>
      <c r="H171" s="231"/>
      <c r="I171" s="230">
        <f>ROUND(E171*H171,2)</f>
        <v>0</v>
      </c>
      <c r="J171" s="231"/>
      <c r="K171" s="230">
        <f>ROUND(E171*J171,2)</f>
        <v>0</v>
      </c>
      <c r="L171" s="230">
        <v>21</v>
      </c>
      <c r="M171" s="230">
        <f>G171*(1+L171/100)</f>
        <v>0</v>
      </c>
      <c r="N171" s="229">
        <v>6.1399999999999996E-3</v>
      </c>
      <c r="O171" s="229">
        <f>ROUND(E171*N171,2)</f>
        <v>1.31</v>
      </c>
      <c r="P171" s="229">
        <v>0</v>
      </c>
      <c r="Q171" s="229">
        <f>ROUND(E171*P171,2)</f>
        <v>0</v>
      </c>
      <c r="R171" s="230"/>
      <c r="S171" s="230" t="s">
        <v>742</v>
      </c>
      <c r="T171" s="230" t="s">
        <v>180</v>
      </c>
      <c r="U171" s="230">
        <v>0.27700000000000002</v>
      </c>
      <c r="V171" s="230">
        <f>ROUND(E171*U171,2)</f>
        <v>59.24</v>
      </c>
      <c r="W171" s="230"/>
      <c r="X171" s="230" t="s">
        <v>181</v>
      </c>
      <c r="Y171" s="230" t="s">
        <v>182</v>
      </c>
      <c r="Z171" s="210"/>
      <c r="AA171" s="210"/>
      <c r="AB171" s="210"/>
      <c r="AC171" s="210"/>
      <c r="AD171" s="210"/>
      <c r="AE171" s="210"/>
      <c r="AF171" s="210"/>
      <c r="AG171" s="210" t="s">
        <v>183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27"/>
      <c r="B172" s="228"/>
      <c r="C172" s="257" t="s">
        <v>1346</v>
      </c>
      <c r="D172" s="232"/>
      <c r="E172" s="233">
        <v>213.84975</v>
      </c>
      <c r="F172" s="230"/>
      <c r="G172" s="230"/>
      <c r="H172" s="230"/>
      <c r="I172" s="230"/>
      <c r="J172" s="230"/>
      <c r="K172" s="230"/>
      <c r="L172" s="230"/>
      <c r="M172" s="230"/>
      <c r="N172" s="229"/>
      <c r="O172" s="229"/>
      <c r="P172" s="229"/>
      <c r="Q172" s="229"/>
      <c r="R172" s="230"/>
      <c r="S172" s="230"/>
      <c r="T172" s="230"/>
      <c r="U172" s="230"/>
      <c r="V172" s="230"/>
      <c r="W172" s="230"/>
      <c r="X172" s="230"/>
      <c r="Y172" s="230"/>
      <c r="Z172" s="210"/>
      <c r="AA172" s="210"/>
      <c r="AB172" s="210"/>
      <c r="AC172" s="210"/>
      <c r="AD172" s="210"/>
      <c r="AE172" s="210"/>
      <c r="AF172" s="210"/>
      <c r="AG172" s="210" t="s">
        <v>185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43">
        <v>54</v>
      </c>
      <c r="B173" s="244" t="s">
        <v>744</v>
      </c>
      <c r="C173" s="256" t="s">
        <v>745</v>
      </c>
      <c r="D173" s="245" t="s">
        <v>188</v>
      </c>
      <c r="E173" s="246">
        <v>96.585750000000004</v>
      </c>
      <c r="F173" s="247"/>
      <c r="G173" s="248">
        <f>ROUND(E173*F173,2)</f>
        <v>0</v>
      </c>
      <c r="H173" s="231"/>
      <c r="I173" s="230">
        <f>ROUND(E173*H173,2)</f>
        <v>0</v>
      </c>
      <c r="J173" s="231"/>
      <c r="K173" s="230">
        <f>ROUND(E173*J173,2)</f>
        <v>0</v>
      </c>
      <c r="L173" s="230">
        <v>21</v>
      </c>
      <c r="M173" s="230">
        <f>G173*(1+L173/100)</f>
        <v>0</v>
      </c>
      <c r="N173" s="229">
        <v>0</v>
      </c>
      <c r="O173" s="229">
        <f>ROUND(E173*N173,2)</f>
        <v>0</v>
      </c>
      <c r="P173" s="229">
        <v>0</v>
      </c>
      <c r="Q173" s="229">
        <f>ROUND(E173*P173,2)</f>
        <v>0</v>
      </c>
      <c r="R173" s="230"/>
      <c r="S173" s="230" t="s">
        <v>742</v>
      </c>
      <c r="T173" s="230" t="s">
        <v>180</v>
      </c>
      <c r="U173" s="230">
        <v>1.35E-2</v>
      </c>
      <c r="V173" s="230">
        <f>ROUND(E173*U173,2)</f>
        <v>1.3</v>
      </c>
      <c r="W173" s="230"/>
      <c r="X173" s="230" t="s">
        <v>181</v>
      </c>
      <c r="Y173" s="230" t="s">
        <v>182</v>
      </c>
      <c r="Z173" s="210"/>
      <c r="AA173" s="210"/>
      <c r="AB173" s="210"/>
      <c r="AC173" s="210"/>
      <c r="AD173" s="210"/>
      <c r="AE173" s="210"/>
      <c r="AF173" s="210"/>
      <c r="AG173" s="210" t="s">
        <v>183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27"/>
      <c r="B174" s="228"/>
      <c r="C174" s="257" t="s">
        <v>1347</v>
      </c>
      <c r="D174" s="232"/>
      <c r="E174" s="233">
        <v>96.585750000000004</v>
      </c>
      <c r="F174" s="230"/>
      <c r="G174" s="230"/>
      <c r="H174" s="230"/>
      <c r="I174" s="230"/>
      <c r="J174" s="230"/>
      <c r="K174" s="230"/>
      <c r="L174" s="230"/>
      <c r="M174" s="230"/>
      <c r="N174" s="229"/>
      <c r="O174" s="229"/>
      <c r="P174" s="229"/>
      <c r="Q174" s="229"/>
      <c r="R174" s="230"/>
      <c r="S174" s="230"/>
      <c r="T174" s="230"/>
      <c r="U174" s="230"/>
      <c r="V174" s="230"/>
      <c r="W174" s="230"/>
      <c r="X174" s="230"/>
      <c r="Y174" s="230"/>
      <c r="Z174" s="210"/>
      <c r="AA174" s="210"/>
      <c r="AB174" s="210"/>
      <c r="AC174" s="210"/>
      <c r="AD174" s="210"/>
      <c r="AE174" s="210"/>
      <c r="AF174" s="210"/>
      <c r="AG174" s="210" t="s">
        <v>185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43">
        <v>55</v>
      </c>
      <c r="B175" s="244" t="s">
        <v>746</v>
      </c>
      <c r="C175" s="256" t="s">
        <v>747</v>
      </c>
      <c r="D175" s="245" t="s">
        <v>212</v>
      </c>
      <c r="E175" s="246">
        <v>17.45</v>
      </c>
      <c r="F175" s="247"/>
      <c r="G175" s="248">
        <f>ROUND(E175*F175,2)</f>
        <v>0</v>
      </c>
      <c r="H175" s="231"/>
      <c r="I175" s="230">
        <f>ROUND(E175*H175,2)</f>
        <v>0</v>
      </c>
      <c r="J175" s="231"/>
      <c r="K175" s="230">
        <f>ROUND(E175*J175,2)</f>
        <v>0</v>
      </c>
      <c r="L175" s="230">
        <v>21</v>
      </c>
      <c r="M175" s="230">
        <f>G175*(1+L175/100)</f>
        <v>0</v>
      </c>
      <c r="N175" s="229">
        <v>2.6099999999999999E-3</v>
      </c>
      <c r="O175" s="229">
        <f>ROUND(E175*N175,2)</f>
        <v>0.05</v>
      </c>
      <c r="P175" s="229">
        <v>0</v>
      </c>
      <c r="Q175" s="229">
        <f>ROUND(E175*P175,2)</f>
        <v>0</v>
      </c>
      <c r="R175" s="230"/>
      <c r="S175" s="230" t="s">
        <v>742</v>
      </c>
      <c r="T175" s="230" t="s">
        <v>180</v>
      </c>
      <c r="U175" s="230">
        <v>0.18</v>
      </c>
      <c r="V175" s="230">
        <f>ROUND(E175*U175,2)</f>
        <v>3.14</v>
      </c>
      <c r="W175" s="230"/>
      <c r="X175" s="230" t="s">
        <v>181</v>
      </c>
      <c r="Y175" s="230" t="s">
        <v>182</v>
      </c>
      <c r="Z175" s="210"/>
      <c r="AA175" s="210"/>
      <c r="AB175" s="210"/>
      <c r="AC175" s="210"/>
      <c r="AD175" s="210"/>
      <c r="AE175" s="210"/>
      <c r="AF175" s="210"/>
      <c r="AG175" s="210" t="s">
        <v>183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2" x14ac:dyDescent="0.2">
      <c r="A176" s="227"/>
      <c r="B176" s="228"/>
      <c r="C176" s="257" t="s">
        <v>1348</v>
      </c>
      <c r="D176" s="232"/>
      <c r="E176" s="233">
        <v>17.45</v>
      </c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185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43">
        <v>56</v>
      </c>
      <c r="B177" s="244" t="s">
        <v>748</v>
      </c>
      <c r="C177" s="256" t="s">
        <v>749</v>
      </c>
      <c r="D177" s="245" t="s">
        <v>212</v>
      </c>
      <c r="E177" s="246">
        <v>17.45</v>
      </c>
      <c r="F177" s="247"/>
      <c r="G177" s="248">
        <f>ROUND(E177*F177,2)</f>
        <v>0</v>
      </c>
      <c r="H177" s="231"/>
      <c r="I177" s="230">
        <f>ROUND(E177*H177,2)</f>
        <v>0</v>
      </c>
      <c r="J177" s="231"/>
      <c r="K177" s="230">
        <f>ROUND(E177*J177,2)</f>
        <v>0</v>
      </c>
      <c r="L177" s="230">
        <v>21</v>
      </c>
      <c r="M177" s="230">
        <f>G177*(1+L177/100)</f>
        <v>0</v>
      </c>
      <c r="N177" s="229">
        <v>0</v>
      </c>
      <c r="O177" s="229">
        <f>ROUND(E177*N177,2)</f>
        <v>0</v>
      </c>
      <c r="P177" s="229">
        <v>0</v>
      </c>
      <c r="Q177" s="229">
        <f>ROUND(E177*P177,2)</f>
        <v>0</v>
      </c>
      <c r="R177" s="230"/>
      <c r="S177" s="230" t="s">
        <v>742</v>
      </c>
      <c r="T177" s="230" t="s">
        <v>180</v>
      </c>
      <c r="U177" s="230">
        <v>1.0500000000000001E-2</v>
      </c>
      <c r="V177" s="230">
        <f>ROUND(E177*U177,2)</f>
        <v>0.18</v>
      </c>
      <c r="W177" s="230"/>
      <c r="X177" s="230" t="s">
        <v>181</v>
      </c>
      <c r="Y177" s="230" t="s">
        <v>182</v>
      </c>
      <c r="Z177" s="210"/>
      <c r="AA177" s="210"/>
      <c r="AB177" s="210"/>
      <c r="AC177" s="210"/>
      <c r="AD177" s="210"/>
      <c r="AE177" s="210"/>
      <c r="AF177" s="210"/>
      <c r="AG177" s="210" t="s">
        <v>183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27"/>
      <c r="B178" s="228"/>
      <c r="C178" s="257" t="s">
        <v>1348</v>
      </c>
      <c r="D178" s="232"/>
      <c r="E178" s="233">
        <v>17.45</v>
      </c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185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43">
        <v>57</v>
      </c>
      <c r="B179" s="244" t="s">
        <v>750</v>
      </c>
      <c r="C179" s="256" t="s">
        <v>751</v>
      </c>
      <c r="D179" s="245" t="s">
        <v>212</v>
      </c>
      <c r="E179" s="246">
        <v>24.51</v>
      </c>
      <c r="F179" s="247"/>
      <c r="G179" s="248">
        <f>ROUND(E179*F179,2)</f>
        <v>0</v>
      </c>
      <c r="H179" s="231"/>
      <c r="I179" s="230">
        <f>ROUND(E179*H179,2)</f>
        <v>0</v>
      </c>
      <c r="J179" s="231"/>
      <c r="K179" s="230">
        <f>ROUND(E179*J179,2)</f>
        <v>0</v>
      </c>
      <c r="L179" s="230">
        <v>21</v>
      </c>
      <c r="M179" s="230">
        <f>G179*(1+L179/100)</f>
        <v>0</v>
      </c>
      <c r="N179" s="229">
        <v>1.0300000000000001E-3</v>
      </c>
      <c r="O179" s="229">
        <f>ROUND(E179*N179,2)</f>
        <v>0.03</v>
      </c>
      <c r="P179" s="229">
        <v>0</v>
      </c>
      <c r="Q179" s="229">
        <f>ROUND(E179*P179,2)</f>
        <v>0</v>
      </c>
      <c r="R179" s="230"/>
      <c r="S179" s="230" t="s">
        <v>179</v>
      </c>
      <c r="T179" s="230" t="s">
        <v>180</v>
      </c>
      <c r="U179" s="230">
        <v>0.24</v>
      </c>
      <c r="V179" s="230">
        <f>ROUND(E179*U179,2)</f>
        <v>5.88</v>
      </c>
      <c r="W179" s="230"/>
      <c r="X179" s="230" t="s">
        <v>181</v>
      </c>
      <c r="Y179" s="230" t="s">
        <v>182</v>
      </c>
      <c r="Z179" s="210"/>
      <c r="AA179" s="210"/>
      <c r="AB179" s="210"/>
      <c r="AC179" s="210"/>
      <c r="AD179" s="210"/>
      <c r="AE179" s="210"/>
      <c r="AF179" s="210"/>
      <c r="AG179" s="210" t="s">
        <v>183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27"/>
      <c r="B180" s="228"/>
      <c r="C180" s="257" t="s">
        <v>1349</v>
      </c>
      <c r="D180" s="232"/>
      <c r="E180" s="233">
        <v>24.51</v>
      </c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185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43">
        <v>58</v>
      </c>
      <c r="B181" s="244" t="s">
        <v>753</v>
      </c>
      <c r="C181" s="256" t="s">
        <v>754</v>
      </c>
      <c r="D181" s="245" t="s">
        <v>212</v>
      </c>
      <c r="E181" s="246">
        <v>73.290000000000006</v>
      </c>
      <c r="F181" s="247"/>
      <c r="G181" s="248">
        <f>ROUND(E181*F181,2)</f>
        <v>0</v>
      </c>
      <c r="H181" s="231"/>
      <c r="I181" s="230">
        <f>ROUND(E181*H181,2)</f>
        <v>0</v>
      </c>
      <c r="J181" s="231"/>
      <c r="K181" s="230">
        <f>ROUND(E181*J181,2)</f>
        <v>0</v>
      </c>
      <c r="L181" s="230">
        <v>21</v>
      </c>
      <c r="M181" s="230">
        <f>G181*(1+L181/100)</f>
        <v>0</v>
      </c>
      <c r="N181" s="229">
        <v>8.4999999999999995E-4</v>
      </c>
      <c r="O181" s="229">
        <f>ROUND(E181*N181,2)</f>
        <v>0.06</v>
      </c>
      <c r="P181" s="229">
        <v>0</v>
      </c>
      <c r="Q181" s="229">
        <f>ROUND(E181*P181,2)</f>
        <v>0</v>
      </c>
      <c r="R181" s="230"/>
      <c r="S181" s="230" t="s">
        <v>742</v>
      </c>
      <c r="T181" s="230" t="s">
        <v>180</v>
      </c>
      <c r="U181" s="230">
        <v>0.12</v>
      </c>
      <c r="V181" s="230">
        <f>ROUND(E181*U181,2)</f>
        <v>8.7899999999999991</v>
      </c>
      <c r="W181" s="230"/>
      <c r="X181" s="230" t="s">
        <v>181</v>
      </c>
      <c r="Y181" s="230" t="s">
        <v>182</v>
      </c>
      <c r="Z181" s="210"/>
      <c r="AA181" s="210"/>
      <c r="AB181" s="210"/>
      <c r="AC181" s="210"/>
      <c r="AD181" s="210"/>
      <c r="AE181" s="210"/>
      <c r="AF181" s="210"/>
      <c r="AG181" s="210" t="s">
        <v>183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27"/>
      <c r="B182" s="228"/>
      <c r="C182" s="257" t="s">
        <v>1350</v>
      </c>
      <c r="D182" s="232"/>
      <c r="E182" s="233">
        <v>69.8</v>
      </c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185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">
      <c r="A183" s="227"/>
      <c r="B183" s="228"/>
      <c r="C183" s="268" t="s">
        <v>435</v>
      </c>
      <c r="D183" s="266"/>
      <c r="E183" s="267">
        <v>3.49</v>
      </c>
      <c r="F183" s="230"/>
      <c r="G183" s="230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30"/>
      <c r="Z183" s="210"/>
      <c r="AA183" s="210"/>
      <c r="AB183" s="210"/>
      <c r="AC183" s="210"/>
      <c r="AD183" s="210"/>
      <c r="AE183" s="210"/>
      <c r="AF183" s="210"/>
      <c r="AG183" s="210" t="s">
        <v>185</v>
      </c>
      <c r="AH183" s="210">
        <v>4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43">
        <v>59</v>
      </c>
      <c r="B184" s="244" t="s">
        <v>756</v>
      </c>
      <c r="C184" s="256" t="s">
        <v>757</v>
      </c>
      <c r="D184" s="245" t="s">
        <v>212</v>
      </c>
      <c r="E184" s="246">
        <v>16.263999999999999</v>
      </c>
      <c r="F184" s="247"/>
      <c r="G184" s="248">
        <f>ROUND(E184*F184,2)</f>
        <v>0</v>
      </c>
      <c r="H184" s="231"/>
      <c r="I184" s="230">
        <f>ROUND(E184*H184,2)</f>
        <v>0</v>
      </c>
      <c r="J184" s="231"/>
      <c r="K184" s="230">
        <f>ROUND(E184*J184,2)</f>
        <v>0</v>
      </c>
      <c r="L184" s="230">
        <v>21</v>
      </c>
      <c r="M184" s="230">
        <f>G184*(1+L184/100)</f>
        <v>0</v>
      </c>
      <c r="N184" s="229">
        <v>1.1900000000000001E-3</v>
      </c>
      <c r="O184" s="229">
        <f>ROUND(E184*N184,2)</f>
        <v>0.02</v>
      </c>
      <c r="P184" s="229">
        <v>0</v>
      </c>
      <c r="Q184" s="229">
        <f>ROUND(E184*P184,2)</f>
        <v>0</v>
      </c>
      <c r="R184" s="230"/>
      <c r="S184" s="230" t="s">
        <v>179</v>
      </c>
      <c r="T184" s="230" t="s">
        <v>180</v>
      </c>
      <c r="U184" s="230">
        <v>0.28000000000000003</v>
      </c>
      <c r="V184" s="230">
        <f>ROUND(E184*U184,2)</f>
        <v>4.55</v>
      </c>
      <c r="W184" s="230"/>
      <c r="X184" s="230" t="s">
        <v>181</v>
      </c>
      <c r="Y184" s="230" t="s">
        <v>182</v>
      </c>
      <c r="Z184" s="210"/>
      <c r="AA184" s="210"/>
      <c r="AB184" s="210"/>
      <c r="AC184" s="210"/>
      <c r="AD184" s="210"/>
      <c r="AE184" s="210"/>
      <c r="AF184" s="210"/>
      <c r="AG184" s="210" t="s">
        <v>183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27"/>
      <c r="B185" s="228"/>
      <c r="C185" s="257" t="s">
        <v>1351</v>
      </c>
      <c r="D185" s="232"/>
      <c r="E185" s="233">
        <v>15.2</v>
      </c>
      <c r="F185" s="230"/>
      <c r="G185" s="230"/>
      <c r="H185" s="230"/>
      <c r="I185" s="230"/>
      <c r="J185" s="230"/>
      <c r="K185" s="230"/>
      <c r="L185" s="230"/>
      <c r="M185" s="230"/>
      <c r="N185" s="229"/>
      <c r="O185" s="229"/>
      <c r="P185" s="229"/>
      <c r="Q185" s="229"/>
      <c r="R185" s="230"/>
      <c r="S185" s="230"/>
      <c r="T185" s="230"/>
      <c r="U185" s="230"/>
      <c r="V185" s="230"/>
      <c r="W185" s="230"/>
      <c r="X185" s="230"/>
      <c r="Y185" s="230"/>
      <c r="Z185" s="210"/>
      <c r="AA185" s="210"/>
      <c r="AB185" s="210"/>
      <c r="AC185" s="210"/>
      <c r="AD185" s="210"/>
      <c r="AE185" s="210"/>
      <c r="AF185" s="210"/>
      <c r="AG185" s="210" t="s">
        <v>185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">
      <c r="A186" s="227"/>
      <c r="B186" s="228"/>
      <c r="C186" s="268" t="s">
        <v>1352</v>
      </c>
      <c r="D186" s="266"/>
      <c r="E186" s="267">
        <v>1.0640000000000001</v>
      </c>
      <c r="F186" s="230"/>
      <c r="G186" s="230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30"/>
      <c r="Z186" s="210"/>
      <c r="AA186" s="210"/>
      <c r="AB186" s="210"/>
      <c r="AC186" s="210"/>
      <c r="AD186" s="210"/>
      <c r="AE186" s="210"/>
      <c r="AF186" s="210"/>
      <c r="AG186" s="210" t="s">
        <v>185</v>
      </c>
      <c r="AH186" s="210">
        <v>4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43">
        <v>60</v>
      </c>
      <c r="B187" s="244" t="s">
        <v>761</v>
      </c>
      <c r="C187" s="256" t="s">
        <v>762</v>
      </c>
      <c r="D187" s="245" t="s">
        <v>178</v>
      </c>
      <c r="E187" s="246">
        <v>12.215</v>
      </c>
      <c r="F187" s="247"/>
      <c r="G187" s="248">
        <f>ROUND(E187*F187,2)</f>
        <v>0</v>
      </c>
      <c r="H187" s="231"/>
      <c r="I187" s="230">
        <f>ROUND(E187*H187,2)</f>
        <v>0</v>
      </c>
      <c r="J187" s="231"/>
      <c r="K187" s="230">
        <f>ROUND(E187*J187,2)</f>
        <v>0</v>
      </c>
      <c r="L187" s="230">
        <v>21</v>
      </c>
      <c r="M187" s="230">
        <f>G187*(1+L187/100)</f>
        <v>0</v>
      </c>
      <c r="N187" s="229">
        <v>1.6400000000000001E-2</v>
      </c>
      <c r="O187" s="229">
        <f>ROUND(E187*N187,2)</f>
        <v>0.2</v>
      </c>
      <c r="P187" s="229">
        <v>0</v>
      </c>
      <c r="Q187" s="229">
        <f>ROUND(E187*P187,2)</f>
        <v>0</v>
      </c>
      <c r="R187" s="230"/>
      <c r="S187" s="230" t="s">
        <v>322</v>
      </c>
      <c r="T187" s="230" t="s">
        <v>180</v>
      </c>
      <c r="U187" s="230">
        <v>0.71399999999999997</v>
      </c>
      <c r="V187" s="230">
        <f>ROUND(E187*U187,2)</f>
        <v>8.7200000000000006</v>
      </c>
      <c r="W187" s="230"/>
      <c r="X187" s="230" t="s">
        <v>181</v>
      </c>
      <c r="Y187" s="230" t="s">
        <v>182</v>
      </c>
      <c r="Z187" s="210"/>
      <c r="AA187" s="210"/>
      <c r="AB187" s="210"/>
      <c r="AC187" s="210"/>
      <c r="AD187" s="210"/>
      <c r="AE187" s="210"/>
      <c r="AF187" s="210"/>
      <c r="AG187" s="210" t="s">
        <v>183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2" x14ac:dyDescent="0.2">
      <c r="A188" s="227"/>
      <c r="B188" s="228"/>
      <c r="C188" s="257" t="s">
        <v>1353</v>
      </c>
      <c r="D188" s="232"/>
      <c r="E188" s="233">
        <v>11.633330000000001</v>
      </c>
      <c r="F188" s="230"/>
      <c r="G188" s="230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30"/>
      <c r="Z188" s="210"/>
      <c r="AA188" s="210"/>
      <c r="AB188" s="210"/>
      <c r="AC188" s="210"/>
      <c r="AD188" s="210"/>
      <c r="AE188" s="210"/>
      <c r="AF188" s="210"/>
      <c r="AG188" s="210" t="s">
        <v>185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27"/>
      <c r="B189" s="228"/>
      <c r="C189" s="268" t="s">
        <v>435</v>
      </c>
      <c r="D189" s="266"/>
      <c r="E189" s="267">
        <v>0.58167000000000002</v>
      </c>
      <c r="F189" s="230"/>
      <c r="G189" s="230"/>
      <c r="H189" s="230"/>
      <c r="I189" s="230"/>
      <c r="J189" s="230"/>
      <c r="K189" s="230"/>
      <c r="L189" s="230"/>
      <c r="M189" s="230"/>
      <c r="N189" s="229"/>
      <c r="O189" s="229"/>
      <c r="P189" s="229"/>
      <c r="Q189" s="229"/>
      <c r="R189" s="230"/>
      <c r="S189" s="230"/>
      <c r="T189" s="230"/>
      <c r="U189" s="230"/>
      <c r="V189" s="230"/>
      <c r="W189" s="230"/>
      <c r="X189" s="230"/>
      <c r="Y189" s="230"/>
      <c r="Z189" s="210"/>
      <c r="AA189" s="210"/>
      <c r="AB189" s="210"/>
      <c r="AC189" s="210"/>
      <c r="AD189" s="210"/>
      <c r="AE189" s="210"/>
      <c r="AF189" s="210"/>
      <c r="AG189" s="210" t="s">
        <v>185</v>
      </c>
      <c r="AH189" s="210">
        <v>4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43">
        <v>61</v>
      </c>
      <c r="B190" s="244" t="s">
        <v>764</v>
      </c>
      <c r="C190" s="256" t="s">
        <v>765</v>
      </c>
      <c r="D190" s="245" t="s">
        <v>212</v>
      </c>
      <c r="E190" s="246">
        <v>17.45</v>
      </c>
      <c r="F190" s="247"/>
      <c r="G190" s="248">
        <f>ROUND(E190*F190,2)</f>
        <v>0</v>
      </c>
      <c r="H190" s="231"/>
      <c r="I190" s="230">
        <f>ROUND(E190*H190,2)</f>
        <v>0</v>
      </c>
      <c r="J190" s="231"/>
      <c r="K190" s="230">
        <f>ROUND(E190*J190,2)</f>
        <v>0</v>
      </c>
      <c r="L190" s="230">
        <v>21</v>
      </c>
      <c r="M190" s="230">
        <f>G190*(1+L190/100)</f>
        <v>0</v>
      </c>
      <c r="N190" s="229">
        <v>0</v>
      </c>
      <c r="O190" s="229">
        <f>ROUND(E190*N190,2)</f>
        <v>0</v>
      </c>
      <c r="P190" s="229">
        <v>0</v>
      </c>
      <c r="Q190" s="229">
        <f>ROUND(E190*P190,2)</f>
        <v>0</v>
      </c>
      <c r="R190" s="230"/>
      <c r="S190" s="230" t="s">
        <v>742</v>
      </c>
      <c r="T190" s="230" t="s">
        <v>180</v>
      </c>
      <c r="U190" s="230">
        <v>5.7500000000000002E-2</v>
      </c>
      <c r="V190" s="230">
        <f>ROUND(E190*U190,2)</f>
        <v>1</v>
      </c>
      <c r="W190" s="230"/>
      <c r="X190" s="230" t="s">
        <v>181</v>
      </c>
      <c r="Y190" s="230" t="s">
        <v>182</v>
      </c>
      <c r="Z190" s="210"/>
      <c r="AA190" s="210"/>
      <c r="AB190" s="210"/>
      <c r="AC190" s="210"/>
      <c r="AD190" s="210"/>
      <c r="AE190" s="210"/>
      <c r="AF190" s="210"/>
      <c r="AG190" s="210" t="s">
        <v>183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27"/>
      <c r="B191" s="228"/>
      <c r="C191" s="257" t="s">
        <v>1348</v>
      </c>
      <c r="D191" s="232"/>
      <c r="E191" s="233">
        <v>17.45</v>
      </c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185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49">
        <v>62</v>
      </c>
      <c r="B192" s="250" t="s">
        <v>766</v>
      </c>
      <c r="C192" s="258" t="s">
        <v>767</v>
      </c>
      <c r="D192" s="251" t="s">
        <v>178</v>
      </c>
      <c r="E192" s="252">
        <v>4</v>
      </c>
      <c r="F192" s="253"/>
      <c r="G192" s="254">
        <f>ROUND(E192*F192,2)</f>
        <v>0</v>
      </c>
      <c r="H192" s="231"/>
      <c r="I192" s="230">
        <f>ROUND(E192*H192,2)</f>
        <v>0</v>
      </c>
      <c r="J192" s="231"/>
      <c r="K192" s="230">
        <f>ROUND(E192*J192,2)</f>
        <v>0</v>
      </c>
      <c r="L192" s="230">
        <v>21</v>
      </c>
      <c r="M192" s="230">
        <f>G192*(1+L192/100)</f>
        <v>0</v>
      </c>
      <c r="N192" s="229">
        <v>3.4000000000000002E-4</v>
      </c>
      <c r="O192" s="229">
        <f>ROUND(E192*N192,2)</f>
        <v>0</v>
      </c>
      <c r="P192" s="229">
        <v>0</v>
      </c>
      <c r="Q192" s="229">
        <f>ROUND(E192*P192,2)</f>
        <v>0</v>
      </c>
      <c r="R192" s="230"/>
      <c r="S192" s="230" t="s">
        <v>742</v>
      </c>
      <c r="T192" s="230" t="s">
        <v>180</v>
      </c>
      <c r="U192" s="230">
        <v>0.41</v>
      </c>
      <c r="V192" s="230">
        <f>ROUND(E192*U192,2)</f>
        <v>1.64</v>
      </c>
      <c r="W192" s="230"/>
      <c r="X192" s="230" t="s">
        <v>181</v>
      </c>
      <c r="Y192" s="230" t="s">
        <v>182</v>
      </c>
      <c r="Z192" s="210"/>
      <c r="AA192" s="210"/>
      <c r="AB192" s="210"/>
      <c r="AC192" s="210"/>
      <c r="AD192" s="210"/>
      <c r="AE192" s="210"/>
      <c r="AF192" s="210"/>
      <c r="AG192" s="210" t="s">
        <v>183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43">
        <v>63</v>
      </c>
      <c r="B193" s="244" t="s">
        <v>768</v>
      </c>
      <c r="C193" s="256" t="s">
        <v>769</v>
      </c>
      <c r="D193" s="245" t="s">
        <v>212</v>
      </c>
      <c r="E193" s="246">
        <v>36.645000000000003</v>
      </c>
      <c r="F193" s="247"/>
      <c r="G193" s="248">
        <f>ROUND(E193*F193,2)</f>
        <v>0</v>
      </c>
      <c r="H193" s="231"/>
      <c r="I193" s="230">
        <f>ROUND(E193*H193,2)</f>
        <v>0</v>
      </c>
      <c r="J193" s="231"/>
      <c r="K193" s="230">
        <f>ROUND(E193*J193,2)</f>
        <v>0</v>
      </c>
      <c r="L193" s="230">
        <v>21</v>
      </c>
      <c r="M193" s="230">
        <f>G193*(1+L193/100)</f>
        <v>0</v>
      </c>
      <c r="N193" s="229">
        <v>2.7499999999999998E-3</v>
      </c>
      <c r="O193" s="229">
        <f>ROUND(E193*N193,2)</f>
        <v>0.1</v>
      </c>
      <c r="P193" s="229">
        <v>0</v>
      </c>
      <c r="Q193" s="229">
        <f>ROUND(E193*P193,2)</f>
        <v>0</v>
      </c>
      <c r="R193" s="230"/>
      <c r="S193" s="230" t="s">
        <v>742</v>
      </c>
      <c r="T193" s="230" t="s">
        <v>180</v>
      </c>
      <c r="U193" s="230">
        <v>0.4</v>
      </c>
      <c r="V193" s="230">
        <f>ROUND(E193*U193,2)</f>
        <v>14.66</v>
      </c>
      <c r="W193" s="230"/>
      <c r="X193" s="230" t="s">
        <v>181</v>
      </c>
      <c r="Y193" s="230" t="s">
        <v>182</v>
      </c>
      <c r="Z193" s="210"/>
      <c r="AA193" s="210"/>
      <c r="AB193" s="210"/>
      <c r="AC193" s="210"/>
      <c r="AD193" s="210"/>
      <c r="AE193" s="210"/>
      <c r="AF193" s="210"/>
      <c r="AG193" s="210" t="s">
        <v>183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">
      <c r="A194" s="227"/>
      <c r="B194" s="228"/>
      <c r="C194" s="257" t="s">
        <v>1354</v>
      </c>
      <c r="D194" s="232"/>
      <c r="E194" s="233">
        <v>34.9</v>
      </c>
      <c r="F194" s="230"/>
      <c r="G194" s="230"/>
      <c r="H194" s="230"/>
      <c r="I194" s="230"/>
      <c r="J194" s="230"/>
      <c r="K194" s="230"/>
      <c r="L194" s="230"/>
      <c r="M194" s="230"/>
      <c r="N194" s="229"/>
      <c r="O194" s="229"/>
      <c r="P194" s="229"/>
      <c r="Q194" s="229"/>
      <c r="R194" s="230"/>
      <c r="S194" s="230"/>
      <c r="T194" s="230"/>
      <c r="U194" s="230"/>
      <c r="V194" s="230"/>
      <c r="W194" s="230"/>
      <c r="X194" s="230"/>
      <c r="Y194" s="230"/>
      <c r="Z194" s="210"/>
      <c r="AA194" s="210"/>
      <c r="AB194" s="210"/>
      <c r="AC194" s="210"/>
      <c r="AD194" s="210"/>
      <c r="AE194" s="210"/>
      <c r="AF194" s="210"/>
      <c r="AG194" s="210" t="s">
        <v>185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27"/>
      <c r="B195" s="228"/>
      <c r="C195" s="268" t="s">
        <v>435</v>
      </c>
      <c r="D195" s="266"/>
      <c r="E195" s="267">
        <v>1.7450000000000001</v>
      </c>
      <c r="F195" s="230"/>
      <c r="G195" s="230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30"/>
      <c r="Z195" s="210"/>
      <c r="AA195" s="210"/>
      <c r="AB195" s="210"/>
      <c r="AC195" s="210"/>
      <c r="AD195" s="210"/>
      <c r="AE195" s="210"/>
      <c r="AF195" s="210"/>
      <c r="AG195" s="210" t="s">
        <v>185</v>
      </c>
      <c r="AH195" s="210">
        <v>4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43">
        <v>64</v>
      </c>
      <c r="B196" s="244" t="s">
        <v>771</v>
      </c>
      <c r="C196" s="256" t="s">
        <v>772</v>
      </c>
      <c r="D196" s="245" t="s">
        <v>212</v>
      </c>
      <c r="E196" s="246">
        <v>18</v>
      </c>
      <c r="F196" s="247"/>
      <c r="G196" s="248">
        <f>ROUND(E196*F196,2)</f>
        <v>0</v>
      </c>
      <c r="H196" s="231"/>
      <c r="I196" s="230">
        <f>ROUND(E196*H196,2)</f>
        <v>0</v>
      </c>
      <c r="J196" s="231"/>
      <c r="K196" s="230">
        <f>ROUND(E196*J196,2)</f>
        <v>0</v>
      </c>
      <c r="L196" s="230">
        <v>21</v>
      </c>
      <c r="M196" s="230">
        <f>G196*(1+L196/100)</f>
        <v>0</v>
      </c>
      <c r="N196" s="229">
        <v>3.4499999999999999E-3</v>
      </c>
      <c r="O196" s="229">
        <f>ROUND(E196*N196,2)</f>
        <v>0.06</v>
      </c>
      <c r="P196" s="229">
        <v>0</v>
      </c>
      <c r="Q196" s="229">
        <f>ROUND(E196*P196,2)</f>
        <v>0</v>
      </c>
      <c r="R196" s="230"/>
      <c r="S196" s="230" t="s">
        <v>742</v>
      </c>
      <c r="T196" s="230" t="s">
        <v>180</v>
      </c>
      <c r="U196" s="230">
        <v>0.35599999999999998</v>
      </c>
      <c r="V196" s="230">
        <f>ROUND(E196*U196,2)</f>
        <v>6.41</v>
      </c>
      <c r="W196" s="230"/>
      <c r="X196" s="230" t="s">
        <v>181</v>
      </c>
      <c r="Y196" s="230" t="s">
        <v>182</v>
      </c>
      <c r="Z196" s="210"/>
      <c r="AA196" s="210"/>
      <c r="AB196" s="210"/>
      <c r="AC196" s="210"/>
      <c r="AD196" s="210"/>
      <c r="AE196" s="210"/>
      <c r="AF196" s="210"/>
      <c r="AG196" s="210" t="s">
        <v>183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27"/>
      <c r="B197" s="228"/>
      <c r="C197" s="257" t="s">
        <v>1355</v>
      </c>
      <c r="D197" s="232"/>
      <c r="E197" s="233">
        <v>18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185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43">
        <v>65</v>
      </c>
      <c r="B198" s="244" t="s">
        <v>774</v>
      </c>
      <c r="C198" s="256" t="s">
        <v>775</v>
      </c>
      <c r="D198" s="245" t="s">
        <v>212</v>
      </c>
      <c r="E198" s="246">
        <v>8.82</v>
      </c>
      <c r="F198" s="247"/>
      <c r="G198" s="248">
        <f>ROUND(E198*F198,2)</f>
        <v>0</v>
      </c>
      <c r="H198" s="231"/>
      <c r="I198" s="230">
        <f>ROUND(E198*H198,2)</f>
        <v>0</v>
      </c>
      <c r="J198" s="231"/>
      <c r="K198" s="230">
        <f>ROUND(E198*J198,2)</f>
        <v>0</v>
      </c>
      <c r="L198" s="230">
        <v>21</v>
      </c>
      <c r="M198" s="230">
        <f>G198*(1+L198/100)</f>
        <v>0</v>
      </c>
      <c r="N198" s="229">
        <v>3.0400000000000002E-3</v>
      </c>
      <c r="O198" s="229">
        <f>ROUND(E198*N198,2)</f>
        <v>0.03</v>
      </c>
      <c r="P198" s="229">
        <v>0</v>
      </c>
      <c r="Q198" s="229">
        <f>ROUND(E198*P198,2)</f>
        <v>0</v>
      </c>
      <c r="R198" s="230"/>
      <c r="S198" s="230" t="s">
        <v>742</v>
      </c>
      <c r="T198" s="230" t="s">
        <v>180</v>
      </c>
      <c r="U198" s="230">
        <v>0.98111000000000004</v>
      </c>
      <c r="V198" s="230">
        <f>ROUND(E198*U198,2)</f>
        <v>8.65</v>
      </c>
      <c r="W198" s="230"/>
      <c r="X198" s="230" t="s">
        <v>181</v>
      </c>
      <c r="Y198" s="230" t="s">
        <v>182</v>
      </c>
      <c r="Z198" s="210"/>
      <c r="AA198" s="210"/>
      <c r="AB198" s="210"/>
      <c r="AC198" s="210"/>
      <c r="AD198" s="210"/>
      <c r="AE198" s="210"/>
      <c r="AF198" s="210"/>
      <c r="AG198" s="210" t="s">
        <v>183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27"/>
      <c r="B199" s="228"/>
      <c r="C199" s="257" t="s">
        <v>1356</v>
      </c>
      <c r="D199" s="232"/>
      <c r="E199" s="233">
        <v>3</v>
      </c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30"/>
      <c r="Z199" s="210"/>
      <c r="AA199" s="210"/>
      <c r="AB199" s="210"/>
      <c r="AC199" s="210"/>
      <c r="AD199" s="210"/>
      <c r="AE199" s="210"/>
      <c r="AF199" s="210"/>
      <c r="AG199" s="210" t="s">
        <v>185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27"/>
      <c r="B200" s="228"/>
      <c r="C200" s="257" t="s">
        <v>1357</v>
      </c>
      <c r="D200" s="232"/>
      <c r="E200" s="233">
        <v>1.5</v>
      </c>
      <c r="F200" s="230"/>
      <c r="G200" s="230"/>
      <c r="H200" s="230"/>
      <c r="I200" s="230"/>
      <c r="J200" s="230"/>
      <c r="K200" s="230"/>
      <c r="L200" s="230"/>
      <c r="M200" s="230"/>
      <c r="N200" s="229"/>
      <c r="O200" s="229"/>
      <c r="P200" s="229"/>
      <c r="Q200" s="229"/>
      <c r="R200" s="230"/>
      <c r="S200" s="230"/>
      <c r="T200" s="230"/>
      <c r="U200" s="230"/>
      <c r="V200" s="230"/>
      <c r="W200" s="230"/>
      <c r="X200" s="230"/>
      <c r="Y200" s="230"/>
      <c r="Z200" s="210"/>
      <c r="AA200" s="210"/>
      <c r="AB200" s="210"/>
      <c r="AC200" s="210"/>
      <c r="AD200" s="210"/>
      <c r="AE200" s="210"/>
      <c r="AF200" s="210"/>
      <c r="AG200" s="210" t="s">
        <v>185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27"/>
      <c r="B201" s="228"/>
      <c r="C201" s="257" t="s">
        <v>1358</v>
      </c>
      <c r="D201" s="232"/>
      <c r="E201" s="233">
        <v>3.9</v>
      </c>
      <c r="F201" s="230"/>
      <c r="G201" s="230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185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27"/>
      <c r="B202" s="228"/>
      <c r="C202" s="268" t="s">
        <v>435</v>
      </c>
      <c r="D202" s="266"/>
      <c r="E202" s="267">
        <v>0.42</v>
      </c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30"/>
      <c r="Z202" s="210"/>
      <c r="AA202" s="210"/>
      <c r="AB202" s="210"/>
      <c r="AC202" s="210"/>
      <c r="AD202" s="210"/>
      <c r="AE202" s="210"/>
      <c r="AF202" s="210"/>
      <c r="AG202" s="210" t="s">
        <v>185</v>
      </c>
      <c r="AH202" s="210">
        <v>4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43">
        <v>66</v>
      </c>
      <c r="B203" s="244" t="s">
        <v>778</v>
      </c>
      <c r="C203" s="256" t="s">
        <v>779</v>
      </c>
      <c r="D203" s="245" t="s">
        <v>188</v>
      </c>
      <c r="E203" s="246">
        <v>213.84975</v>
      </c>
      <c r="F203" s="247"/>
      <c r="G203" s="248">
        <f>ROUND(E203*F203,2)</f>
        <v>0</v>
      </c>
      <c r="H203" s="231"/>
      <c r="I203" s="230">
        <f>ROUND(E203*H203,2)</f>
        <v>0</v>
      </c>
      <c r="J203" s="231"/>
      <c r="K203" s="230">
        <f>ROUND(E203*J203,2)</f>
        <v>0</v>
      </c>
      <c r="L203" s="230">
        <v>21</v>
      </c>
      <c r="M203" s="230">
        <f>G203*(1+L203/100)</f>
        <v>0</v>
      </c>
      <c r="N203" s="229">
        <v>9.0000000000000006E-5</v>
      </c>
      <c r="O203" s="229">
        <f>ROUND(E203*N203,2)</f>
        <v>0.02</v>
      </c>
      <c r="P203" s="229">
        <v>0</v>
      </c>
      <c r="Q203" s="229">
        <f>ROUND(E203*P203,2)</f>
        <v>0</v>
      </c>
      <c r="R203" s="230"/>
      <c r="S203" s="230" t="s">
        <v>742</v>
      </c>
      <c r="T203" s="230" t="s">
        <v>180</v>
      </c>
      <c r="U203" s="230">
        <v>7.0000000000000007E-2</v>
      </c>
      <c r="V203" s="230">
        <f>ROUND(E203*U203,2)</f>
        <v>14.97</v>
      </c>
      <c r="W203" s="230"/>
      <c r="X203" s="230" t="s">
        <v>181</v>
      </c>
      <c r="Y203" s="230" t="s">
        <v>182</v>
      </c>
      <c r="Z203" s="210"/>
      <c r="AA203" s="210"/>
      <c r="AB203" s="210"/>
      <c r="AC203" s="210"/>
      <c r="AD203" s="210"/>
      <c r="AE203" s="210"/>
      <c r="AF203" s="210"/>
      <c r="AG203" s="210" t="s">
        <v>183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27"/>
      <c r="B204" s="228"/>
      <c r="C204" s="257" t="s">
        <v>1346</v>
      </c>
      <c r="D204" s="232"/>
      <c r="E204" s="233">
        <v>213.84975</v>
      </c>
      <c r="F204" s="230"/>
      <c r="G204" s="230"/>
      <c r="H204" s="230"/>
      <c r="I204" s="230"/>
      <c r="J204" s="230"/>
      <c r="K204" s="230"/>
      <c r="L204" s="230"/>
      <c r="M204" s="230"/>
      <c r="N204" s="229"/>
      <c r="O204" s="229"/>
      <c r="P204" s="229"/>
      <c r="Q204" s="229"/>
      <c r="R204" s="230"/>
      <c r="S204" s="230"/>
      <c r="T204" s="230"/>
      <c r="U204" s="230"/>
      <c r="V204" s="230"/>
      <c r="W204" s="230"/>
      <c r="X204" s="230"/>
      <c r="Y204" s="230"/>
      <c r="Z204" s="210"/>
      <c r="AA204" s="210"/>
      <c r="AB204" s="210"/>
      <c r="AC204" s="210"/>
      <c r="AD204" s="210"/>
      <c r="AE204" s="210"/>
      <c r="AF204" s="210"/>
      <c r="AG204" s="210" t="s">
        <v>185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49">
        <v>67</v>
      </c>
      <c r="B205" s="250" t="s">
        <v>780</v>
      </c>
      <c r="C205" s="258" t="s">
        <v>781</v>
      </c>
      <c r="D205" s="251" t="s">
        <v>782</v>
      </c>
      <c r="E205" s="252">
        <v>1</v>
      </c>
      <c r="F205" s="253"/>
      <c r="G205" s="254">
        <f>ROUND(E205*F205,2)</f>
        <v>0</v>
      </c>
      <c r="H205" s="231"/>
      <c r="I205" s="230">
        <f>ROUND(E205*H205,2)</f>
        <v>0</v>
      </c>
      <c r="J205" s="231"/>
      <c r="K205" s="230">
        <f>ROUND(E205*J205,2)</f>
        <v>0</v>
      </c>
      <c r="L205" s="230">
        <v>21</v>
      </c>
      <c r="M205" s="230">
        <f>G205*(1+L205/100)</f>
        <v>0</v>
      </c>
      <c r="N205" s="229">
        <v>0</v>
      </c>
      <c r="O205" s="229">
        <f>ROUND(E205*N205,2)</f>
        <v>0</v>
      </c>
      <c r="P205" s="229">
        <v>0</v>
      </c>
      <c r="Q205" s="229">
        <f>ROUND(E205*P205,2)</f>
        <v>0</v>
      </c>
      <c r="R205" s="230"/>
      <c r="S205" s="230" t="s">
        <v>736</v>
      </c>
      <c r="T205" s="230" t="s">
        <v>737</v>
      </c>
      <c r="U205" s="230">
        <v>0</v>
      </c>
      <c r="V205" s="230">
        <f>ROUND(E205*U205,2)</f>
        <v>0</v>
      </c>
      <c r="W205" s="230"/>
      <c r="X205" s="230" t="s">
        <v>181</v>
      </c>
      <c r="Y205" s="230" t="s">
        <v>182</v>
      </c>
      <c r="Z205" s="210"/>
      <c r="AA205" s="210"/>
      <c r="AB205" s="210"/>
      <c r="AC205" s="210"/>
      <c r="AD205" s="210"/>
      <c r="AE205" s="210"/>
      <c r="AF205" s="210"/>
      <c r="AG205" s="210" t="s">
        <v>183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1" x14ac:dyDescent="0.2">
      <c r="A206" s="249">
        <v>68</v>
      </c>
      <c r="B206" s="250" t="s">
        <v>784</v>
      </c>
      <c r="C206" s="258" t="s">
        <v>785</v>
      </c>
      <c r="D206" s="251" t="s">
        <v>782</v>
      </c>
      <c r="E206" s="252">
        <v>1</v>
      </c>
      <c r="F206" s="253"/>
      <c r="G206" s="254">
        <f>ROUND(E206*F206,2)</f>
        <v>0</v>
      </c>
      <c r="H206" s="231"/>
      <c r="I206" s="230">
        <f>ROUND(E206*H206,2)</f>
        <v>0</v>
      </c>
      <c r="J206" s="231"/>
      <c r="K206" s="230">
        <f>ROUND(E206*J206,2)</f>
        <v>0</v>
      </c>
      <c r="L206" s="230">
        <v>21</v>
      </c>
      <c r="M206" s="230">
        <f>G206*(1+L206/100)</f>
        <v>0</v>
      </c>
      <c r="N206" s="229">
        <v>0</v>
      </c>
      <c r="O206" s="229">
        <f>ROUND(E206*N206,2)</f>
        <v>0</v>
      </c>
      <c r="P206" s="229">
        <v>0</v>
      </c>
      <c r="Q206" s="229">
        <f>ROUND(E206*P206,2)</f>
        <v>0</v>
      </c>
      <c r="R206" s="230"/>
      <c r="S206" s="230" t="s">
        <v>736</v>
      </c>
      <c r="T206" s="230" t="s">
        <v>737</v>
      </c>
      <c r="U206" s="230">
        <v>0</v>
      </c>
      <c r="V206" s="230">
        <f>ROUND(E206*U206,2)</f>
        <v>0</v>
      </c>
      <c r="W206" s="230"/>
      <c r="X206" s="230" t="s">
        <v>181</v>
      </c>
      <c r="Y206" s="230" t="s">
        <v>182</v>
      </c>
      <c r="Z206" s="210"/>
      <c r="AA206" s="210"/>
      <c r="AB206" s="210"/>
      <c r="AC206" s="210"/>
      <c r="AD206" s="210"/>
      <c r="AE206" s="210"/>
      <c r="AF206" s="210"/>
      <c r="AG206" s="210" t="s">
        <v>183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1" x14ac:dyDescent="0.2">
      <c r="A207" s="249">
        <v>69</v>
      </c>
      <c r="B207" s="250" t="s">
        <v>787</v>
      </c>
      <c r="C207" s="258" t="s">
        <v>788</v>
      </c>
      <c r="D207" s="251" t="s">
        <v>325</v>
      </c>
      <c r="E207" s="252">
        <v>1.8761000000000001</v>
      </c>
      <c r="F207" s="253"/>
      <c r="G207" s="254">
        <f>ROUND(E207*F207,2)</f>
        <v>0</v>
      </c>
      <c r="H207" s="231"/>
      <c r="I207" s="230">
        <f>ROUND(E207*H207,2)</f>
        <v>0</v>
      </c>
      <c r="J207" s="231"/>
      <c r="K207" s="230">
        <f>ROUND(E207*J207,2)</f>
        <v>0</v>
      </c>
      <c r="L207" s="230">
        <v>21</v>
      </c>
      <c r="M207" s="230">
        <f>G207*(1+L207/100)</f>
        <v>0</v>
      </c>
      <c r="N207" s="229">
        <v>0</v>
      </c>
      <c r="O207" s="229">
        <f>ROUND(E207*N207,2)</f>
        <v>0</v>
      </c>
      <c r="P207" s="229">
        <v>0</v>
      </c>
      <c r="Q207" s="229">
        <f>ROUND(E207*P207,2)</f>
        <v>0</v>
      </c>
      <c r="R207" s="230"/>
      <c r="S207" s="230" t="s">
        <v>179</v>
      </c>
      <c r="T207" s="230" t="s">
        <v>180</v>
      </c>
      <c r="U207" s="230">
        <v>4.82</v>
      </c>
      <c r="V207" s="230">
        <f>ROUND(E207*U207,2)</f>
        <v>9.0399999999999991</v>
      </c>
      <c r="W207" s="230"/>
      <c r="X207" s="230" t="s">
        <v>645</v>
      </c>
      <c r="Y207" s="230" t="s">
        <v>182</v>
      </c>
      <c r="Z207" s="210"/>
      <c r="AA207" s="210"/>
      <c r="AB207" s="210"/>
      <c r="AC207" s="210"/>
      <c r="AD207" s="210"/>
      <c r="AE207" s="210"/>
      <c r="AF207" s="210"/>
      <c r="AG207" s="210" t="s">
        <v>646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x14ac:dyDescent="0.2">
      <c r="A208" s="236" t="s">
        <v>174</v>
      </c>
      <c r="B208" s="237" t="s">
        <v>119</v>
      </c>
      <c r="C208" s="255" t="s">
        <v>120</v>
      </c>
      <c r="D208" s="238"/>
      <c r="E208" s="239"/>
      <c r="F208" s="240"/>
      <c r="G208" s="241">
        <f>SUMIF(AG209:AG248,"&lt;&gt;NOR",G209:G248)</f>
        <v>0</v>
      </c>
      <c r="H208" s="235"/>
      <c r="I208" s="235">
        <f>SUM(I209:I248)</f>
        <v>0</v>
      </c>
      <c r="J208" s="235"/>
      <c r="K208" s="235">
        <f>SUM(K209:K248)</f>
        <v>0</v>
      </c>
      <c r="L208" s="235"/>
      <c r="M208" s="235">
        <f>SUM(M209:M248)</f>
        <v>0</v>
      </c>
      <c r="N208" s="234"/>
      <c r="O208" s="234">
        <f>SUM(O209:O248)</f>
        <v>4.0600000000000005</v>
      </c>
      <c r="P208" s="234"/>
      <c r="Q208" s="234">
        <f>SUM(Q209:Q248)</f>
        <v>0</v>
      </c>
      <c r="R208" s="235"/>
      <c r="S208" s="235"/>
      <c r="T208" s="235"/>
      <c r="U208" s="235"/>
      <c r="V208" s="235">
        <f>SUM(V209:V248)</f>
        <v>62.64</v>
      </c>
      <c r="W208" s="235"/>
      <c r="X208" s="235"/>
      <c r="Y208" s="235"/>
      <c r="AG208" t="s">
        <v>175</v>
      </c>
    </row>
    <row r="209" spans="1:60" ht="22.5" outlineLevel="1" x14ac:dyDescent="0.2">
      <c r="A209" s="243">
        <v>70</v>
      </c>
      <c r="B209" s="244" t="s">
        <v>789</v>
      </c>
      <c r="C209" s="256" t="s">
        <v>790</v>
      </c>
      <c r="D209" s="245" t="s">
        <v>178</v>
      </c>
      <c r="E209" s="246">
        <v>3</v>
      </c>
      <c r="F209" s="247"/>
      <c r="G209" s="248">
        <f>ROUND(E209*F209,2)</f>
        <v>0</v>
      </c>
      <c r="H209" s="231"/>
      <c r="I209" s="230">
        <f>ROUND(E209*H209,2)</f>
        <v>0</v>
      </c>
      <c r="J209" s="231"/>
      <c r="K209" s="230">
        <f>ROUND(E209*J209,2)</f>
        <v>0</v>
      </c>
      <c r="L209" s="230">
        <v>21</v>
      </c>
      <c r="M209" s="230">
        <f>G209*(1+L209/100)</f>
        <v>0</v>
      </c>
      <c r="N209" s="229">
        <v>0.18010999999999999</v>
      </c>
      <c r="O209" s="229">
        <f>ROUND(E209*N209,2)</f>
        <v>0.54</v>
      </c>
      <c r="P209" s="229">
        <v>0</v>
      </c>
      <c r="Q209" s="229">
        <f>ROUND(E209*P209,2)</f>
        <v>0</v>
      </c>
      <c r="R209" s="230"/>
      <c r="S209" s="230" t="s">
        <v>736</v>
      </c>
      <c r="T209" s="230" t="s">
        <v>737</v>
      </c>
      <c r="U209" s="230">
        <v>0</v>
      </c>
      <c r="V209" s="230">
        <f>ROUND(E209*U209,2)</f>
        <v>0</v>
      </c>
      <c r="W209" s="230"/>
      <c r="X209" s="230" t="s">
        <v>273</v>
      </c>
      <c r="Y209" s="230" t="s">
        <v>182</v>
      </c>
      <c r="Z209" s="210"/>
      <c r="AA209" s="210"/>
      <c r="AB209" s="210"/>
      <c r="AC209" s="210"/>
      <c r="AD209" s="210"/>
      <c r="AE209" s="210"/>
      <c r="AF209" s="210"/>
      <c r="AG209" s="210" t="s">
        <v>274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">
      <c r="A210" s="227"/>
      <c r="B210" s="228"/>
      <c r="C210" s="257" t="s">
        <v>1359</v>
      </c>
      <c r="D210" s="232"/>
      <c r="E210" s="233">
        <v>3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185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ht="22.5" outlineLevel="1" x14ac:dyDescent="0.2">
      <c r="A211" s="243">
        <v>71</v>
      </c>
      <c r="B211" s="244" t="s">
        <v>793</v>
      </c>
      <c r="C211" s="256" t="s">
        <v>1360</v>
      </c>
      <c r="D211" s="245" t="s">
        <v>178</v>
      </c>
      <c r="E211" s="246">
        <v>1</v>
      </c>
      <c r="F211" s="247"/>
      <c r="G211" s="248">
        <f>ROUND(E211*F211,2)</f>
        <v>0</v>
      </c>
      <c r="H211" s="231"/>
      <c r="I211" s="230">
        <f>ROUND(E211*H211,2)</f>
        <v>0</v>
      </c>
      <c r="J211" s="231"/>
      <c r="K211" s="230">
        <f>ROUND(E211*J211,2)</f>
        <v>0</v>
      </c>
      <c r="L211" s="230">
        <v>21</v>
      </c>
      <c r="M211" s="230">
        <f>G211*(1+L211/100)</f>
        <v>0</v>
      </c>
      <c r="N211" s="229">
        <v>0.18293999999999999</v>
      </c>
      <c r="O211" s="229">
        <f>ROUND(E211*N211,2)</f>
        <v>0.18</v>
      </c>
      <c r="P211" s="229">
        <v>0</v>
      </c>
      <c r="Q211" s="229">
        <f>ROUND(E211*P211,2)</f>
        <v>0</v>
      </c>
      <c r="R211" s="230"/>
      <c r="S211" s="230" t="s">
        <v>736</v>
      </c>
      <c r="T211" s="230" t="s">
        <v>737</v>
      </c>
      <c r="U211" s="230">
        <v>0</v>
      </c>
      <c r="V211" s="230">
        <f>ROUND(E211*U211,2)</f>
        <v>0</v>
      </c>
      <c r="W211" s="230"/>
      <c r="X211" s="230" t="s">
        <v>273</v>
      </c>
      <c r="Y211" s="230" t="s">
        <v>182</v>
      </c>
      <c r="Z211" s="210"/>
      <c r="AA211" s="210"/>
      <c r="AB211" s="210"/>
      <c r="AC211" s="210"/>
      <c r="AD211" s="210"/>
      <c r="AE211" s="210"/>
      <c r="AF211" s="210"/>
      <c r="AG211" s="210" t="s">
        <v>274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2" x14ac:dyDescent="0.2">
      <c r="A212" s="227"/>
      <c r="B212" s="228"/>
      <c r="C212" s="257" t="s">
        <v>800</v>
      </c>
      <c r="D212" s="232"/>
      <c r="E212" s="233">
        <v>1</v>
      </c>
      <c r="F212" s="230"/>
      <c r="G212" s="230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185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1" x14ac:dyDescent="0.2">
      <c r="A213" s="243">
        <v>72</v>
      </c>
      <c r="B213" s="244" t="s">
        <v>796</v>
      </c>
      <c r="C213" s="256" t="s">
        <v>797</v>
      </c>
      <c r="D213" s="245" t="s">
        <v>178</v>
      </c>
      <c r="E213" s="246">
        <v>8</v>
      </c>
      <c r="F213" s="247"/>
      <c r="G213" s="248">
        <f>ROUND(E213*F213,2)</f>
        <v>0</v>
      </c>
      <c r="H213" s="231"/>
      <c r="I213" s="230">
        <f>ROUND(E213*H213,2)</f>
        <v>0</v>
      </c>
      <c r="J213" s="231"/>
      <c r="K213" s="230">
        <f>ROUND(E213*J213,2)</f>
        <v>0</v>
      </c>
      <c r="L213" s="230">
        <v>21</v>
      </c>
      <c r="M213" s="230">
        <f>G213*(1+L213/100)</f>
        <v>0</v>
      </c>
      <c r="N213" s="229">
        <v>1.6800000000000001E-3</v>
      </c>
      <c r="O213" s="229">
        <f>ROUND(E213*N213,2)</f>
        <v>0.01</v>
      </c>
      <c r="P213" s="229">
        <v>0</v>
      </c>
      <c r="Q213" s="229">
        <f>ROUND(E213*P213,2)</f>
        <v>0</v>
      </c>
      <c r="R213" s="230"/>
      <c r="S213" s="230" t="s">
        <v>179</v>
      </c>
      <c r="T213" s="230" t="s">
        <v>180</v>
      </c>
      <c r="U213" s="230">
        <v>3.1</v>
      </c>
      <c r="V213" s="230">
        <f>ROUND(E213*U213,2)</f>
        <v>24.8</v>
      </c>
      <c r="W213" s="230"/>
      <c r="X213" s="230" t="s">
        <v>181</v>
      </c>
      <c r="Y213" s="230" t="s">
        <v>182</v>
      </c>
      <c r="Z213" s="210"/>
      <c r="AA213" s="210"/>
      <c r="AB213" s="210"/>
      <c r="AC213" s="210"/>
      <c r="AD213" s="210"/>
      <c r="AE213" s="210"/>
      <c r="AF213" s="210"/>
      <c r="AG213" s="210" t="s">
        <v>183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2">
      <c r="A214" s="227"/>
      <c r="B214" s="228"/>
      <c r="C214" s="257" t="s">
        <v>1361</v>
      </c>
      <c r="D214" s="232"/>
      <c r="E214" s="233">
        <v>1</v>
      </c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185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27"/>
      <c r="B215" s="228"/>
      <c r="C215" s="257" t="s">
        <v>791</v>
      </c>
      <c r="D215" s="232"/>
      <c r="E215" s="233">
        <v>2</v>
      </c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185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27"/>
      <c r="B216" s="228"/>
      <c r="C216" s="257" t="s">
        <v>801</v>
      </c>
      <c r="D216" s="232"/>
      <c r="E216" s="233">
        <v>2</v>
      </c>
      <c r="F216" s="230"/>
      <c r="G216" s="230"/>
      <c r="H216" s="230"/>
      <c r="I216" s="230"/>
      <c r="J216" s="230"/>
      <c r="K216" s="230"/>
      <c r="L216" s="230"/>
      <c r="M216" s="230"/>
      <c r="N216" s="229"/>
      <c r="O216" s="229"/>
      <c r="P216" s="229"/>
      <c r="Q216" s="229"/>
      <c r="R216" s="230"/>
      <c r="S216" s="230"/>
      <c r="T216" s="230"/>
      <c r="U216" s="230"/>
      <c r="V216" s="230"/>
      <c r="W216" s="230"/>
      <c r="X216" s="230"/>
      <c r="Y216" s="230"/>
      <c r="Z216" s="210"/>
      <c r="AA216" s="210"/>
      <c r="AB216" s="210"/>
      <c r="AC216" s="210"/>
      <c r="AD216" s="210"/>
      <c r="AE216" s="210"/>
      <c r="AF216" s="210"/>
      <c r="AG216" s="210" t="s">
        <v>185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">
      <c r="A217" s="227"/>
      <c r="B217" s="228"/>
      <c r="C217" s="257" t="s">
        <v>1362</v>
      </c>
      <c r="D217" s="232"/>
      <c r="E217" s="233">
        <v>2</v>
      </c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185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27"/>
      <c r="B218" s="228"/>
      <c r="C218" s="257" t="s">
        <v>1363</v>
      </c>
      <c r="D218" s="232"/>
      <c r="E218" s="233">
        <v>1</v>
      </c>
      <c r="F218" s="230"/>
      <c r="G218" s="230"/>
      <c r="H218" s="230"/>
      <c r="I218" s="230"/>
      <c r="J218" s="230"/>
      <c r="K218" s="230"/>
      <c r="L218" s="230"/>
      <c r="M218" s="230"/>
      <c r="N218" s="229"/>
      <c r="O218" s="229"/>
      <c r="P218" s="229"/>
      <c r="Q218" s="229"/>
      <c r="R218" s="230"/>
      <c r="S218" s="230"/>
      <c r="T218" s="230"/>
      <c r="U218" s="230"/>
      <c r="V218" s="230"/>
      <c r="W218" s="230"/>
      <c r="X218" s="230"/>
      <c r="Y218" s="230"/>
      <c r="Z218" s="210"/>
      <c r="AA218" s="210"/>
      <c r="AB218" s="210"/>
      <c r="AC218" s="210"/>
      <c r="AD218" s="210"/>
      <c r="AE218" s="210"/>
      <c r="AF218" s="210"/>
      <c r="AG218" s="210" t="s">
        <v>185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1" x14ac:dyDescent="0.2">
      <c r="A219" s="249">
        <v>73</v>
      </c>
      <c r="B219" s="250" t="s">
        <v>802</v>
      </c>
      <c r="C219" s="258" t="s">
        <v>1364</v>
      </c>
      <c r="D219" s="251" t="s">
        <v>178</v>
      </c>
      <c r="E219" s="252">
        <v>1</v>
      </c>
      <c r="F219" s="253"/>
      <c r="G219" s="254">
        <f>ROUND(E219*F219,2)</f>
        <v>0</v>
      </c>
      <c r="H219" s="231"/>
      <c r="I219" s="230">
        <f>ROUND(E219*H219,2)</f>
        <v>0</v>
      </c>
      <c r="J219" s="231"/>
      <c r="K219" s="230">
        <f>ROUND(E219*J219,2)</f>
        <v>0</v>
      </c>
      <c r="L219" s="230">
        <v>21</v>
      </c>
      <c r="M219" s="230">
        <f>G219*(1+L219/100)</f>
        <v>0</v>
      </c>
      <c r="N219" s="229">
        <v>3.5999999999999997E-2</v>
      </c>
      <c r="O219" s="229">
        <f>ROUND(E219*N219,2)</f>
        <v>0.04</v>
      </c>
      <c r="P219" s="229">
        <v>0</v>
      </c>
      <c r="Q219" s="229">
        <f>ROUND(E219*P219,2)</f>
        <v>0</v>
      </c>
      <c r="R219" s="230"/>
      <c r="S219" s="230" t="s">
        <v>736</v>
      </c>
      <c r="T219" s="230" t="s">
        <v>737</v>
      </c>
      <c r="U219" s="230">
        <v>0</v>
      </c>
      <c r="V219" s="230">
        <f>ROUND(E219*U219,2)</f>
        <v>0</v>
      </c>
      <c r="W219" s="230"/>
      <c r="X219" s="230" t="s">
        <v>407</v>
      </c>
      <c r="Y219" s="230" t="s">
        <v>182</v>
      </c>
      <c r="Z219" s="210"/>
      <c r="AA219" s="210"/>
      <c r="AB219" s="210"/>
      <c r="AC219" s="210"/>
      <c r="AD219" s="210"/>
      <c r="AE219" s="210"/>
      <c r="AF219" s="210"/>
      <c r="AG219" s="210" t="s">
        <v>408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1" x14ac:dyDescent="0.2">
      <c r="A220" s="249">
        <v>74</v>
      </c>
      <c r="B220" s="250" t="s">
        <v>1365</v>
      </c>
      <c r="C220" s="258" t="s">
        <v>1366</v>
      </c>
      <c r="D220" s="251" t="s">
        <v>178</v>
      </c>
      <c r="E220" s="252">
        <v>2</v>
      </c>
      <c r="F220" s="253"/>
      <c r="G220" s="254">
        <f>ROUND(E220*F220,2)</f>
        <v>0</v>
      </c>
      <c r="H220" s="231"/>
      <c r="I220" s="230">
        <f>ROUND(E220*H220,2)</f>
        <v>0</v>
      </c>
      <c r="J220" s="231"/>
      <c r="K220" s="230">
        <f>ROUND(E220*J220,2)</f>
        <v>0</v>
      </c>
      <c r="L220" s="230">
        <v>21</v>
      </c>
      <c r="M220" s="230">
        <f>G220*(1+L220/100)</f>
        <v>0</v>
      </c>
      <c r="N220" s="229">
        <v>3.5999999999999997E-2</v>
      </c>
      <c r="O220" s="229">
        <f>ROUND(E220*N220,2)</f>
        <v>7.0000000000000007E-2</v>
      </c>
      <c r="P220" s="229">
        <v>0</v>
      </c>
      <c r="Q220" s="229">
        <f>ROUND(E220*P220,2)</f>
        <v>0</v>
      </c>
      <c r="R220" s="230"/>
      <c r="S220" s="230" t="s">
        <v>736</v>
      </c>
      <c r="T220" s="230" t="s">
        <v>737</v>
      </c>
      <c r="U220" s="230">
        <v>0</v>
      </c>
      <c r="V220" s="230">
        <f>ROUND(E220*U220,2)</f>
        <v>0</v>
      </c>
      <c r="W220" s="230"/>
      <c r="X220" s="230" t="s">
        <v>407</v>
      </c>
      <c r="Y220" s="230" t="s">
        <v>182</v>
      </c>
      <c r="Z220" s="210"/>
      <c r="AA220" s="210"/>
      <c r="AB220" s="210"/>
      <c r="AC220" s="210"/>
      <c r="AD220" s="210"/>
      <c r="AE220" s="210"/>
      <c r="AF220" s="210"/>
      <c r="AG220" s="210" t="s">
        <v>408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1" x14ac:dyDescent="0.2">
      <c r="A221" s="249">
        <v>75</v>
      </c>
      <c r="B221" s="250" t="s">
        <v>1367</v>
      </c>
      <c r="C221" s="258" t="s">
        <v>1368</v>
      </c>
      <c r="D221" s="251" t="s">
        <v>178</v>
      </c>
      <c r="E221" s="252">
        <v>2</v>
      </c>
      <c r="F221" s="253"/>
      <c r="G221" s="254">
        <f>ROUND(E221*F221,2)</f>
        <v>0</v>
      </c>
      <c r="H221" s="231"/>
      <c r="I221" s="230">
        <f>ROUND(E221*H221,2)</f>
        <v>0</v>
      </c>
      <c r="J221" s="231"/>
      <c r="K221" s="230">
        <f>ROUND(E221*J221,2)</f>
        <v>0</v>
      </c>
      <c r="L221" s="230">
        <v>21</v>
      </c>
      <c r="M221" s="230">
        <f>G221*(1+L221/100)</f>
        <v>0</v>
      </c>
      <c r="N221" s="229">
        <v>3.5999999999999997E-2</v>
      </c>
      <c r="O221" s="229">
        <f>ROUND(E221*N221,2)</f>
        <v>7.0000000000000007E-2</v>
      </c>
      <c r="P221" s="229">
        <v>0</v>
      </c>
      <c r="Q221" s="229">
        <f>ROUND(E221*P221,2)</f>
        <v>0</v>
      </c>
      <c r="R221" s="230"/>
      <c r="S221" s="230" t="s">
        <v>736</v>
      </c>
      <c r="T221" s="230" t="s">
        <v>737</v>
      </c>
      <c r="U221" s="230">
        <v>0</v>
      </c>
      <c r="V221" s="230">
        <f>ROUND(E221*U221,2)</f>
        <v>0</v>
      </c>
      <c r="W221" s="230"/>
      <c r="X221" s="230" t="s">
        <v>407</v>
      </c>
      <c r="Y221" s="230" t="s">
        <v>182</v>
      </c>
      <c r="Z221" s="210"/>
      <c r="AA221" s="210"/>
      <c r="AB221" s="210"/>
      <c r="AC221" s="210"/>
      <c r="AD221" s="210"/>
      <c r="AE221" s="210"/>
      <c r="AF221" s="210"/>
      <c r="AG221" s="210" t="s">
        <v>408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49">
        <v>76</v>
      </c>
      <c r="B222" s="250" t="s">
        <v>1369</v>
      </c>
      <c r="C222" s="258" t="s">
        <v>1370</v>
      </c>
      <c r="D222" s="251" t="s">
        <v>178</v>
      </c>
      <c r="E222" s="252">
        <v>2</v>
      </c>
      <c r="F222" s="253"/>
      <c r="G222" s="254">
        <f>ROUND(E222*F222,2)</f>
        <v>0</v>
      </c>
      <c r="H222" s="231"/>
      <c r="I222" s="230">
        <f>ROUND(E222*H222,2)</f>
        <v>0</v>
      </c>
      <c r="J222" s="231"/>
      <c r="K222" s="230">
        <f>ROUND(E222*J222,2)</f>
        <v>0</v>
      </c>
      <c r="L222" s="230">
        <v>21</v>
      </c>
      <c r="M222" s="230">
        <f>G222*(1+L222/100)</f>
        <v>0</v>
      </c>
      <c r="N222" s="229">
        <v>3.5999999999999997E-2</v>
      </c>
      <c r="O222" s="229">
        <f>ROUND(E222*N222,2)</f>
        <v>7.0000000000000007E-2</v>
      </c>
      <c r="P222" s="229">
        <v>0</v>
      </c>
      <c r="Q222" s="229">
        <f>ROUND(E222*P222,2)</f>
        <v>0</v>
      </c>
      <c r="R222" s="230"/>
      <c r="S222" s="230" t="s">
        <v>736</v>
      </c>
      <c r="T222" s="230" t="s">
        <v>737</v>
      </c>
      <c r="U222" s="230">
        <v>0</v>
      </c>
      <c r="V222" s="230">
        <f>ROUND(E222*U222,2)</f>
        <v>0</v>
      </c>
      <c r="W222" s="230"/>
      <c r="X222" s="230" t="s">
        <v>407</v>
      </c>
      <c r="Y222" s="230" t="s">
        <v>182</v>
      </c>
      <c r="Z222" s="210"/>
      <c r="AA222" s="210"/>
      <c r="AB222" s="210"/>
      <c r="AC222" s="210"/>
      <c r="AD222" s="210"/>
      <c r="AE222" s="210"/>
      <c r="AF222" s="210"/>
      <c r="AG222" s="210" t="s">
        <v>408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1" x14ac:dyDescent="0.2">
      <c r="A223" s="249">
        <v>77</v>
      </c>
      <c r="B223" s="250" t="s">
        <v>1371</v>
      </c>
      <c r="C223" s="258" t="s">
        <v>1372</v>
      </c>
      <c r="D223" s="251" t="s">
        <v>178</v>
      </c>
      <c r="E223" s="252">
        <v>1</v>
      </c>
      <c r="F223" s="253"/>
      <c r="G223" s="254">
        <f>ROUND(E223*F223,2)</f>
        <v>0</v>
      </c>
      <c r="H223" s="231"/>
      <c r="I223" s="230">
        <f>ROUND(E223*H223,2)</f>
        <v>0</v>
      </c>
      <c r="J223" s="231"/>
      <c r="K223" s="230">
        <f>ROUND(E223*J223,2)</f>
        <v>0</v>
      </c>
      <c r="L223" s="230">
        <v>21</v>
      </c>
      <c r="M223" s="230">
        <f>G223*(1+L223/100)</f>
        <v>0</v>
      </c>
      <c r="N223" s="229">
        <v>3.5999999999999997E-2</v>
      </c>
      <c r="O223" s="229">
        <f>ROUND(E223*N223,2)</f>
        <v>0.04</v>
      </c>
      <c r="P223" s="229">
        <v>0</v>
      </c>
      <c r="Q223" s="229">
        <f>ROUND(E223*P223,2)</f>
        <v>0</v>
      </c>
      <c r="R223" s="230"/>
      <c r="S223" s="230" t="s">
        <v>736</v>
      </c>
      <c r="T223" s="230" t="s">
        <v>737</v>
      </c>
      <c r="U223" s="230">
        <v>0</v>
      </c>
      <c r="V223" s="230">
        <f>ROUND(E223*U223,2)</f>
        <v>0</v>
      </c>
      <c r="W223" s="230"/>
      <c r="X223" s="230" t="s">
        <v>407</v>
      </c>
      <c r="Y223" s="230" t="s">
        <v>182</v>
      </c>
      <c r="Z223" s="210"/>
      <c r="AA223" s="210"/>
      <c r="AB223" s="210"/>
      <c r="AC223" s="210"/>
      <c r="AD223" s="210"/>
      <c r="AE223" s="210"/>
      <c r="AF223" s="210"/>
      <c r="AG223" s="210" t="s">
        <v>408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1" x14ac:dyDescent="0.2">
      <c r="A224" s="249">
        <v>78</v>
      </c>
      <c r="B224" s="250" t="s">
        <v>1373</v>
      </c>
      <c r="C224" s="258" t="s">
        <v>1374</v>
      </c>
      <c r="D224" s="251" t="s">
        <v>178</v>
      </c>
      <c r="E224" s="252">
        <v>1</v>
      </c>
      <c r="F224" s="253"/>
      <c r="G224" s="254">
        <f>ROUND(E224*F224,2)</f>
        <v>0</v>
      </c>
      <c r="H224" s="231"/>
      <c r="I224" s="230">
        <f>ROUND(E224*H224,2)</f>
        <v>0</v>
      </c>
      <c r="J224" s="231"/>
      <c r="K224" s="230">
        <f>ROUND(E224*J224,2)</f>
        <v>0</v>
      </c>
      <c r="L224" s="230">
        <v>21</v>
      </c>
      <c r="M224" s="230">
        <f>G224*(1+L224/100)</f>
        <v>0</v>
      </c>
      <c r="N224" s="229">
        <v>3.5999999999999997E-2</v>
      </c>
      <c r="O224" s="229">
        <f>ROUND(E224*N224,2)</f>
        <v>0.04</v>
      </c>
      <c r="P224" s="229">
        <v>0</v>
      </c>
      <c r="Q224" s="229">
        <f>ROUND(E224*P224,2)</f>
        <v>0</v>
      </c>
      <c r="R224" s="230"/>
      <c r="S224" s="230" t="s">
        <v>736</v>
      </c>
      <c r="T224" s="230" t="s">
        <v>737</v>
      </c>
      <c r="U224" s="230">
        <v>0</v>
      </c>
      <c r="V224" s="230">
        <f>ROUND(E224*U224,2)</f>
        <v>0</v>
      </c>
      <c r="W224" s="230"/>
      <c r="X224" s="230" t="s">
        <v>407</v>
      </c>
      <c r="Y224" s="230" t="s">
        <v>182</v>
      </c>
      <c r="Z224" s="210"/>
      <c r="AA224" s="210"/>
      <c r="AB224" s="210"/>
      <c r="AC224" s="210"/>
      <c r="AD224" s="210"/>
      <c r="AE224" s="210"/>
      <c r="AF224" s="210"/>
      <c r="AG224" s="210" t="s">
        <v>408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43">
        <v>79</v>
      </c>
      <c r="B225" s="244" t="s">
        <v>804</v>
      </c>
      <c r="C225" s="256" t="s">
        <v>805</v>
      </c>
      <c r="D225" s="245" t="s">
        <v>188</v>
      </c>
      <c r="E225" s="246">
        <v>9.0449999999999999</v>
      </c>
      <c r="F225" s="247"/>
      <c r="G225" s="248">
        <f>ROUND(E225*F225,2)</f>
        <v>0</v>
      </c>
      <c r="H225" s="231"/>
      <c r="I225" s="230">
        <f>ROUND(E225*H225,2)</f>
        <v>0</v>
      </c>
      <c r="J225" s="231"/>
      <c r="K225" s="230">
        <f>ROUND(E225*J225,2)</f>
        <v>0</v>
      </c>
      <c r="L225" s="230">
        <v>21</v>
      </c>
      <c r="M225" s="230">
        <f>G225*(1+L225/100)</f>
        <v>0</v>
      </c>
      <c r="N225" s="229">
        <v>0.02</v>
      </c>
      <c r="O225" s="229">
        <f>ROUND(E225*N225,2)</f>
        <v>0.18</v>
      </c>
      <c r="P225" s="229">
        <v>0</v>
      </c>
      <c r="Q225" s="229">
        <f>ROUND(E225*P225,2)</f>
        <v>0</v>
      </c>
      <c r="R225" s="230"/>
      <c r="S225" s="230" t="s">
        <v>736</v>
      </c>
      <c r="T225" s="230" t="s">
        <v>737</v>
      </c>
      <c r="U225" s="230">
        <v>0</v>
      </c>
      <c r="V225" s="230">
        <f>ROUND(E225*U225,2)</f>
        <v>0</v>
      </c>
      <c r="W225" s="230"/>
      <c r="X225" s="230" t="s">
        <v>407</v>
      </c>
      <c r="Y225" s="230" t="s">
        <v>182</v>
      </c>
      <c r="Z225" s="210"/>
      <c r="AA225" s="210"/>
      <c r="AB225" s="210"/>
      <c r="AC225" s="210"/>
      <c r="AD225" s="210"/>
      <c r="AE225" s="210"/>
      <c r="AF225" s="210"/>
      <c r="AG225" s="210" t="s">
        <v>408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">
      <c r="A226" s="227"/>
      <c r="B226" s="228"/>
      <c r="C226" s="257" t="s">
        <v>1375</v>
      </c>
      <c r="D226" s="232"/>
      <c r="E226" s="233"/>
      <c r="F226" s="230"/>
      <c r="G226" s="230"/>
      <c r="H226" s="230"/>
      <c r="I226" s="230"/>
      <c r="J226" s="230"/>
      <c r="K226" s="230"/>
      <c r="L226" s="230"/>
      <c r="M226" s="230"/>
      <c r="N226" s="229"/>
      <c r="O226" s="229"/>
      <c r="P226" s="229"/>
      <c r="Q226" s="229"/>
      <c r="R226" s="230"/>
      <c r="S226" s="230"/>
      <c r="T226" s="230"/>
      <c r="U226" s="230"/>
      <c r="V226" s="230"/>
      <c r="W226" s="230"/>
      <c r="X226" s="230"/>
      <c r="Y226" s="230"/>
      <c r="Z226" s="210"/>
      <c r="AA226" s="210"/>
      <c r="AB226" s="210"/>
      <c r="AC226" s="210"/>
      <c r="AD226" s="210"/>
      <c r="AE226" s="210"/>
      <c r="AF226" s="210"/>
      <c r="AG226" s="210" t="s">
        <v>185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27"/>
      <c r="B227" s="228"/>
      <c r="C227" s="257" t="s">
        <v>1376</v>
      </c>
      <c r="D227" s="232"/>
      <c r="E227" s="233">
        <v>3.6</v>
      </c>
      <c r="F227" s="230"/>
      <c r="G227" s="230"/>
      <c r="H227" s="230"/>
      <c r="I227" s="230"/>
      <c r="J227" s="230"/>
      <c r="K227" s="230"/>
      <c r="L227" s="230"/>
      <c r="M227" s="230"/>
      <c r="N227" s="229"/>
      <c r="O227" s="229"/>
      <c r="P227" s="229"/>
      <c r="Q227" s="229"/>
      <c r="R227" s="230"/>
      <c r="S227" s="230"/>
      <c r="T227" s="230"/>
      <c r="U227" s="230"/>
      <c r="V227" s="230"/>
      <c r="W227" s="230"/>
      <c r="X227" s="230"/>
      <c r="Y227" s="230"/>
      <c r="Z227" s="210"/>
      <c r="AA227" s="210"/>
      <c r="AB227" s="210"/>
      <c r="AC227" s="210"/>
      <c r="AD227" s="210"/>
      <c r="AE227" s="210"/>
      <c r="AF227" s="210"/>
      <c r="AG227" s="210" t="s">
        <v>185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">
      <c r="A228" s="227"/>
      <c r="B228" s="228"/>
      <c r="C228" s="257" t="s">
        <v>1377</v>
      </c>
      <c r="D228" s="232"/>
      <c r="E228" s="233">
        <v>2.4300000000000002</v>
      </c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185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27"/>
      <c r="B229" s="228"/>
      <c r="C229" s="257" t="s">
        <v>1378</v>
      </c>
      <c r="D229" s="232"/>
      <c r="E229" s="233">
        <v>1.2150000000000001</v>
      </c>
      <c r="F229" s="230"/>
      <c r="G229" s="230"/>
      <c r="H229" s="230"/>
      <c r="I229" s="230"/>
      <c r="J229" s="230"/>
      <c r="K229" s="230"/>
      <c r="L229" s="230"/>
      <c r="M229" s="230"/>
      <c r="N229" s="229"/>
      <c r="O229" s="229"/>
      <c r="P229" s="229"/>
      <c r="Q229" s="229"/>
      <c r="R229" s="230"/>
      <c r="S229" s="230"/>
      <c r="T229" s="230"/>
      <c r="U229" s="230"/>
      <c r="V229" s="230"/>
      <c r="W229" s="230"/>
      <c r="X229" s="230"/>
      <c r="Y229" s="230"/>
      <c r="Z229" s="210"/>
      <c r="AA229" s="210"/>
      <c r="AB229" s="210"/>
      <c r="AC229" s="210"/>
      <c r="AD229" s="210"/>
      <c r="AE229" s="210"/>
      <c r="AF229" s="210"/>
      <c r="AG229" s="210" t="s">
        <v>185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27"/>
      <c r="B230" s="228"/>
      <c r="C230" s="257" t="s">
        <v>1379</v>
      </c>
      <c r="D230" s="232"/>
      <c r="E230" s="233"/>
      <c r="F230" s="230"/>
      <c r="G230" s="230"/>
      <c r="H230" s="230"/>
      <c r="I230" s="230"/>
      <c r="J230" s="230"/>
      <c r="K230" s="230"/>
      <c r="L230" s="230"/>
      <c r="M230" s="230"/>
      <c r="N230" s="229"/>
      <c r="O230" s="229"/>
      <c r="P230" s="229"/>
      <c r="Q230" s="229"/>
      <c r="R230" s="230"/>
      <c r="S230" s="230"/>
      <c r="T230" s="230"/>
      <c r="U230" s="230"/>
      <c r="V230" s="230"/>
      <c r="W230" s="230"/>
      <c r="X230" s="230"/>
      <c r="Y230" s="230"/>
      <c r="Z230" s="210"/>
      <c r="AA230" s="210"/>
      <c r="AB230" s="210"/>
      <c r="AC230" s="210"/>
      <c r="AD230" s="210"/>
      <c r="AE230" s="210"/>
      <c r="AF230" s="210"/>
      <c r="AG230" s="210" t="s">
        <v>185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27"/>
      <c r="B231" s="228"/>
      <c r="C231" s="257" t="s">
        <v>1380</v>
      </c>
      <c r="D231" s="232"/>
      <c r="E231" s="233">
        <v>1.8</v>
      </c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30"/>
      <c r="Z231" s="210"/>
      <c r="AA231" s="210"/>
      <c r="AB231" s="210"/>
      <c r="AC231" s="210"/>
      <c r="AD231" s="210"/>
      <c r="AE231" s="210"/>
      <c r="AF231" s="210"/>
      <c r="AG231" s="210" t="s">
        <v>185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43">
        <v>80</v>
      </c>
      <c r="B232" s="244" t="s">
        <v>808</v>
      </c>
      <c r="C232" s="256" t="s">
        <v>809</v>
      </c>
      <c r="D232" s="245" t="s">
        <v>212</v>
      </c>
      <c r="E232" s="246">
        <v>3.6</v>
      </c>
      <c r="F232" s="247"/>
      <c r="G232" s="248">
        <f>ROUND(E232*F232,2)</f>
        <v>0</v>
      </c>
      <c r="H232" s="231"/>
      <c r="I232" s="230">
        <f>ROUND(E232*H232,2)</f>
        <v>0</v>
      </c>
      <c r="J232" s="231"/>
      <c r="K232" s="230">
        <f>ROUND(E232*J232,2)</f>
        <v>0</v>
      </c>
      <c r="L232" s="230">
        <v>21</v>
      </c>
      <c r="M232" s="230">
        <f>G232*(1+L232/100)</f>
        <v>0</v>
      </c>
      <c r="N232" s="229">
        <v>3.7200000000000002E-3</v>
      </c>
      <c r="O232" s="229">
        <f>ROUND(E232*N232,2)</f>
        <v>0.01</v>
      </c>
      <c r="P232" s="229">
        <v>0</v>
      </c>
      <c r="Q232" s="229">
        <f>ROUND(E232*P232,2)</f>
        <v>0</v>
      </c>
      <c r="R232" s="230"/>
      <c r="S232" s="230" t="s">
        <v>179</v>
      </c>
      <c r="T232" s="230" t="s">
        <v>180</v>
      </c>
      <c r="U232" s="230">
        <v>0</v>
      </c>
      <c r="V232" s="230">
        <f>ROUND(E232*U232,2)</f>
        <v>0</v>
      </c>
      <c r="W232" s="230"/>
      <c r="X232" s="230" t="s">
        <v>273</v>
      </c>
      <c r="Y232" s="230" t="s">
        <v>182</v>
      </c>
      <c r="Z232" s="210"/>
      <c r="AA232" s="210"/>
      <c r="AB232" s="210"/>
      <c r="AC232" s="210"/>
      <c r="AD232" s="210"/>
      <c r="AE232" s="210"/>
      <c r="AF232" s="210"/>
      <c r="AG232" s="210" t="s">
        <v>274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27"/>
      <c r="B233" s="228"/>
      <c r="C233" s="257" t="s">
        <v>1381</v>
      </c>
      <c r="D233" s="232"/>
      <c r="E233" s="233">
        <v>2.4</v>
      </c>
      <c r="F233" s="230"/>
      <c r="G233" s="230"/>
      <c r="H233" s="230"/>
      <c r="I233" s="230"/>
      <c r="J233" s="230"/>
      <c r="K233" s="230"/>
      <c r="L233" s="230"/>
      <c r="M233" s="230"/>
      <c r="N233" s="229"/>
      <c r="O233" s="229"/>
      <c r="P233" s="229"/>
      <c r="Q233" s="229"/>
      <c r="R233" s="230"/>
      <c r="S233" s="230"/>
      <c r="T233" s="230"/>
      <c r="U233" s="230"/>
      <c r="V233" s="230"/>
      <c r="W233" s="230"/>
      <c r="X233" s="230"/>
      <c r="Y233" s="230"/>
      <c r="Z233" s="210"/>
      <c r="AA233" s="210"/>
      <c r="AB233" s="210"/>
      <c r="AC233" s="210"/>
      <c r="AD233" s="210"/>
      <c r="AE233" s="210"/>
      <c r="AF233" s="210"/>
      <c r="AG233" s="210" t="s">
        <v>185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27"/>
      <c r="B234" s="228"/>
      <c r="C234" s="257" t="s">
        <v>299</v>
      </c>
      <c r="D234" s="232"/>
      <c r="E234" s="233">
        <v>1.2</v>
      </c>
      <c r="F234" s="230"/>
      <c r="G234" s="230"/>
      <c r="H234" s="230"/>
      <c r="I234" s="230"/>
      <c r="J234" s="230"/>
      <c r="K234" s="230"/>
      <c r="L234" s="230"/>
      <c r="M234" s="230"/>
      <c r="N234" s="229"/>
      <c r="O234" s="229"/>
      <c r="P234" s="229"/>
      <c r="Q234" s="229"/>
      <c r="R234" s="230"/>
      <c r="S234" s="230"/>
      <c r="T234" s="230"/>
      <c r="U234" s="230"/>
      <c r="V234" s="230"/>
      <c r="W234" s="230"/>
      <c r="X234" s="230"/>
      <c r="Y234" s="230"/>
      <c r="Z234" s="210"/>
      <c r="AA234" s="210"/>
      <c r="AB234" s="210"/>
      <c r="AC234" s="210"/>
      <c r="AD234" s="210"/>
      <c r="AE234" s="210"/>
      <c r="AF234" s="210"/>
      <c r="AG234" s="210" t="s">
        <v>185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1" x14ac:dyDescent="0.2">
      <c r="A235" s="243">
        <v>81</v>
      </c>
      <c r="B235" s="244" t="s">
        <v>811</v>
      </c>
      <c r="C235" s="256" t="s">
        <v>812</v>
      </c>
      <c r="D235" s="245" t="s">
        <v>178</v>
      </c>
      <c r="E235" s="246">
        <v>10</v>
      </c>
      <c r="F235" s="247"/>
      <c r="G235" s="248">
        <f>ROUND(E235*F235,2)</f>
        <v>0</v>
      </c>
      <c r="H235" s="231"/>
      <c r="I235" s="230">
        <f>ROUND(E235*H235,2)</f>
        <v>0</v>
      </c>
      <c r="J235" s="231"/>
      <c r="K235" s="230">
        <f>ROUND(E235*J235,2)</f>
        <v>0</v>
      </c>
      <c r="L235" s="230">
        <v>21</v>
      </c>
      <c r="M235" s="230">
        <f>G235*(1+L235/100)</f>
        <v>0</v>
      </c>
      <c r="N235" s="229">
        <v>4.589E-2</v>
      </c>
      <c r="O235" s="229">
        <f>ROUND(E235*N235,2)</f>
        <v>0.46</v>
      </c>
      <c r="P235" s="229">
        <v>0</v>
      </c>
      <c r="Q235" s="229">
        <f>ROUND(E235*P235,2)</f>
        <v>0</v>
      </c>
      <c r="R235" s="230"/>
      <c r="S235" s="230" t="s">
        <v>179</v>
      </c>
      <c r="T235" s="230" t="s">
        <v>180</v>
      </c>
      <c r="U235" s="230">
        <v>0</v>
      </c>
      <c r="V235" s="230">
        <f>ROUND(E235*U235,2)</f>
        <v>0</v>
      </c>
      <c r="W235" s="230"/>
      <c r="X235" s="230" t="s">
        <v>273</v>
      </c>
      <c r="Y235" s="230" t="s">
        <v>182</v>
      </c>
      <c r="Z235" s="210"/>
      <c r="AA235" s="210"/>
      <c r="AB235" s="210"/>
      <c r="AC235" s="210"/>
      <c r="AD235" s="210"/>
      <c r="AE235" s="210"/>
      <c r="AF235" s="210"/>
      <c r="AG235" s="210" t="s">
        <v>274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2">
      <c r="A236" s="227"/>
      <c r="B236" s="228"/>
      <c r="C236" s="257" t="s">
        <v>1382</v>
      </c>
      <c r="D236" s="232"/>
      <c r="E236" s="233">
        <v>10</v>
      </c>
      <c r="F236" s="230"/>
      <c r="G236" s="230"/>
      <c r="H236" s="230"/>
      <c r="I236" s="230"/>
      <c r="J236" s="230"/>
      <c r="K236" s="230"/>
      <c r="L236" s="230"/>
      <c r="M236" s="230"/>
      <c r="N236" s="229"/>
      <c r="O236" s="229"/>
      <c r="P236" s="229"/>
      <c r="Q236" s="229"/>
      <c r="R236" s="230"/>
      <c r="S236" s="230"/>
      <c r="T236" s="230"/>
      <c r="U236" s="230"/>
      <c r="V236" s="230"/>
      <c r="W236" s="230"/>
      <c r="X236" s="230"/>
      <c r="Y236" s="230"/>
      <c r="Z236" s="210"/>
      <c r="AA236" s="210"/>
      <c r="AB236" s="210"/>
      <c r="AC236" s="210"/>
      <c r="AD236" s="210"/>
      <c r="AE236" s="210"/>
      <c r="AF236" s="210"/>
      <c r="AG236" s="210" t="s">
        <v>185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1" x14ac:dyDescent="0.2">
      <c r="A237" s="249">
        <v>82</v>
      </c>
      <c r="B237" s="250" t="s">
        <v>814</v>
      </c>
      <c r="C237" s="258" t="s">
        <v>815</v>
      </c>
      <c r="D237" s="251" t="s">
        <v>782</v>
      </c>
      <c r="E237" s="252">
        <v>1</v>
      </c>
      <c r="F237" s="253"/>
      <c r="G237" s="254">
        <f>ROUND(E237*F237,2)</f>
        <v>0</v>
      </c>
      <c r="H237" s="231"/>
      <c r="I237" s="230">
        <f>ROUND(E237*H237,2)</f>
        <v>0</v>
      </c>
      <c r="J237" s="231"/>
      <c r="K237" s="230">
        <f>ROUND(E237*J237,2)</f>
        <v>0</v>
      </c>
      <c r="L237" s="230">
        <v>21</v>
      </c>
      <c r="M237" s="230">
        <f>G237*(1+L237/100)</f>
        <v>0</v>
      </c>
      <c r="N237" s="229">
        <v>0.02</v>
      </c>
      <c r="O237" s="229">
        <f>ROUND(E237*N237,2)</f>
        <v>0.02</v>
      </c>
      <c r="P237" s="229">
        <v>0</v>
      </c>
      <c r="Q237" s="229">
        <f>ROUND(E237*P237,2)</f>
        <v>0</v>
      </c>
      <c r="R237" s="230"/>
      <c r="S237" s="230" t="s">
        <v>736</v>
      </c>
      <c r="T237" s="230" t="s">
        <v>737</v>
      </c>
      <c r="U237" s="230">
        <v>0</v>
      </c>
      <c r="V237" s="230">
        <f>ROUND(E237*U237,2)</f>
        <v>0</v>
      </c>
      <c r="W237" s="230"/>
      <c r="X237" s="230" t="s">
        <v>407</v>
      </c>
      <c r="Y237" s="230" t="s">
        <v>182</v>
      </c>
      <c r="Z237" s="210"/>
      <c r="AA237" s="210"/>
      <c r="AB237" s="210"/>
      <c r="AC237" s="210"/>
      <c r="AD237" s="210"/>
      <c r="AE237" s="210"/>
      <c r="AF237" s="210"/>
      <c r="AG237" s="210" t="s">
        <v>408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1" x14ac:dyDescent="0.2">
      <c r="A238" s="249">
        <v>83</v>
      </c>
      <c r="B238" s="250" t="s">
        <v>816</v>
      </c>
      <c r="C238" s="258" t="s">
        <v>817</v>
      </c>
      <c r="D238" s="251" t="s">
        <v>188</v>
      </c>
      <c r="E238" s="252">
        <v>32.6</v>
      </c>
      <c r="F238" s="253"/>
      <c r="G238" s="254">
        <f>ROUND(E238*F238,2)</f>
        <v>0</v>
      </c>
      <c r="H238" s="231"/>
      <c r="I238" s="230">
        <f>ROUND(E238*H238,2)</f>
        <v>0</v>
      </c>
      <c r="J238" s="231"/>
      <c r="K238" s="230">
        <f>ROUND(E238*J238,2)</f>
        <v>0</v>
      </c>
      <c r="L238" s="230">
        <v>21</v>
      </c>
      <c r="M238" s="230">
        <f>G238*(1+L238/100)</f>
        <v>0</v>
      </c>
      <c r="N238" s="229">
        <v>1.9000000000000001E-4</v>
      </c>
      <c r="O238" s="229">
        <f>ROUND(E238*N238,2)</f>
        <v>0.01</v>
      </c>
      <c r="P238" s="229">
        <v>0</v>
      </c>
      <c r="Q238" s="229">
        <f>ROUND(E238*P238,2)</f>
        <v>0</v>
      </c>
      <c r="R238" s="230"/>
      <c r="S238" s="230" t="s">
        <v>179</v>
      </c>
      <c r="T238" s="230" t="s">
        <v>180</v>
      </c>
      <c r="U238" s="230">
        <v>0.60299999999999998</v>
      </c>
      <c r="V238" s="230">
        <f>ROUND(E238*U238,2)</f>
        <v>19.66</v>
      </c>
      <c r="W238" s="230"/>
      <c r="X238" s="230" t="s">
        <v>181</v>
      </c>
      <c r="Y238" s="230" t="s">
        <v>182</v>
      </c>
      <c r="Z238" s="210"/>
      <c r="AA238" s="210"/>
      <c r="AB238" s="210"/>
      <c r="AC238" s="210"/>
      <c r="AD238" s="210"/>
      <c r="AE238" s="210"/>
      <c r="AF238" s="210"/>
      <c r="AG238" s="210" t="s">
        <v>183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ht="22.5" outlineLevel="1" x14ac:dyDescent="0.2">
      <c r="A239" s="243">
        <v>84</v>
      </c>
      <c r="B239" s="244" t="s">
        <v>818</v>
      </c>
      <c r="C239" s="256" t="s">
        <v>819</v>
      </c>
      <c r="D239" s="245" t="s">
        <v>188</v>
      </c>
      <c r="E239" s="246">
        <v>34.229999999999997</v>
      </c>
      <c r="F239" s="247"/>
      <c r="G239" s="248">
        <f>ROUND(E239*F239,2)</f>
        <v>0</v>
      </c>
      <c r="H239" s="231"/>
      <c r="I239" s="230">
        <f>ROUND(E239*H239,2)</f>
        <v>0</v>
      </c>
      <c r="J239" s="231"/>
      <c r="K239" s="230">
        <f>ROUND(E239*J239,2)</f>
        <v>0</v>
      </c>
      <c r="L239" s="230">
        <v>21</v>
      </c>
      <c r="M239" s="230">
        <f>G239*(1+L239/100)</f>
        <v>0</v>
      </c>
      <c r="N239" s="229">
        <v>1.7999999999999999E-2</v>
      </c>
      <c r="O239" s="229">
        <f>ROUND(E239*N239,2)</f>
        <v>0.62</v>
      </c>
      <c r="P239" s="229">
        <v>0</v>
      </c>
      <c r="Q239" s="229">
        <f>ROUND(E239*P239,2)</f>
        <v>0</v>
      </c>
      <c r="R239" s="230" t="s">
        <v>406</v>
      </c>
      <c r="S239" s="230" t="s">
        <v>179</v>
      </c>
      <c r="T239" s="230" t="s">
        <v>180</v>
      </c>
      <c r="U239" s="230">
        <v>0</v>
      </c>
      <c r="V239" s="230">
        <f>ROUND(E239*U239,2)</f>
        <v>0</v>
      </c>
      <c r="W239" s="230"/>
      <c r="X239" s="230" t="s">
        <v>407</v>
      </c>
      <c r="Y239" s="230" t="s">
        <v>182</v>
      </c>
      <c r="Z239" s="210"/>
      <c r="AA239" s="210"/>
      <c r="AB239" s="210"/>
      <c r="AC239" s="210"/>
      <c r="AD239" s="210"/>
      <c r="AE239" s="210"/>
      <c r="AF239" s="210"/>
      <c r="AG239" s="210" t="s">
        <v>408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2" x14ac:dyDescent="0.2">
      <c r="A240" s="227"/>
      <c r="B240" s="228"/>
      <c r="C240" s="257" t="s">
        <v>1383</v>
      </c>
      <c r="D240" s="232"/>
      <c r="E240" s="233">
        <v>34.229999999999997</v>
      </c>
      <c r="F240" s="230"/>
      <c r="G240" s="230"/>
      <c r="H240" s="230"/>
      <c r="I240" s="230"/>
      <c r="J240" s="230"/>
      <c r="K240" s="230"/>
      <c r="L240" s="230"/>
      <c r="M240" s="230"/>
      <c r="N240" s="229"/>
      <c r="O240" s="229"/>
      <c r="P240" s="229"/>
      <c r="Q240" s="229"/>
      <c r="R240" s="230"/>
      <c r="S240" s="230"/>
      <c r="T240" s="230"/>
      <c r="U240" s="230"/>
      <c r="V240" s="230"/>
      <c r="W240" s="230"/>
      <c r="X240" s="230"/>
      <c r="Y240" s="230"/>
      <c r="Z240" s="210"/>
      <c r="AA240" s="210"/>
      <c r="AB240" s="210"/>
      <c r="AC240" s="210"/>
      <c r="AD240" s="210"/>
      <c r="AE240" s="210"/>
      <c r="AF240" s="210"/>
      <c r="AG240" s="210" t="s">
        <v>185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1" x14ac:dyDescent="0.2">
      <c r="A241" s="243">
        <v>85</v>
      </c>
      <c r="B241" s="244" t="s">
        <v>820</v>
      </c>
      <c r="C241" s="256" t="s">
        <v>821</v>
      </c>
      <c r="D241" s="245" t="s">
        <v>212</v>
      </c>
      <c r="E241" s="246">
        <v>65.2</v>
      </c>
      <c r="F241" s="247"/>
      <c r="G241" s="248">
        <f>ROUND(E241*F241,2)</f>
        <v>0</v>
      </c>
      <c r="H241" s="231"/>
      <c r="I241" s="230">
        <f>ROUND(E241*H241,2)</f>
        <v>0</v>
      </c>
      <c r="J241" s="231"/>
      <c r="K241" s="230">
        <f>ROUND(E241*J241,2)</f>
        <v>0</v>
      </c>
      <c r="L241" s="230">
        <v>21</v>
      </c>
      <c r="M241" s="230">
        <f>G241*(1+L241/100)</f>
        <v>0</v>
      </c>
      <c r="N241" s="229">
        <v>1.8000000000000001E-4</v>
      </c>
      <c r="O241" s="229">
        <f>ROUND(E241*N241,2)</f>
        <v>0.01</v>
      </c>
      <c r="P241" s="229">
        <v>0</v>
      </c>
      <c r="Q241" s="229">
        <f>ROUND(E241*P241,2)</f>
        <v>0</v>
      </c>
      <c r="R241" s="230"/>
      <c r="S241" s="230" t="s">
        <v>179</v>
      </c>
      <c r="T241" s="230" t="s">
        <v>180</v>
      </c>
      <c r="U241" s="230">
        <v>0.17249999999999999</v>
      </c>
      <c r="V241" s="230">
        <f>ROUND(E241*U241,2)</f>
        <v>11.25</v>
      </c>
      <c r="W241" s="230"/>
      <c r="X241" s="230" t="s">
        <v>181</v>
      </c>
      <c r="Y241" s="230" t="s">
        <v>182</v>
      </c>
      <c r="Z241" s="210"/>
      <c r="AA241" s="210"/>
      <c r="AB241" s="210"/>
      <c r="AC241" s="210"/>
      <c r="AD241" s="210"/>
      <c r="AE241" s="210"/>
      <c r="AF241" s="210"/>
      <c r="AG241" s="210" t="s">
        <v>183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">
      <c r="A242" s="227"/>
      <c r="B242" s="228"/>
      <c r="C242" s="257" t="s">
        <v>1384</v>
      </c>
      <c r="D242" s="232"/>
      <c r="E242" s="233">
        <v>65.2</v>
      </c>
      <c r="F242" s="230"/>
      <c r="G242" s="230"/>
      <c r="H242" s="230"/>
      <c r="I242" s="230"/>
      <c r="J242" s="230"/>
      <c r="K242" s="230"/>
      <c r="L242" s="230"/>
      <c r="M242" s="230"/>
      <c r="N242" s="229"/>
      <c r="O242" s="229"/>
      <c r="P242" s="229"/>
      <c r="Q242" s="229"/>
      <c r="R242" s="230"/>
      <c r="S242" s="230"/>
      <c r="T242" s="230"/>
      <c r="U242" s="230"/>
      <c r="V242" s="230"/>
      <c r="W242" s="230"/>
      <c r="X242" s="230"/>
      <c r="Y242" s="230"/>
      <c r="Z242" s="210"/>
      <c r="AA242" s="210"/>
      <c r="AB242" s="210"/>
      <c r="AC242" s="210"/>
      <c r="AD242" s="210"/>
      <c r="AE242" s="210"/>
      <c r="AF242" s="210"/>
      <c r="AG242" s="210" t="s">
        <v>185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1" x14ac:dyDescent="0.2">
      <c r="A243" s="243">
        <v>86</v>
      </c>
      <c r="B243" s="244" t="s">
        <v>823</v>
      </c>
      <c r="C243" s="256" t="s">
        <v>824</v>
      </c>
      <c r="D243" s="245" t="s">
        <v>212</v>
      </c>
      <c r="E243" s="246">
        <v>68.459999999999994</v>
      </c>
      <c r="F243" s="247"/>
      <c r="G243" s="248">
        <f>ROUND(E243*F243,2)</f>
        <v>0</v>
      </c>
      <c r="H243" s="231"/>
      <c r="I243" s="230">
        <f>ROUND(E243*H243,2)</f>
        <v>0</v>
      </c>
      <c r="J243" s="231"/>
      <c r="K243" s="230">
        <f>ROUND(E243*J243,2)</f>
        <v>0</v>
      </c>
      <c r="L243" s="230">
        <v>21</v>
      </c>
      <c r="M243" s="230">
        <f>G243*(1+L243/100)</f>
        <v>0</v>
      </c>
      <c r="N243" s="229">
        <v>2.0999999999999999E-3</v>
      </c>
      <c r="O243" s="229">
        <f>ROUND(E243*N243,2)</f>
        <v>0.14000000000000001</v>
      </c>
      <c r="P243" s="229">
        <v>0</v>
      </c>
      <c r="Q243" s="229">
        <f>ROUND(E243*P243,2)</f>
        <v>0</v>
      </c>
      <c r="R243" s="230" t="s">
        <v>406</v>
      </c>
      <c r="S243" s="230" t="s">
        <v>322</v>
      </c>
      <c r="T243" s="230" t="s">
        <v>180</v>
      </c>
      <c r="U243" s="230">
        <v>0</v>
      </c>
      <c r="V243" s="230">
        <f>ROUND(E243*U243,2)</f>
        <v>0</v>
      </c>
      <c r="W243" s="230"/>
      <c r="X243" s="230" t="s">
        <v>407</v>
      </c>
      <c r="Y243" s="230" t="s">
        <v>182</v>
      </c>
      <c r="Z243" s="210"/>
      <c r="AA243" s="210"/>
      <c r="AB243" s="210"/>
      <c r="AC243" s="210"/>
      <c r="AD243" s="210"/>
      <c r="AE243" s="210"/>
      <c r="AF243" s="210"/>
      <c r="AG243" s="210" t="s">
        <v>408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">
      <c r="A244" s="227"/>
      <c r="B244" s="228"/>
      <c r="C244" s="257" t="s">
        <v>1385</v>
      </c>
      <c r="D244" s="232"/>
      <c r="E244" s="233">
        <v>68.459999999999994</v>
      </c>
      <c r="F244" s="230"/>
      <c r="G244" s="230"/>
      <c r="H244" s="230"/>
      <c r="I244" s="230"/>
      <c r="J244" s="230"/>
      <c r="K244" s="230"/>
      <c r="L244" s="230"/>
      <c r="M244" s="230"/>
      <c r="N244" s="229"/>
      <c r="O244" s="229"/>
      <c r="P244" s="229"/>
      <c r="Q244" s="229"/>
      <c r="R244" s="230"/>
      <c r="S244" s="230"/>
      <c r="T244" s="230"/>
      <c r="U244" s="230"/>
      <c r="V244" s="230"/>
      <c r="W244" s="230"/>
      <c r="X244" s="230"/>
      <c r="Y244" s="230"/>
      <c r="Z244" s="210"/>
      <c r="AA244" s="210"/>
      <c r="AB244" s="210"/>
      <c r="AC244" s="210"/>
      <c r="AD244" s="210"/>
      <c r="AE244" s="210"/>
      <c r="AF244" s="210"/>
      <c r="AG244" s="210" t="s">
        <v>185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1" x14ac:dyDescent="0.2">
      <c r="A245" s="243">
        <v>87</v>
      </c>
      <c r="B245" s="244" t="s">
        <v>825</v>
      </c>
      <c r="C245" s="256" t="s">
        <v>826</v>
      </c>
      <c r="D245" s="245" t="s">
        <v>188</v>
      </c>
      <c r="E245" s="246">
        <v>77.400000000000006</v>
      </c>
      <c r="F245" s="247"/>
      <c r="G245" s="248">
        <f>ROUND(E245*F245,2)</f>
        <v>0</v>
      </c>
      <c r="H245" s="231"/>
      <c r="I245" s="230">
        <f>ROUND(E245*H245,2)</f>
        <v>0</v>
      </c>
      <c r="J245" s="231"/>
      <c r="K245" s="230">
        <f>ROUND(E245*J245,2)</f>
        <v>0</v>
      </c>
      <c r="L245" s="230">
        <v>21</v>
      </c>
      <c r="M245" s="230">
        <f>G245*(1+L245/100)</f>
        <v>0</v>
      </c>
      <c r="N245" s="229">
        <v>0.02</v>
      </c>
      <c r="O245" s="229">
        <f>ROUND(E245*N245,2)</f>
        <v>1.55</v>
      </c>
      <c r="P245" s="229">
        <v>0</v>
      </c>
      <c r="Q245" s="229">
        <f>ROUND(E245*P245,2)</f>
        <v>0</v>
      </c>
      <c r="R245" s="230"/>
      <c r="S245" s="230" t="s">
        <v>736</v>
      </c>
      <c r="T245" s="230" t="s">
        <v>737</v>
      </c>
      <c r="U245" s="230">
        <v>0</v>
      </c>
      <c r="V245" s="230">
        <f>ROUND(E245*U245,2)</f>
        <v>0</v>
      </c>
      <c r="W245" s="230"/>
      <c r="X245" s="230" t="s">
        <v>407</v>
      </c>
      <c r="Y245" s="230" t="s">
        <v>182</v>
      </c>
      <c r="Z245" s="210"/>
      <c r="AA245" s="210"/>
      <c r="AB245" s="210"/>
      <c r="AC245" s="210"/>
      <c r="AD245" s="210"/>
      <c r="AE245" s="210"/>
      <c r="AF245" s="210"/>
      <c r="AG245" s="210" t="s">
        <v>408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27"/>
      <c r="B246" s="228"/>
      <c r="C246" s="257" t="s">
        <v>1386</v>
      </c>
      <c r="D246" s="232"/>
      <c r="E246" s="233">
        <v>68</v>
      </c>
      <c r="F246" s="230"/>
      <c r="G246" s="230"/>
      <c r="H246" s="230"/>
      <c r="I246" s="230"/>
      <c r="J246" s="230"/>
      <c r="K246" s="230"/>
      <c r="L246" s="230"/>
      <c r="M246" s="230"/>
      <c r="N246" s="229"/>
      <c r="O246" s="229"/>
      <c r="P246" s="229"/>
      <c r="Q246" s="229"/>
      <c r="R246" s="230"/>
      <c r="S246" s="230"/>
      <c r="T246" s="230"/>
      <c r="U246" s="230"/>
      <c r="V246" s="230"/>
      <c r="W246" s="230"/>
      <c r="X246" s="230"/>
      <c r="Y246" s="230"/>
      <c r="Z246" s="210"/>
      <c r="AA246" s="210"/>
      <c r="AB246" s="210"/>
      <c r="AC246" s="210"/>
      <c r="AD246" s="210"/>
      <c r="AE246" s="210"/>
      <c r="AF246" s="210"/>
      <c r="AG246" s="210" t="s">
        <v>185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">
      <c r="A247" s="227"/>
      <c r="B247" s="228"/>
      <c r="C247" s="257" t="s">
        <v>1387</v>
      </c>
      <c r="D247" s="232"/>
      <c r="E247" s="233">
        <v>9.4</v>
      </c>
      <c r="F247" s="230"/>
      <c r="G247" s="230"/>
      <c r="H247" s="230"/>
      <c r="I247" s="230"/>
      <c r="J247" s="230"/>
      <c r="K247" s="230"/>
      <c r="L247" s="230"/>
      <c r="M247" s="230"/>
      <c r="N247" s="229"/>
      <c r="O247" s="229"/>
      <c r="P247" s="229"/>
      <c r="Q247" s="229"/>
      <c r="R247" s="230"/>
      <c r="S247" s="230"/>
      <c r="T247" s="230"/>
      <c r="U247" s="230"/>
      <c r="V247" s="230"/>
      <c r="W247" s="230"/>
      <c r="X247" s="230"/>
      <c r="Y247" s="230"/>
      <c r="Z247" s="210"/>
      <c r="AA247" s="210"/>
      <c r="AB247" s="210"/>
      <c r="AC247" s="210"/>
      <c r="AD247" s="210"/>
      <c r="AE247" s="210"/>
      <c r="AF247" s="210"/>
      <c r="AG247" s="210" t="s">
        <v>185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1" x14ac:dyDescent="0.2">
      <c r="A248" s="249">
        <v>88</v>
      </c>
      <c r="B248" s="250" t="s">
        <v>831</v>
      </c>
      <c r="C248" s="258" t="s">
        <v>832</v>
      </c>
      <c r="D248" s="251" t="s">
        <v>325</v>
      </c>
      <c r="E248" s="252">
        <v>2.8641800000000002</v>
      </c>
      <c r="F248" s="253"/>
      <c r="G248" s="254">
        <f>ROUND(E248*F248,2)</f>
        <v>0</v>
      </c>
      <c r="H248" s="231"/>
      <c r="I248" s="230">
        <f>ROUND(E248*H248,2)</f>
        <v>0</v>
      </c>
      <c r="J248" s="231"/>
      <c r="K248" s="230">
        <f>ROUND(E248*J248,2)</f>
        <v>0</v>
      </c>
      <c r="L248" s="230">
        <v>21</v>
      </c>
      <c r="M248" s="230">
        <f>G248*(1+L248/100)</f>
        <v>0</v>
      </c>
      <c r="N248" s="229">
        <v>0</v>
      </c>
      <c r="O248" s="229">
        <f>ROUND(E248*N248,2)</f>
        <v>0</v>
      </c>
      <c r="P248" s="229">
        <v>0</v>
      </c>
      <c r="Q248" s="229">
        <f>ROUND(E248*P248,2)</f>
        <v>0</v>
      </c>
      <c r="R248" s="230"/>
      <c r="S248" s="230" t="s">
        <v>179</v>
      </c>
      <c r="T248" s="230" t="s">
        <v>180</v>
      </c>
      <c r="U248" s="230">
        <v>2.4209999999999998</v>
      </c>
      <c r="V248" s="230">
        <f>ROUND(E248*U248,2)</f>
        <v>6.93</v>
      </c>
      <c r="W248" s="230"/>
      <c r="X248" s="230" t="s">
        <v>645</v>
      </c>
      <c r="Y248" s="230" t="s">
        <v>182</v>
      </c>
      <c r="Z248" s="210"/>
      <c r="AA248" s="210"/>
      <c r="AB248" s="210"/>
      <c r="AC248" s="210"/>
      <c r="AD248" s="210"/>
      <c r="AE248" s="210"/>
      <c r="AF248" s="210"/>
      <c r="AG248" s="210" t="s">
        <v>646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x14ac:dyDescent="0.2">
      <c r="A249" s="236" t="s">
        <v>174</v>
      </c>
      <c r="B249" s="237" t="s">
        <v>121</v>
      </c>
      <c r="C249" s="255" t="s">
        <v>122</v>
      </c>
      <c r="D249" s="238"/>
      <c r="E249" s="239"/>
      <c r="F249" s="240"/>
      <c r="G249" s="241">
        <f>SUMIF(AG250:AG260,"&lt;&gt;NOR",G250:G260)</f>
        <v>0</v>
      </c>
      <c r="H249" s="235"/>
      <c r="I249" s="235">
        <f>SUM(I250:I260)</f>
        <v>0</v>
      </c>
      <c r="J249" s="235"/>
      <c r="K249" s="235">
        <f>SUM(K250:K260)</f>
        <v>0</v>
      </c>
      <c r="L249" s="235"/>
      <c r="M249" s="235">
        <f>SUM(M250:M260)</f>
        <v>0</v>
      </c>
      <c r="N249" s="234"/>
      <c r="O249" s="234">
        <f>SUM(O250:O260)</f>
        <v>0.51</v>
      </c>
      <c r="P249" s="234"/>
      <c r="Q249" s="234">
        <f>SUM(Q250:Q260)</f>
        <v>0</v>
      </c>
      <c r="R249" s="235"/>
      <c r="S249" s="235"/>
      <c r="T249" s="235"/>
      <c r="U249" s="235"/>
      <c r="V249" s="235">
        <f>SUM(V250:V260)</f>
        <v>112.45</v>
      </c>
      <c r="W249" s="235"/>
      <c r="X249" s="235"/>
      <c r="Y249" s="235"/>
      <c r="AG249" t="s">
        <v>175</v>
      </c>
    </row>
    <row r="250" spans="1:60" outlineLevel="1" x14ac:dyDescent="0.2">
      <c r="A250" s="243">
        <v>89</v>
      </c>
      <c r="B250" s="244" t="s">
        <v>833</v>
      </c>
      <c r="C250" s="256" t="s">
        <v>1388</v>
      </c>
      <c r="D250" s="245" t="s">
        <v>212</v>
      </c>
      <c r="E250" s="246">
        <v>19.8</v>
      </c>
      <c r="F250" s="247"/>
      <c r="G250" s="248">
        <f>ROUND(E250*F250,2)</f>
        <v>0</v>
      </c>
      <c r="H250" s="231"/>
      <c r="I250" s="230">
        <f>ROUND(E250*H250,2)</f>
        <v>0</v>
      </c>
      <c r="J250" s="231"/>
      <c r="K250" s="230">
        <f>ROUND(E250*J250,2)</f>
        <v>0</v>
      </c>
      <c r="L250" s="230">
        <v>21</v>
      </c>
      <c r="M250" s="230">
        <f>G250*(1+L250/100)</f>
        <v>0</v>
      </c>
      <c r="N250" s="229">
        <v>1.8079999999999999E-2</v>
      </c>
      <c r="O250" s="229">
        <f>ROUND(E250*N250,2)</f>
        <v>0.36</v>
      </c>
      <c r="P250" s="229">
        <v>0</v>
      </c>
      <c r="Q250" s="229">
        <f>ROUND(E250*P250,2)</f>
        <v>0</v>
      </c>
      <c r="R250" s="230"/>
      <c r="S250" s="230" t="s">
        <v>179</v>
      </c>
      <c r="T250" s="230" t="s">
        <v>180</v>
      </c>
      <c r="U250" s="230">
        <v>0</v>
      </c>
      <c r="V250" s="230">
        <f>ROUND(E250*U250,2)</f>
        <v>0</v>
      </c>
      <c r="W250" s="230"/>
      <c r="X250" s="230" t="s">
        <v>273</v>
      </c>
      <c r="Y250" s="230" t="s">
        <v>182</v>
      </c>
      <c r="Z250" s="210"/>
      <c r="AA250" s="210"/>
      <c r="AB250" s="210"/>
      <c r="AC250" s="210"/>
      <c r="AD250" s="210"/>
      <c r="AE250" s="210"/>
      <c r="AF250" s="210"/>
      <c r="AG250" s="210" t="s">
        <v>274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27"/>
      <c r="B251" s="228"/>
      <c r="C251" s="257" t="s">
        <v>1389</v>
      </c>
      <c r="D251" s="232"/>
      <c r="E251" s="233">
        <v>19.8</v>
      </c>
      <c r="F251" s="230"/>
      <c r="G251" s="230"/>
      <c r="H251" s="230"/>
      <c r="I251" s="230"/>
      <c r="J251" s="230"/>
      <c r="K251" s="230"/>
      <c r="L251" s="230"/>
      <c r="M251" s="230"/>
      <c r="N251" s="229"/>
      <c r="O251" s="229"/>
      <c r="P251" s="229"/>
      <c r="Q251" s="229"/>
      <c r="R251" s="230"/>
      <c r="S251" s="230"/>
      <c r="T251" s="230"/>
      <c r="U251" s="230"/>
      <c r="V251" s="230"/>
      <c r="W251" s="230"/>
      <c r="X251" s="230"/>
      <c r="Y251" s="230"/>
      <c r="Z251" s="210"/>
      <c r="AA251" s="210"/>
      <c r="AB251" s="210"/>
      <c r="AC251" s="210"/>
      <c r="AD251" s="210"/>
      <c r="AE251" s="210"/>
      <c r="AF251" s="210"/>
      <c r="AG251" s="210" t="s">
        <v>185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1" x14ac:dyDescent="0.2">
      <c r="A252" s="243">
        <v>90</v>
      </c>
      <c r="B252" s="244" t="s">
        <v>836</v>
      </c>
      <c r="C252" s="256" t="s">
        <v>837</v>
      </c>
      <c r="D252" s="245" t="s">
        <v>782</v>
      </c>
      <c r="E252" s="246">
        <v>1</v>
      </c>
      <c r="F252" s="247"/>
      <c r="G252" s="248">
        <f>ROUND(E252*F252,2)</f>
        <v>0</v>
      </c>
      <c r="H252" s="231"/>
      <c r="I252" s="230">
        <f>ROUND(E252*H252,2)</f>
        <v>0</v>
      </c>
      <c r="J252" s="231"/>
      <c r="K252" s="230">
        <f>ROUND(E252*J252,2)</f>
        <v>0</v>
      </c>
      <c r="L252" s="230">
        <v>21</v>
      </c>
      <c r="M252" s="230">
        <f>G252*(1+L252/100)</f>
        <v>0</v>
      </c>
      <c r="N252" s="229">
        <v>0</v>
      </c>
      <c r="O252" s="229">
        <f>ROUND(E252*N252,2)</f>
        <v>0</v>
      </c>
      <c r="P252" s="229">
        <v>0</v>
      </c>
      <c r="Q252" s="229">
        <f>ROUND(E252*P252,2)</f>
        <v>0</v>
      </c>
      <c r="R252" s="230"/>
      <c r="S252" s="230" t="s">
        <v>736</v>
      </c>
      <c r="T252" s="230" t="s">
        <v>737</v>
      </c>
      <c r="U252" s="230">
        <v>0</v>
      </c>
      <c r="V252" s="230">
        <f>ROUND(E252*U252,2)</f>
        <v>0</v>
      </c>
      <c r="W252" s="230"/>
      <c r="X252" s="230" t="s">
        <v>181</v>
      </c>
      <c r="Y252" s="230" t="s">
        <v>182</v>
      </c>
      <c r="Z252" s="210"/>
      <c r="AA252" s="210"/>
      <c r="AB252" s="210"/>
      <c r="AC252" s="210"/>
      <c r="AD252" s="210"/>
      <c r="AE252" s="210"/>
      <c r="AF252" s="210"/>
      <c r="AG252" s="210" t="s">
        <v>183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2" x14ac:dyDescent="0.2">
      <c r="A253" s="227"/>
      <c r="B253" s="228"/>
      <c r="C253" s="257" t="s">
        <v>838</v>
      </c>
      <c r="D253" s="232"/>
      <c r="E253" s="233">
        <v>1</v>
      </c>
      <c r="F253" s="230"/>
      <c r="G253" s="230"/>
      <c r="H253" s="230"/>
      <c r="I253" s="230"/>
      <c r="J253" s="230"/>
      <c r="K253" s="230"/>
      <c r="L253" s="230"/>
      <c r="M253" s="230"/>
      <c r="N253" s="229"/>
      <c r="O253" s="229"/>
      <c r="P253" s="229"/>
      <c r="Q253" s="229"/>
      <c r="R253" s="230"/>
      <c r="S253" s="230"/>
      <c r="T253" s="230"/>
      <c r="U253" s="230"/>
      <c r="V253" s="230"/>
      <c r="W253" s="230"/>
      <c r="X253" s="230"/>
      <c r="Y253" s="230"/>
      <c r="Z253" s="210"/>
      <c r="AA253" s="210"/>
      <c r="AB253" s="210"/>
      <c r="AC253" s="210"/>
      <c r="AD253" s="210"/>
      <c r="AE253" s="210"/>
      <c r="AF253" s="210"/>
      <c r="AG253" s="210" t="s">
        <v>185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1" x14ac:dyDescent="0.2">
      <c r="A254" s="243">
        <v>91</v>
      </c>
      <c r="B254" s="244" t="s">
        <v>839</v>
      </c>
      <c r="C254" s="256" t="s">
        <v>840</v>
      </c>
      <c r="D254" s="245" t="s">
        <v>311</v>
      </c>
      <c r="E254" s="246">
        <v>2000</v>
      </c>
      <c r="F254" s="247"/>
      <c r="G254" s="248">
        <f>ROUND(E254*F254,2)</f>
        <v>0</v>
      </c>
      <c r="H254" s="231"/>
      <c r="I254" s="230">
        <f>ROUND(E254*H254,2)</f>
        <v>0</v>
      </c>
      <c r="J254" s="231"/>
      <c r="K254" s="230">
        <f>ROUND(E254*J254,2)</f>
        <v>0</v>
      </c>
      <c r="L254" s="230">
        <v>21</v>
      </c>
      <c r="M254" s="230">
        <f>G254*(1+L254/100)</f>
        <v>0</v>
      </c>
      <c r="N254" s="229">
        <v>5.0000000000000002E-5</v>
      </c>
      <c r="O254" s="229">
        <f>ROUND(E254*N254,2)</f>
        <v>0.1</v>
      </c>
      <c r="P254" s="229">
        <v>0</v>
      </c>
      <c r="Q254" s="229">
        <f>ROUND(E254*P254,2)</f>
        <v>0</v>
      </c>
      <c r="R254" s="230"/>
      <c r="S254" s="230" t="s">
        <v>179</v>
      </c>
      <c r="T254" s="230" t="s">
        <v>180</v>
      </c>
      <c r="U254" s="230">
        <v>3.4000000000000002E-2</v>
      </c>
      <c r="V254" s="230">
        <f>ROUND(E254*U254,2)</f>
        <v>68</v>
      </c>
      <c r="W254" s="230"/>
      <c r="X254" s="230" t="s">
        <v>181</v>
      </c>
      <c r="Y254" s="230" t="s">
        <v>182</v>
      </c>
      <c r="Z254" s="210"/>
      <c r="AA254" s="210"/>
      <c r="AB254" s="210"/>
      <c r="AC254" s="210"/>
      <c r="AD254" s="210"/>
      <c r="AE254" s="210"/>
      <c r="AF254" s="210"/>
      <c r="AG254" s="210" t="s">
        <v>183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2" x14ac:dyDescent="0.2">
      <c r="A255" s="227"/>
      <c r="B255" s="228"/>
      <c r="C255" s="257" t="s">
        <v>841</v>
      </c>
      <c r="D255" s="232"/>
      <c r="E255" s="233">
        <v>1000</v>
      </c>
      <c r="F255" s="230"/>
      <c r="G255" s="230"/>
      <c r="H255" s="230"/>
      <c r="I255" s="230"/>
      <c r="J255" s="230"/>
      <c r="K255" s="230"/>
      <c r="L255" s="230"/>
      <c r="M255" s="230"/>
      <c r="N255" s="229"/>
      <c r="O255" s="229"/>
      <c r="P255" s="229"/>
      <c r="Q255" s="229"/>
      <c r="R255" s="230"/>
      <c r="S255" s="230"/>
      <c r="T255" s="230"/>
      <c r="U255" s="230"/>
      <c r="V255" s="230"/>
      <c r="W255" s="230"/>
      <c r="X255" s="230"/>
      <c r="Y255" s="230"/>
      <c r="Z255" s="210"/>
      <c r="AA255" s="210"/>
      <c r="AB255" s="210"/>
      <c r="AC255" s="210"/>
      <c r="AD255" s="210"/>
      <c r="AE255" s="210"/>
      <c r="AF255" s="210"/>
      <c r="AG255" s="210" t="s">
        <v>185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27"/>
      <c r="B256" s="228"/>
      <c r="C256" s="268" t="s">
        <v>842</v>
      </c>
      <c r="D256" s="266"/>
      <c r="E256" s="267">
        <v>1000</v>
      </c>
      <c r="F256" s="230"/>
      <c r="G256" s="230"/>
      <c r="H256" s="230"/>
      <c r="I256" s="230"/>
      <c r="J256" s="230"/>
      <c r="K256" s="230"/>
      <c r="L256" s="230"/>
      <c r="M256" s="230"/>
      <c r="N256" s="229"/>
      <c r="O256" s="229"/>
      <c r="P256" s="229"/>
      <c r="Q256" s="229"/>
      <c r="R256" s="230"/>
      <c r="S256" s="230"/>
      <c r="T256" s="230"/>
      <c r="U256" s="230"/>
      <c r="V256" s="230"/>
      <c r="W256" s="230"/>
      <c r="X256" s="230"/>
      <c r="Y256" s="230"/>
      <c r="Z256" s="210"/>
      <c r="AA256" s="210"/>
      <c r="AB256" s="210"/>
      <c r="AC256" s="210"/>
      <c r="AD256" s="210"/>
      <c r="AE256" s="210"/>
      <c r="AF256" s="210"/>
      <c r="AG256" s="210" t="s">
        <v>185</v>
      </c>
      <c r="AH256" s="210">
        <v>4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1" x14ac:dyDescent="0.2">
      <c r="A257" s="243">
        <v>92</v>
      </c>
      <c r="B257" s="244" t="s">
        <v>843</v>
      </c>
      <c r="C257" s="256" t="s">
        <v>844</v>
      </c>
      <c r="D257" s="245" t="s">
        <v>311</v>
      </c>
      <c r="E257" s="246">
        <v>1000</v>
      </c>
      <c r="F257" s="247"/>
      <c r="G257" s="248">
        <f>ROUND(E257*F257,2)</f>
        <v>0</v>
      </c>
      <c r="H257" s="231"/>
      <c r="I257" s="230">
        <f>ROUND(E257*H257,2)</f>
        <v>0</v>
      </c>
      <c r="J257" s="231"/>
      <c r="K257" s="230">
        <f>ROUND(E257*J257,2)</f>
        <v>0</v>
      </c>
      <c r="L257" s="230">
        <v>21</v>
      </c>
      <c r="M257" s="230">
        <f>G257*(1+L257/100)</f>
        <v>0</v>
      </c>
      <c r="N257" s="229">
        <v>5.0000000000000002E-5</v>
      </c>
      <c r="O257" s="229">
        <f>ROUND(E257*N257,2)</f>
        <v>0.05</v>
      </c>
      <c r="P257" s="229">
        <v>0</v>
      </c>
      <c r="Q257" s="229">
        <f>ROUND(E257*P257,2)</f>
        <v>0</v>
      </c>
      <c r="R257" s="230"/>
      <c r="S257" s="230" t="s">
        <v>179</v>
      </c>
      <c r="T257" s="230" t="s">
        <v>180</v>
      </c>
      <c r="U257" s="230">
        <v>4.3999999999999997E-2</v>
      </c>
      <c r="V257" s="230">
        <f>ROUND(E257*U257,2)</f>
        <v>44</v>
      </c>
      <c r="W257" s="230"/>
      <c r="X257" s="230" t="s">
        <v>181</v>
      </c>
      <c r="Y257" s="230" t="s">
        <v>182</v>
      </c>
      <c r="Z257" s="210"/>
      <c r="AA257" s="210"/>
      <c r="AB257" s="210"/>
      <c r="AC257" s="210"/>
      <c r="AD257" s="210"/>
      <c r="AE257" s="210"/>
      <c r="AF257" s="210"/>
      <c r="AG257" s="210" t="s">
        <v>183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2" x14ac:dyDescent="0.2">
      <c r="A258" s="227"/>
      <c r="B258" s="228"/>
      <c r="C258" s="257" t="s">
        <v>845</v>
      </c>
      <c r="D258" s="232"/>
      <c r="E258" s="233">
        <v>500</v>
      </c>
      <c r="F258" s="230"/>
      <c r="G258" s="230"/>
      <c r="H258" s="230"/>
      <c r="I258" s="230"/>
      <c r="J258" s="230"/>
      <c r="K258" s="230"/>
      <c r="L258" s="230"/>
      <c r="M258" s="230"/>
      <c r="N258" s="229"/>
      <c r="O258" s="229"/>
      <c r="P258" s="229"/>
      <c r="Q258" s="229"/>
      <c r="R258" s="230"/>
      <c r="S258" s="230"/>
      <c r="T258" s="230"/>
      <c r="U258" s="230"/>
      <c r="V258" s="230"/>
      <c r="W258" s="230"/>
      <c r="X258" s="230"/>
      <c r="Y258" s="230"/>
      <c r="Z258" s="210"/>
      <c r="AA258" s="210"/>
      <c r="AB258" s="210"/>
      <c r="AC258" s="210"/>
      <c r="AD258" s="210"/>
      <c r="AE258" s="210"/>
      <c r="AF258" s="210"/>
      <c r="AG258" s="210" t="s">
        <v>185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2">
      <c r="A259" s="227"/>
      <c r="B259" s="228"/>
      <c r="C259" s="268" t="s">
        <v>842</v>
      </c>
      <c r="D259" s="266"/>
      <c r="E259" s="267">
        <v>500</v>
      </c>
      <c r="F259" s="230"/>
      <c r="G259" s="230"/>
      <c r="H259" s="230"/>
      <c r="I259" s="230"/>
      <c r="J259" s="230"/>
      <c r="K259" s="230"/>
      <c r="L259" s="230"/>
      <c r="M259" s="230"/>
      <c r="N259" s="229"/>
      <c r="O259" s="229"/>
      <c r="P259" s="229"/>
      <c r="Q259" s="229"/>
      <c r="R259" s="230"/>
      <c r="S259" s="230"/>
      <c r="T259" s="230"/>
      <c r="U259" s="230"/>
      <c r="V259" s="230"/>
      <c r="W259" s="230"/>
      <c r="X259" s="230"/>
      <c r="Y259" s="230"/>
      <c r="Z259" s="210"/>
      <c r="AA259" s="210"/>
      <c r="AB259" s="210"/>
      <c r="AC259" s="210"/>
      <c r="AD259" s="210"/>
      <c r="AE259" s="210"/>
      <c r="AF259" s="210"/>
      <c r="AG259" s="210" t="s">
        <v>185</v>
      </c>
      <c r="AH259" s="210">
        <v>4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1" x14ac:dyDescent="0.2">
      <c r="A260" s="249">
        <v>93</v>
      </c>
      <c r="B260" s="250" t="s">
        <v>1390</v>
      </c>
      <c r="C260" s="258" t="s">
        <v>1391</v>
      </c>
      <c r="D260" s="251" t="s">
        <v>325</v>
      </c>
      <c r="E260" s="252">
        <v>0.15</v>
      </c>
      <c r="F260" s="253"/>
      <c r="G260" s="254">
        <f>ROUND(E260*F260,2)</f>
        <v>0</v>
      </c>
      <c r="H260" s="231"/>
      <c r="I260" s="230">
        <f>ROUND(E260*H260,2)</f>
        <v>0</v>
      </c>
      <c r="J260" s="231"/>
      <c r="K260" s="230">
        <f>ROUND(E260*J260,2)</f>
        <v>0</v>
      </c>
      <c r="L260" s="230">
        <v>21</v>
      </c>
      <c r="M260" s="230">
        <f>G260*(1+L260/100)</f>
        <v>0</v>
      </c>
      <c r="N260" s="229">
        <v>0</v>
      </c>
      <c r="O260" s="229">
        <f>ROUND(E260*N260,2)</f>
        <v>0</v>
      </c>
      <c r="P260" s="229">
        <v>0</v>
      </c>
      <c r="Q260" s="229">
        <f>ROUND(E260*P260,2)</f>
        <v>0</v>
      </c>
      <c r="R260" s="230"/>
      <c r="S260" s="230" t="s">
        <v>179</v>
      </c>
      <c r="T260" s="230" t="s">
        <v>180</v>
      </c>
      <c r="U260" s="230">
        <v>3.0059999999999998</v>
      </c>
      <c r="V260" s="230">
        <f>ROUND(E260*U260,2)</f>
        <v>0.45</v>
      </c>
      <c r="W260" s="230"/>
      <c r="X260" s="230" t="s">
        <v>645</v>
      </c>
      <c r="Y260" s="230" t="s">
        <v>182</v>
      </c>
      <c r="Z260" s="210"/>
      <c r="AA260" s="210"/>
      <c r="AB260" s="210"/>
      <c r="AC260" s="210"/>
      <c r="AD260" s="210"/>
      <c r="AE260" s="210"/>
      <c r="AF260" s="210"/>
      <c r="AG260" s="210" t="s">
        <v>646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x14ac:dyDescent="0.2">
      <c r="A261" s="236" t="s">
        <v>174</v>
      </c>
      <c r="B261" s="237" t="s">
        <v>123</v>
      </c>
      <c r="C261" s="255" t="s">
        <v>124</v>
      </c>
      <c r="D261" s="238"/>
      <c r="E261" s="239"/>
      <c r="F261" s="240"/>
      <c r="G261" s="241">
        <f>SUMIF(AG262:AG271,"&lt;&gt;NOR",G262:G271)</f>
        <v>0</v>
      </c>
      <c r="H261" s="235"/>
      <c r="I261" s="235">
        <f>SUM(I262:I271)</f>
        <v>0</v>
      </c>
      <c r="J261" s="235"/>
      <c r="K261" s="235">
        <f>SUM(K262:K271)</f>
        <v>0</v>
      </c>
      <c r="L261" s="235"/>
      <c r="M261" s="235">
        <f>SUM(M262:M271)</f>
        <v>0</v>
      </c>
      <c r="N261" s="234"/>
      <c r="O261" s="234">
        <f>SUM(O262:O271)</f>
        <v>2.88</v>
      </c>
      <c r="P261" s="234"/>
      <c r="Q261" s="234">
        <f>SUM(Q262:Q271)</f>
        <v>0</v>
      </c>
      <c r="R261" s="235"/>
      <c r="S261" s="235"/>
      <c r="T261" s="235"/>
      <c r="U261" s="235"/>
      <c r="V261" s="235">
        <f>SUM(V262:V271)</f>
        <v>164.16</v>
      </c>
      <c r="W261" s="235"/>
      <c r="X261" s="235"/>
      <c r="Y261" s="235"/>
      <c r="AG261" t="s">
        <v>175</v>
      </c>
    </row>
    <row r="262" spans="1:60" ht="22.5" outlineLevel="1" x14ac:dyDescent="0.2">
      <c r="A262" s="249">
        <v>94</v>
      </c>
      <c r="B262" s="250" t="s">
        <v>851</v>
      </c>
      <c r="C262" s="258" t="s">
        <v>852</v>
      </c>
      <c r="D262" s="251" t="s">
        <v>188</v>
      </c>
      <c r="E262" s="252">
        <v>104.8</v>
      </c>
      <c r="F262" s="253"/>
      <c r="G262" s="254">
        <f>ROUND(E262*F262,2)</f>
        <v>0</v>
      </c>
      <c r="H262" s="231"/>
      <c r="I262" s="230">
        <f>ROUND(E262*H262,2)</f>
        <v>0</v>
      </c>
      <c r="J262" s="231"/>
      <c r="K262" s="230">
        <f>ROUND(E262*J262,2)</f>
        <v>0</v>
      </c>
      <c r="L262" s="230">
        <v>21</v>
      </c>
      <c r="M262" s="230">
        <f>G262*(1+L262/100)</f>
        <v>0</v>
      </c>
      <c r="N262" s="229">
        <v>0</v>
      </c>
      <c r="O262" s="229">
        <f>ROUND(E262*N262,2)</f>
        <v>0</v>
      </c>
      <c r="P262" s="229">
        <v>0</v>
      </c>
      <c r="Q262" s="229">
        <f>ROUND(E262*P262,2)</f>
        <v>0</v>
      </c>
      <c r="R262" s="230"/>
      <c r="S262" s="230" t="s">
        <v>179</v>
      </c>
      <c r="T262" s="230" t="s">
        <v>180</v>
      </c>
      <c r="U262" s="230">
        <v>1.6E-2</v>
      </c>
      <c r="V262" s="230">
        <f>ROUND(E262*U262,2)</f>
        <v>1.68</v>
      </c>
      <c r="W262" s="230"/>
      <c r="X262" s="230" t="s">
        <v>181</v>
      </c>
      <c r="Y262" s="230" t="s">
        <v>182</v>
      </c>
      <c r="Z262" s="210"/>
      <c r="AA262" s="210"/>
      <c r="AB262" s="210"/>
      <c r="AC262" s="210"/>
      <c r="AD262" s="210"/>
      <c r="AE262" s="210"/>
      <c r="AF262" s="210"/>
      <c r="AG262" s="210" t="s">
        <v>183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1" x14ac:dyDescent="0.2">
      <c r="A263" s="249">
        <v>95</v>
      </c>
      <c r="B263" s="250" t="s">
        <v>855</v>
      </c>
      <c r="C263" s="258" t="s">
        <v>856</v>
      </c>
      <c r="D263" s="251" t="s">
        <v>188</v>
      </c>
      <c r="E263" s="252">
        <v>104.8</v>
      </c>
      <c r="F263" s="253"/>
      <c r="G263" s="254">
        <f>ROUND(E263*F263,2)</f>
        <v>0</v>
      </c>
      <c r="H263" s="231"/>
      <c r="I263" s="230">
        <f>ROUND(E263*H263,2)</f>
        <v>0</v>
      </c>
      <c r="J263" s="231"/>
      <c r="K263" s="230">
        <f>ROUND(E263*J263,2)</f>
        <v>0</v>
      </c>
      <c r="L263" s="230">
        <v>21</v>
      </c>
      <c r="M263" s="230">
        <f>G263*(1+L263/100)</f>
        <v>0</v>
      </c>
      <c r="N263" s="229">
        <v>2.1000000000000001E-4</v>
      </c>
      <c r="O263" s="229">
        <f>ROUND(E263*N263,2)</f>
        <v>0.02</v>
      </c>
      <c r="P263" s="229">
        <v>0</v>
      </c>
      <c r="Q263" s="229">
        <f>ROUND(E263*P263,2)</f>
        <v>0</v>
      </c>
      <c r="R263" s="230"/>
      <c r="S263" s="230" t="s">
        <v>179</v>
      </c>
      <c r="T263" s="230" t="s">
        <v>180</v>
      </c>
      <c r="U263" s="230">
        <v>0.05</v>
      </c>
      <c r="V263" s="230">
        <f>ROUND(E263*U263,2)</f>
        <v>5.24</v>
      </c>
      <c r="W263" s="230"/>
      <c r="X263" s="230" t="s">
        <v>181</v>
      </c>
      <c r="Y263" s="230" t="s">
        <v>182</v>
      </c>
      <c r="Z263" s="210"/>
      <c r="AA263" s="210"/>
      <c r="AB263" s="210"/>
      <c r="AC263" s="210"/>
      <c r="AD263" s="210"/>
      <c r="AE263" s="210"/>
      <c r="AF263" s="210"/>
      <c r="AG263" s="210" t="s">
        <v>183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ht="22.5" outlineLevel="1" x14ac:dyDescent="0.2">
      <c r="A264" s="249">
        <v>96</v>
      </c>
      <c r="B264" s="250" t="s">
        <v>857</v>
      </c>
      <c r="C264" s="258" t="s">
        <v>858</v>
      </c>
      <c r="D264" s="251" t="s">
        <v>188</v>
      </c>
      <c r="E264" s="252">
        <v>104.8</v>
      </c>
      <c r="F264" s="253"/>
      <c r="G264" s="254">
        <f>ROUND(E264*F264,2)</f>
        <v>0</v>
      </c>
      <c r="H264" s="231"/>
      <c r="I264" s="230">
        <f>ROUND(E264*H264,2)</f>
        <v>0</v>
      </c>
      <c r="J264" s="231"/>
      <c r="K264" s="230">
        <f>ROUND(E264*J264,2)</f>
        <v>0</v>
      </c>
      <c r="L264" s="230">
        <v>21</v>
      </c>
      <c r="M264" s="230">
        <f>G264*(1+L264/100)</f>
        <v>0</v>
      </c>
      <c r="N264" s="229">
        <v>5.3600000000000002E-3</v>
      </c>
      <c r="O264" s="229">
        <f>ROUND(E264*N264,2)</f>
        <v>0.56000000000000005</v>
      </c>
      <c r="P264" s="229">
        <v>0</v>
      </c>
      <c r="Q264" s="229">
        <f>ROUND(E264*P264,2)</f>
        <v>0</v>
      </c>
      <c r="R264" s="230"/>
      <c r="S264" s="230" t="s">
        <v>179</v>
      </c>
      <c r="T264" s="230" t="s">
        <v>180</v>
      </c>
      <c r="U264" s="230">
        <v>1.3466</v>
      </c>
      <c r="V264" s="230">
        <f>ROUND(E264*U264,2)</f>
        <v>141.12</v>
      </c>
      <c r="W264" s="230"/>
      <c r="X264" s="230" t="s">
        <v>181</v>
      </c>
      <c r="Y264" s="230" t="s">
        <v>182</v>
      </c>
      <c r="Z264" s="210"/>
      <c r="AA264" s="210"/>
      <c r="AB264" s="210"/>
      <c r="AC264" s="210"/>
      <c r="AD264" s="210"/>
      <c r="AE264" s="210"/>
      <c r="AF264" s="210"/>
      <c r="AG264" s="210" t="s">
        <v>183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ht="22.5" outlineLevel="1" x14ac:dyDescent="0.2">
      <c r="A265" s="249">
        <v>97</v>
      </c>
      <c r="B265" s="250" t="s">
        <v>859</v>
      </c>
      <c r="C265" s="258" t="s">
        <v>860</v>
      </c>
      <c r="D265" s="251" t="s">
        <v>212</v>
      </c>
      <c r="E265" s="252">
        <v>32</v>
      </c>
      <c r="F265" s="253"/>
      <c r="G265" s="254">
        <f>ROUND(E265*F265,2)</f>
        <v>0</v>
      </c>
      <c r="H265" s="231"/>
      <c r="I265" s="230">
        <f>ROUND(E265*H265,2)</f>
        <v>0</v>
      </c>
      <c r="J265" s="231"/>
      <c r="K265" s="230">
        <f>ROUND(E265*J265,2)</f>
        <v>0</v>
      </c>
      <c r="L265" s="230">
        <v>21</v>
      </c>
      <c r="M265" s="230">
        <f>G265*(1+L265/100)</f>
        <v>0</v>
      </c>
      <c r="N265" s="229">
        <v>4.8000000000000001E-4</v>
      </c>
      <c r="O265" s="229">
        <f>ROUND(E265*N265,2)</f>
        <v>0.02</v>
      </c>
      <c r="P265" s="229">
        <v>0</v>
      </c>
      <c r="Q265" s="229">
        <f>ROUND(E265*P265,2)</f>
        <v>0</v>
      </c>
      <c r="R265" s="230"/>
      <c r="S265" s="230" t="s">
        <v>179</v>
      </c>
      <c r="T265" s="230" t="s">
        <v>180</v>
      </c>
      <c r="U265" s="230">
        <v>0.23599999999999999</v>
      </c>
      <c r="V265" s="230">
        <f>ROUND(E265*U265,2)</f>
        <v>7.55</v>
      </c>
      <c r="W265" s="230"/>
      <c r="X265" s="230" t="s">
        <v>181</v>
      </c>
      <c r="Y265" s="230" t="s">
        <v>182</v>
      </c>
      <c r="Z265" s="210"/>
      <c r="AA265" s="210"/>
      <c r="AB265" s="210"/>
      <c r="AC265" s="210"/>
      <c r="AD265" s="210"/>
      <c r="AE265" s="210"/>
      <c r="AF265" s="210"/>
      <c r="AG265" s="210" t="s">
        <v>183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1" x14ac:dyDescent="0.2">
      <c r="A266" s="249">
        <v>98</v>
      </c>
      <c r="B266" s="250" t="s">
        <v>862</v>
      </c>
      <c r="C266" s="258" t="s">
        <v>863</v>
      </c>
      <c r="D266" s="251" t="s">
        <v>212</v>
      </c>
      <c r="E266" s="252">
        <v>32</v>
      </c>
      <c r="F266" s="253"/>
      <c r="G266" s="254">
        <f>ROUND(E266*F266,2)</f>
        <v>0</v>
      </c>
      <c r="H266" s="231"/>
      <c r="I266" s="230">
        <f>ROUND(E266*H266,2)</f>
        <v>0</v>
      </c>
      <c r="J266" s="231"/>
      <c r="K266" s="230">
        <f>ROUND(E266*J266,2)</f>
        <v>0</v>
      </c>
      <c r="L266" s="230">
        <v>21</v>
      </c>
      <c r="M266" s="230">
        <f>G266*(1+L266/100)</f>
        <v>0</v>
      </c>
      <c r="N266" s="229">
        <v>0</v>
      </c>
      <c r="O266" s="229">
        <f>ROUND(E266*N266,2)</f>
        <v>0</v>
      </c>
      <c r="P266" s="229">
        <v>0</v>
      </c>
      <c r="Q266" s="229">
        <f>ROUND(E266*P266,2)</f>
        <v>0</v>
      </c>
      <c r="R266" s="230"/>
      <c r="S266" s="230" t="s">
        <v>179</v>
      </c>
      <c r="T266" s="230" t="s">
        <v>180</v>
      </c>
      <c r="U266" s="230">
        <v>0.154</v>
      </c>
      <c r="V266" s="230">
        <f>ROUND(E266*U266,2)</f>
        <v>4.93</v>
      </c>
      <c r="W266" s="230"/>
      <c r="X266" s="230" t="s">
        <v>181</v>
      </c>
      <c r="Y266" s="230" t="s">
        <v>182</v>
      </c>
      <c r="Z266" s="210"/>
      <c r="AA266" s="210"/>
      <c r="AB266" s="210"/>
      <c r="AC266" s="210"/>
      <c r="AD266" s="210"/>
      <c r="AE266" s="210"/>
      <c r="AF266" s="210"/>
      <c r="AG266" s="210" t="s">
        <v>183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1" x14ac:dyDescent="0.2">
      <c r="A267" s="243">
        <v>99</v>
      </c>
      <c r="B267" s="244" t="s">
        <v>864</v>
      </c>
      <c r="C267" s="256" t="s">
        <v>865</v>
      </c>
      <c r="D267" s="245" t="s">
        <v>188</v>
      </c>
      <c r="E267" s="246">
        <v>118.8</v>
      </c>
      <c r="F267" s="247"/>
      <c r="G267" s="248">
        <f>ROUND(E267*F267,2)</f>
        <v>0</v>
      </c>
      <c r="H267" s="231"/>
      <c r="I267" s="230">
        <f>ROUND(E267*H267,2)</f>
        <v>0</v>
      </c>
      <c r="J267" s="231"/>
      <c r="K267" s="230">
        <f>ROUND(E267*J267,2)</f>
        <v>0</v>
      </c>
      <c r="L267" s="230">
        <v>21</v>
      </c>
      <c r="M267" s="230">
        <f>G267*(1+L267/100)</f>
        <v>0</v>
      </c>
      <c r="N267" s="229">
        <v>1.9199999999999998E-2</v>
      </c>
      <c r="O267" s="229">
        <f>ROUND(E267*N267,2)</f>
        <v>2.2799999999999998</v>
      </c>
      <c r="P267" s="229">
        <v>0</v>
      </c>
      <c r="Q267" s="229">
        <f>ROUND(E267*P267,2)</f>
        <v>0</v>
      </c>
      <c r="R267" s="230" t="s">
        <v>406</v>
      </c>
      <c r="S267" s="230" t="s">
        <v>322</v>
      </c>
      <c r="T267" s="230" t="s">
        <v>737</v>
      </c>
      <c r="U267" s="230">
        <v>0</v>
      </c>
      <c r="V267" s="230">
        <f>ROUND(E267*U267,2)</f>
        <v>0</v>
      </c>
      <c r="W267" s="230"/>
      <c r="X267" s="230" t="s">
        <v>407</v>
      </c>
      <c r="Y267" s="230" t="s">
        <v>182</v>
      </c>
      <c r="Z267" s="210"/>
      <c r="AA267" s="210"/>
      <c r="AB267" s="210"/>
      <c r="AC267" s="210"/>
      <c r="AD267" s="210"/>
      <c r="AE267" s="210"/>
      <c r="AF267" s="210"/>
      <c r="AG267" s="210" t="s">
        <v>408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2">
      <c r="A268" s="227"/>
      <c r="B268" s="228"/>
      <c r="C268" s="257" t="s">
        <v>1392</v>
      </c>
      <c r="D268" s="232"/>
      <c r="E268" s="233">
        <v>104.8</v>
      </c>
      <c r="F268" s="230"/>
      <c r="G268" s="230"/>
      <c r="H268" s="230"/>
      <c r="I268" s="230"/>
      <c r="J268" s="230"/>
      <c r="K268" s="230"/>
      <c r="L268" s="230"/>
      <c r="M268" s="230"/>
      <c r="N268" s="229"/>
      <c r="O268" s="229"/>
      <c r="P268" s="229"/>
      <c r="Q268" s="229"/>
      <c r="R268" s="230"/>
      <c r="S268" s="230"/>
      <c r="T268" s="230"/>
      <c r="U268" s="230"/>
      <c r="V268" s="230"/>
      <c r="W268" s="230"/>
      <c r="X268" s="230"/>
      <c r="Y268" s="230"/>
      <c r="Z268" s="210"/>
      <c r="AA268" s="210"/>
      <c r="AB268" s="210"/>
      <c r="AC268" s="210"/>
      <c r="AD268" s="210"/>
      <c r="AE268" s="210"/>
      <c r="AF268" s="210"/>
      <c r="AG268" s="210" t="s">
        <v>185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">
      <c r="A269" s="227"/>
      <c r="B269" s="228"/>
      <c r="C269" s="257" t="s">
        <v>1393</v>
      </c>
      <c r="D269" s="232"/>
      <c r="E269" s="233">
        <v>3.2</v>
      </c>
      <c r="F269" s="230"/>
      <c r="G269" s="230"/>
      <c r="H269" s="230"/>
      <c r="I269" s="230"/>
      <c r="J269" s="230"/>
      <c r="K269" s="230"/>
      <c r="L269" s="230"/>
      <c r="M269" s="230"/>
      <c r="N269" s="229"/>
      <c r="O269" s="229"/>
      <c r="P269" s="229"/>
      <c r="Q269" s="229"/>
      <c r="R269" s="230"/>
      <c r="S269" s="230"/>
      <c r="T269" s="230"/>
      <c r="U269" s="230"/>
      <c r="V269" s="230"/>
      <c r="W269" s="230"/>
      <c r="X269" s="230"/>
      <c r="Y269" s="230"/>
      <c r="Z269" s="210"/>
      <c r="AA269" s="210"/>
      <c r="AB269" s="210"/>
      <c r="AC269" s="210"/>
      <c r="AD269" s="210"/>
      <c r="AE269" s="210"/>
      <c r="AF269" s="210"/>
      <c r="AG269" s="210" t="s">
        <v>185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">
      <c r="A270" s="227"/>
      <c r="B270" s="228"/>
      <c r="C270" s="268" t="s">
        <v>420</v>
      </c>
      <c r="D270" s="266"/>
      <c r="E270" s="267">
        <v>10.8</v>
      </c>
      <c r="F270" s="230"/>
      <c r="G270" s="230"/>
      <c r="H270" s="230"/>
      <c r="I270" s="230"/>
      <c r="J270" s="230"/>
      <c r="K270" s="230"/>
      <c r="L270" s="230"/>
      <c r="M270" s="230"/>
      <c r="N270" s="229"/>
      <c r="O270" s="229"/>
      <c r="P270" s="229"/>
      <c r="Q270" s="229"/>
      <c r="R270" s="230"/>
      <c r="S270" s="230"/>
      <c r="T270" s="230"/>
      <c r="U270" s="230"/>
      <c r="V270" s="230"/>
      <c r="W270" s="230"/>
      <c r="X270" s="230"/>
      <c r="Y270" s="230"/>
      <c r="Z270" s="210"/>
      <c r="AA270" s="210"/>
      <c r="AB270" s="210"/>
      <c r="AC270" s="210"/>
      <c r="AD270" s="210"/>
      <c r="AE270" s="210"/>
      <c r="AF270" s="210"/>
      <c r="AG270" s="210" t="s">
        <v>185</v>
      </c>
      <c r="AH270" s="210">
        <v>4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1" x14ac:dyDescent="0.2">
      <c r="A271" s="249">
        <v>100</v>
      </c>
      <c r="B271" s="250" t="s">
        <v>866</v>
      </c>
      <c r="C271" s="258" t="s">
        <v>867</v>
      </c>
      <c r="D271" s="251" t="s">
        <v>325</v>
      </c>
      <c r="E271" s="252">
        <v>2.8800599999999998</v>
      </c>
      <c r="F271" s="253"/>
      <c r="G271" s="254">
        <f>ROUND(E271*F271,2)</f>
        <v>0</v>
      </c>
      <c r="H271" s="231"/>
      <c r="I271" s="230">
        <f>ROUND(E271*H271,2)</f>
        <v>0</v>
      </c>
      <c r="J271" s="231"/>
      <c r="K271" s="230">
        <f>ROUND(E271*J271,2)</f>
        <v>0</v>
      </c>
      <c r="L271" s="230">
        <v>21</v>
      </c>
      <c r="M271" s="230">
        <f>G271*(1+L271/100)</f>
        <v>0</v>
      </c>
      <c r="N271" s="229">
        <v>0</v>
      </c>
      <c r="O271" s="229">
        <f>ROUND(E271*N271,2)</f>
        <v>0</v>
      </c>
      <c r="P271" s="229">
        <v>0</v>
      </c>
      <c r="Q271" s="229">
        <f>ROUND(E271*P271,2)</f>
        <v>0</v>
      </c>
      <c r="R271" s="230"/>
      <c r="S271" s="230" t="s">
        <v>179</v>
      </c>
      <c r="T271" s="230" t="s">
        <v>180</v>
      </c>
      <c r="U271" s="230">
        <v>1.2649999999999999</v>
      </c>
      <c r="V271" s="230">
        <f>ROUND(E271*U271,2)</f>
        <v>3.64</v>
      </c>
      <c r="W271" s="230"/>
      <c r="X271" s="230" t="s">
        <v>645</v>
      </c>
      <c r="Y271" s="230" t="s">
        <v>182</v>
      </c>
      <c r="Z271" s="210"/>
      <c r="AA271" s="210"/>
      <c r="AB271" s="210"/>
      <c r="AC271" s="210"/>
      <c r="AD271" s="210"/>
      <c r="AE271" s="210"/>
      <c r="AF271" s="210"/>
      <c r="AG271" s="210" t="s">
        <v>646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x14ac:dyDescent="0.2">
      <c r="A272" s="236" t="s">
        <v>174</v>
      </c>
      <c r="B272" s="237" t="s">
        <v>125</v>
      </c>
      <c r="C272" s="255" t="s">
        <v>126</v>
      </c>
      <c r="D272" s="238"/>
      <c r="E272" s="239"/>
      <c r="F272" s="240"/>
      <c r="G272" s="241">
        <f>SUMIF(AG273:AG278,"&lt;&gt;NOR",G273:G278)</f>
        <v>0</v>
      </c>
      <c r="H272" s="235"/>
      <c r="I272" s="235">
        <f>SUM(I273:I278)</f>
        <v>0</v>
      </c>
      <c r="J272" s="235"/>
      <c r="K272" s="235">
        <f>SUM(K273:K278)</f>
        <v>0</v>
      </c>
      <c r="L272" s="235"/>
      <c r="M272" s="235">
        <f>SUM(M273:M278)</f>
        <v>0</v>
      </c>
      <c r="N272" s="234"/>
      <c r="O272" s="234">
        <f>SUM(O273:O278)</f>
        <v>0.56000000000000005</v>
      </c>
      <c r="P272" s="234"/>
      <c r="Q272" s="234">
        <f>SUM(Q273:Q278)</f>
        <v>0</v>
      </c>
      <c r="R272" s="235"/>
      <c r="S272" s="235"/>
      <c r="T272" s="235"/>
      <c r="U272" s="235"/>
      <c r="V272" s="235">
        <f>SUM(V273:V278)</f>
        <v>67.179999999999993</v>
      </c>
      <c r="W272" s="235"/>
      <c r="X272" s="235"/>
      <c r="Y272" s="235"/>
      <c r="AG272" t="s">
        <v>175</v>
      </c>
    </row>
    <row r="273" spans="1:60" ht="22.5" outlineLevel="1" x14ac:dyDescent="0.2">
      <c r="A273" s="249">
        <v>101</v>
      </c>
      <c r="B273" s="250" t="s">
        <v>868</v>
      </c>
      <c r="C273" s="258" t="s">
        <v>869</v>
      </c>
      <c r="D273" s="251" t="s">
        <v>188</v>
      </c>
      <c r="E273" s="252">
        <v>110.8</v>
      </c>
      <c r="F273" s="253"/>
      <c r="G273" s="254">
        <f>ROUND(E273*F273,2)</f>
        <v>0</v>
      </c>
      <c r="H273" s="231"/>
      <c r="I273" s="230">
        <f>ROUND(E273*H273,2)</f>
        <v>0</v>
      </c>
      <c r="J273" s="231"/>
      <c r="K273" s="230">
        <f>ROUND(E273*J273,2)</f>
        <v>0</v>
      </c>
      <c r="L273" s="230">
        <v>21</v>
      </c>
      <c r="M273" s="230">
        <f>G273*(1+L273/100)</f>
        <v>0</v>
      </c>
      <c r="N273" s="229">
        <v>0</v>
      </c>
      <c r="O273" s="229">
        <f>ROUND(E273*N273,2)</f>
        <v>0</v>
      </c>
      <c r="P273" s="229">
        <v>0</v>
      </c>
      <c r="Q273" s="229">
        <f>ROUND(E273*P273,2)</f>
        <v>0</v>
      </c>
      <c r="R273" s="230"/>
      <c r="S273" s="230" t="s">
        <v>179</v>
      </c>
      <c r="T273" s="230" t="s">
        <v>180</v>
      </c>
      <c r="U273" s="230">
        <v>1.6E-2</v>
      </c>
      <c r="V273" s="230">
        <f>ROUND(E273*U273,2)</f>
        <v>1.77</v>
      </c>
      <c r="W273" s="230"/>
      <c r="X273" s="230" t="s">
        <v>181</v>
      </c>
      <c r="Y273" s="230" t="s">
        <v>182</v>
      </c>
      <c r="Z273" s="210"/>
      <c r="AA273" s="210"/>
      <c r="AB273" s="210"/>
      <c r="AC273" s="210"/>
      <c r="AD273" s="210"/>
      <c r="AE273" s="210"/>
      <c r="AF273" s="210"/>
      <c r="AG273" s="210" t="s">
        <v>183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1" x14ac:dyDescent="0.2">
      <c r="A274" s="249">
        <v>102</v>
      </c>
      <c r="B274" s="250" t="s">
        <v>872</v>
      </c>
      <c r="C274" s="258" t="s">
        <v>873</v>
      </c>
      <c r="D274" s="251" t="s">
        <v>188</v>
      </c>
      <c r="E274" s="252">
        <v>110.8</v>
      </c>
      <c r="F274" s="253"/>
      <c r="G274" s="254">
        <f>ROUND(E274*F274,2)</f>
        <v>0</v>
      </c>
      <c r="H274" s="231"/>
      <c r="I274" s="230">
        <f>ROUND(E274*H274,2)</f>
        <v>0</v>
      </c>
      <c r="J274" s="231"/>
      <c r="K274" s="230">
        <f>ROUND(E274*J274,2)</f>
        <v>0</v>
      </c>
      <c r="L274" s="230">
        <v>21</v>
      </c>
      <c r="M274" s="230">
        <f>G274*(1+L274/100)</f>
        <v>0</v>
      </c>
      <c r="N274" s="229">
        <v>0</v>
      </c>
      <c r="O274" s="229">
        <f>ROUND(E274*N274,2)</f>
        <v>0</v>
      </c>
      <c r="P274" s="229">
        <v>0</v>
      </c>
      <c r="Q274" s="229">
        <f>ROUND(E274*P274,2)</f>
        <v>0</v>
      </c>
      <c r="R274" s="230"/>
      <c r="S274" s="230" t="s">
        <v>179</v>
      </c>
      <c r="T274" s="230" t="s">
        <v>180</v>
      </c>
      <c r="U274" s="230">
        <v>4.5999999999999999E-2</v>
      </c>
      <c r="V274" s="230">
        <f>ROUND(E274*U274,2)</f>
        <v>5.0999999999999996</v>
      </c>
      <c r="W274" s="230"/>
      <c r="X274" s="230" t="s">
        <v>181</v>
      </c>
      <c r="Y274" s="230" t="s">
        <v>182</v>
      </c>
      <c r="Z274" s="210"/>
      <c r="AA274" s="210"/>
      <c r="AB274" s="210"/>
      <c r="AC274" s="210"/>
      <c r="AD274" s="210"/>
      <c r="AE274" s="210"/>
      <c r="AF274" s="210"/>
      <c r="AG274" s="210" t="s">
        <v>183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ht="22.5" outlineLevel="1" x14ac:dyDescent="0.2">
      <c r="A275" s="243">
        <v>103</v>
      </c>
      <c r="B275" s="244" t="s">
        <v>874</v>
      </c>
      <c r="C275" s="256" t="s">
        <v>875</v>
      </c>
      <c r="D275" s="245" t="s">
        <v>188</v>
      </c>
      <c r="E275" s="246">
        <v>116.34</v>
      </c>
      <c r="F275" s="247"/>
      <c r="G275" s="248">
        <f>ROUND(E275*F275,2)</f>
        <v>0</v>
      </c>
      <c r="H275" s="231"/>
      <c r="I275" s="230">
        <f>ROUND(E275*H275,2)</f>
        <v>0</v>
      </c>
      <c r="J275" s="231"/>
      <c r="K275" s="230">
        <f>ROUND(E275*J275,2)</f>
        <v>0</v>
      </c>
      <c r="L275" s="230">
        <v>21</v>
      </c>
      <c r="M275" s="230">
        <f>G275*(1+L275/100)</f>
        <v>0</v>
      </c>
      <c r="N275" s="229">
        <v>4.8500000000000001E-3</v>
      </c>
      <c r="O275" s="229">
        <f>ROUND(E275*N275,2)</f>
        <v>0.56000000000000005</v>
      </c>
      <c r="P275" s="229">
        <v>0</v>
      </c>
      <c r="Q275" s="229">
        <f>ROUND(E275*P275,2)</f>
        <v>0</v>
      </c>
      <c r="R275" s="230"/>
      <c r="S275" s="230" t="s">
        <v>179</v>
      </c>
      <c r="T275" s="230" t="s">
        <v>180</v>
      </c>
      <c r="U275" s="230">
        <v>0.45</v>
      </c>
      <c r="V275" s="230">
        <f>ROUND(E275*U275,2)</f>
        <v>52.35</v>
      </c>
      <c r="W275" s="230"/>
      <c r="X275" s="230" t="s">
        <v>181</v>
      </c>
      <c r="Y275" s="230" t="s">
        <v>182</v>
      </c>
      <c r="Z275" s="210"/>
      <c r="AA275" s="210"/>
      <c r="AB275" s="210"/>
      <c r="AC275" s="210"/>
      <c r="AD275" s="210"/>
      <c r="AE275" s="210"/>
      <c r="AF275" s="210"/>
      <c r="AG275" s="210" t="s">
        <v>183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2" x14ac:dyDescent="0.2">
      <c r="A276" s="227"/>
      <c r="B276" s="228"/>
      <c r="C276" s="257" t="s">
        <v>1394</v>
      </c>
      <c r="D276" s="232"/>
      <c r="E276" s="233">
        <v>116.34</v>
      </c>
      <c r="F276" s="230"/>
      <c r="G276" s="230"/>
      <c r="H276" s="230"/>
      <c r="I276" s="230"/>
      <c r="J276" s="230"/>
      <c r="K276" s="230"/>
      <c r="L276" s="230"/>
      <c r="M276" s="230"/>
      <c r="N276" s="229"/>
      <c r="O276" s="229"/>
      <c r="P276" s="229"/>
      <c r="Q276" s="229"/>
      <c r="R276" s="230"/>
      <c r="S276" s="230"/>
      <c r="T276" s="230"/>
      <c r="U276" s="230"/>
      <c r="V276" s="230"/>
      <c r="W276" s="230"/>
      <c r="X276" s="230"/>
      <c r="Y276" s="230"/>
      <c r="Z276" s="210"/>
      <c r="AA276" s="210"/>
      <c r="AB276" s="210"/>
      <c r="AC276" s="210"/>
      <c r="AD276" s="210"/>
      <c r="AE276" s="210"/>
      <c r="AF276" s="210"/>
      <c r="AG276" s="210" t="s">
        <v>185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ht="22.5" outlineLevel="1" x14ac:dyDescent="0.2">
      <c r="A277" s="249">
        <v>104</v>
      </c>
      <c r="B277" s="250" t="s">
        <v>878</v>
      </c>
      <c r="C277" s="258" t="s">
        <v>879</v>
      </c>
      <c r="D277" s="251" t="s">
        <v>212</v>
      </c>
      <c r="E277" s="252">
        <v>53.4</v>
      </c>
      <c r="F277" s="253"/>
      <c r="G277" s="254">
        <f>ROUND(E277*F277,2)</f>
        <v>0</v>
      </c>
      <c r="H277" s="231"/>
      <c r="I277" s="230">
        <f>ROUND(E277*H277,2)</f>
        <v>0</v>
      </c>
      <c r="J277" s="231"/>
      <c r="K277" s="230">
        <f>ROUND(E277*J277,2)</f>
        <v>0</v>
      </c>
      <c r="L277" s="230">
        <v>21</v>
      </c>
      <c r="M277" s="230">
        <f>G277*(1+L277/100)</f>
        <v>0</v>
      </c>
      <c r="N277" s="229">
        <v>8.0000000000000007E-5</v>
      </c>
      <c r="O277" s="229">
        <f>ROUND(E277*N277,2)</f>
        <v>0</v>
      </c>
      <c r="P277" s="229">
        <v>0</v>
      </c>
      <c r="Q277" s="229">
        <f>ROUND(E277*P277,2)</f>
        <v>0</v>
      </c>
      <c r="R277" s="230"/>
      <c r="S277" s="230" t="s">
        <v>179</v>
      </c>
      <c r="T277" s="230" t="s">
        <v>180</v>
      </c>
      <c r="U277" s="230">
        <v>0.13719999999999999</v>
      </c>
      <c r="V277" s="230">
        <f>ROUND(E277*U277,2)</f>
        <v>7.33</v>
      </c>
      <c r="W277" s="230"/>
      <c r="X277" s="230" t="s">
        <v>181</v>
      </c>
      <c r="Y277" s="230" t="s">
        <v>182</v>
      </c>
      <c r="Z277" s="210"/>
      <c r="AA277" s="210"/>
      <c r="AB277" s="210"/>
      <c r="AC277" s="210"/>
      <c r="AD277" s="210"/>
      <c r="AE277" s="210"/>
      <c r="AF277" s="210"/>
      <c r="AG277" s="210" t="s">
        <v>183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1" x14ac:dyDescent="0.2">
      <c r="A278" s="249">
        <v>105</v>
      </c>
      <c r="B278" s="250" t="s">
        <v>882</v>
      </c>
      <c r="C278" s="258" t="s">
        <v>883</v>
      </c>
      <c r="D278" s="251" t="s">
        <v>325</v>
      </c>
      <c r="E278" s="252">
        <v>0.56852000000000003</v>
      </c>
      <c r="F278" s="253"/>
      <c r="G278" s="254">
        <f>ROUND(E278*F278,2)</f>
        <v>0</v>
      </c>
      <c r="H278" s="231"/>
      <c r="I278" s="230">
        <f>ROUND(E278*H278,2)</f>
        <v>0</v>
      </c>
      <c r="J278" s="231"/>
      <c r="K278" s="230">
        <f>ROUND(E278*J278,2)</f>
        <v>0</v>
      </c>
      <c r="L278" s="230">
        <v>21</v>
      </c>
      <c r="M278" s="230">
        <f>G278*(1+L278/100)</f>
        <v>0</v>
      </c>
      <c r="N278" s="229">
        <v>0</v>
      </c>
      <c r="O278" s="229">
        <f>ROUND(E278*N278,2)</f>
        <v>0</v>
      </c>
      <c r="P278" s="229">
        <v>0</v>
      </c>
      <c r="Q278" s="229">
        <f>ROUND(E278*P278,2)</f>
        <v>0</v>
      </c>
      <c r="R278" s="230"/>
      <c r="S278" s="230" t="s">
        <v>179</v>
      </c>
      <c r="T278" s="230" t="s">
        <v>180</v>
      </c>
      <c r="U278" s="230">
        <v>1.1020000000000001</v>
      </c>
      <c r="V278" s="230">
        <f>ROUND(E278*U278,2)</f>
        <v>0.63</v>
      </c>
      <c r="W278" s="230"/>
      <c r="X278" s="230" t="s">
        <v>645</v>
      </c>
      <c r="Y278" s="230" t="s">
        <v>182</v>
      </c>
      <c r="Z278" s="210"/>
      <c r="AA278" s="210"/>
      <c r="AB278" s="210"/>
      <c r="AC278" s="210"/>
      <c r="AD278" s="210"/>
      <c r="AE278" s="210"/>
      <c r="AF278" s="210"/>
      <c r="AG278" s="210" t="s">
        <v>646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x14ac:dyDescent="0.2">
      <c r="A279" s="236" t="s">
        <v>174</v>
      </c>
      <c r="B279" s="237" t="s">
        <v>127</v>
      </c>
      <c r="C279" s="255" t="s">
        <v>128</v>
      </c>
      <c r="D279" s="238"/>
      <c r="E279" s="239"/>
      <c r="F279" s="240"/>
      <c r="G279" s="241">
        <f>SUMIF(AG280:AG307,"&lt;&gt;NOR",G280:G307)</f>
        <v>0</v>
      </c>
      <c r="H279" s="235"/>
      <c r="I279" s="235">
        <f>SUM(I280:I307)</f>
        <v>0</v>
      </c>
      <c r="J279" s="235"/>
      <c r="K279" s="235">
        <f>SUM(K280:K307)</f>
        <v>0</v>
      </c>
      <c r="L279" s="235"/>
      <c r="M279" s="235">
        <f>SUM(M280:M307)</f>
        <v>0</v>
      </c>
      <c r="N279" s="234"/>
      <c r="O279" s="234">
        <f>SUM(O280:O307)</f>
        <v>4.1500000000000004</v>
      </c>
      <c r="P279" s="234"/>
      <c r="Q279" s="234">
        <f>SUM(Q280:Q307)</f>
        <v>0</v>
      </c>
      <c r="R279" s="235"/>
      <c r="S279" s="235"/>
      <c r="T279" s="235"/>
      <c r="U279" s="235"/>
      <c r="V279" s="235">
        <f>SUM(V280:V307)</f>
        <v>234.16</v>
      </c>
      <c r="W279" s="235"/>
      <c r="X279" s="235"/>
      <c r="Y279" s="235"/>
      <c r="AG279" t="s">
        <v>175</v>
      </c>
    </row>
    <row r="280" spans="1:60" outlineLevel="1" x14ac:dyDescent="0.2">
      <c r="A280" s="243">
        <v>106</v>
      </c>
      <c r="B280" s="244" t="s">
        <v>884</v>
      </c>
      <c r="C280" s="256" t="s">
        <v>885</v>
      </c>
      <c r="D280" s="245" t="s">
        <v>188</v>
      </c>
      <c r="E280" s="246">
        <v>167.495</v>
      </c>
      <c r="F280" s="247"/>
      <c r="G280" s="248">
        <f>ROUND(E280*F280,2)</f>
        <v>0</v>
      </c>
      <c r="H280" s="231"/>
      <c r="I280" s="230">
        <f>ROUND(E280*H280,2)</f>
        <v>0</v>
      </c>
      <c r="J280" s="231"/>
      <c r="K280" s="230">
        <f>ROUND(E280*J280,2)</f>
        <v>0</v>
      </c>
      <c r="L280" s="230">
        <v>21</v>
      </c>
      <c r="M280" s="230">
        <f>G280*(1+L280/100)</f>
        <v>0</v>
      </c>
      <c r="N280" s="229">
        <v>1.6000000000000001E-4</v>
      </c>
      <c r="O280" s="229">
        <f>ROUND(E280*N280,2)</f>
        <v>0.03</v>
      </c>
      <c r="P280" s="229">
        <v>0</v>
      </c>
      <c r="Q280" s="229">
        <f>ROUND(E280*P280,2)</f>
        <v>0</v>
      </c>
      <c r="R280" s="230"/>
      <c r="S280" s="230" t="s">
        <v>179</v>
      </c>
      <c r="T280" s="230" t="s">
        <v>180</v>
      </c>
      <c r="U280" s="230">
        <v>0.05</v>
      </c>
      <c r="V280" s="230">
        <f>ROUND(E280*U280,2)</f>
        <v>8.3699999999999992</v>
      </c>
      <c r="W280" s="230"/>
      <c r="X280" s="230" t="s">
        <v>181</v>
      </c>
      <c r="Y280" s="230" t="s">
        <v>182</v>
      </c>
      <c r="Z280" s="210"/>
      <c r="AA280" s="210"/>
      <c r="AB280" s="210"/>
      <c r="AC280" s="210"/>
      <c r="AD280" s="210"/>
      <c r="AE280" s="210"/>
      <c r="AF280" s="210"/>
      <c r="AG280" s="210" t="s">
        <v>183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2" x14ac:dyDescent="0.2">
      <c r="A281" s="227"/>
      <c r="B281" s="228"/>
      <c r="C281" s="257" t="s">
        <v>1395</v>
      </c>
      <c r="D281" s="232"/>
      <c r="E281" s="233">
        <v>17.95</v>
      </c>
      <c r="F281" s="230"/>
      <c r="G281" s="230"/>
      <c r="H281" s="230"/>
      <c r="I281" s="230"/>
      <c r="J281" s="230"/>
      <c r="K281" s="230"/>
      <c r="L281" s="230"/>
      <c r="M281" s="230"/>
      <c r="N281" s="229"/>
      <c r="O281" s="229"/>
      <c r="P281" s="229"/>
      <c r="Q281" s="229"/>
      <c r="R281" s="230"/>
      <c r="S281" s="230"/>
      <c r="T281" s="230"/>
      <c r="U281" s="230"/>
      <c r="V281" s="230"/>
      <c r="W281" s="230"/>
      <c r="X281" s="230"/>
      <c r="Y281" s="230"/>
      <c r="Z281" s="210"/>
      <c r="AA281" s="210"/>
      <c r="AB281" s="210"/>
      <c r="AC281" s="210"/>
      <c r="AD281" s="210"/>
      <c r="AE281" s="210"/>
      <c r="AF281" s="210"/>
      <c r="AG281" s="210" t="s">
        <v>185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">
      <c r="A282" s="227"/>
      <c r="B282" s="228"/>
      <c r="C282" s="257" t="s">
        <v>1396</v>
      </c>
      <c r="D282" s="232"/>
      <c r="E282" s="233">
        <v>36.200000000000003</v>
      </c>
      <c r="F282" s="230"/>
      <c r="G282" s="230"/>
      <c r="H282" s="230"/>
      <c r="I282" s="230"/>
      <c r="J282" s="230"/>
      <c r="K282" s="230"/>
      <c r="L282" s="230"/>
      <c r="M282" s="230"/>
      <c r="N282" s="229"/>
      <c r="O282" s="229"/>
      <c r="P282" s="229"/>
      <c r="Q282" s="229"/>
      <c r="R282" s="230"/>
      <c r="S282" s="230"/>
      <c r="T282" s="230"/>
      <c r="U282" s="230"/>
      <c r="V282" s="230"/>
      <c r="W282" s="230"/>
      <c r="X282" s="230"/>
      <c r="Y282" s="230"/>
      <c r="Z282" s="210"/>
      <c r="AA282" s="210"/>
      <c r="AB282" s="210"/>
      <c r="AC282" s="210"/>
      <c r="AD282" s="210"/>
      <c r="AE282" s="210"/>
      <c r="AF282" s="210"/>
      <c r="AG282" s="210" t="s">
        <v>185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ht="22.5" outlineLevel="3" x14ac:dyDescent="0.2">
      <c r="A283" s="227"/>
      <c r="B283" s="228"/>
      <c r="C283" s="257" t="s">
        <v>1397</v>
      </c>
      <c r="D283" s="232"/>
      <c r="E283" s="233">
        <v>32.380000000000003</v>
      </c>
      <c r="F283" s="230"/>
      <c r="G283" s="230"/>
      <c r="H283" s="230"/>
      <c r="I283" s="230"/>
      <c r="J283" s="230"/>
      <c r="K283" s="230"/>
      <c r="L283" s="230"/>
      <c r="M283" s="230"/>
      <c r="N283" s="229"/>
      <c r="O283" s="229"/>
      <c r="P283" s="229"/>
      <c r="Q283" s="229"/>
      <c r="R283" s="230"/>
      <c r="S283" s="230"/>
      <c r="T283" s="230"/>
      <c r="U283" s="230"/>
      <c r="V283" s="230"/>
      <c r="W283" s="230"/>
      <c r="X283" s="230"/>
      <c r="Y283" s="230"/>
      <c r="Z283" s="210"/>
      <c r="AA283" s="210"/>
      <c r="AB283" s="210"/>
      <c r="AC283" s="210"/>
      <c r="AD283" s="210"/>
      <c r="AE283" s="210"/>
      <c r="AF283" s="210"/>
      <c r="AG283" s="210" t="s">
        <v>185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27"/>
      <c r="B284" s="228"/>
      <c r="C284" s="257" t="s">
        <v>1398</v>
      </c>
      <c r="D284" s="232"/>
      <c r="E284" s="233">
        <v>39.92</v>
      </c>
      <c r="F284" s="230"/>
      <c r="G284" s="230"/>
      <c r="H284" s="230"/>
      <c r="I284" s="230"/>
      <c r="J284" s="230"/>
      <c r="K284" s="230"/>
      <c r="L284" s="230"/>
      <c r="M284" s="230"/>
      <c r="N284" s="229"/>
      <c r="O284" s="229"/>
      <c r="P284" s="229"/>
      <c r="Q284" s="229"/>
      <c r="R284" s="230"/>
      <c r="S284" s="230"/>
      <c r="T284" s="230"/>
      <c r="U284" s="230"/>
      <c r="V284" s="230"/>
      <c r="W284" s="230"/>
      <c r="X284" s="230"/>
      <c r="Y284" s="230"/>
      <c r="Z284" s="210"/>
      <c r="AA284" s="210"/>
      <c r="AB284" s="210"/>
      <c r="AC284" s="210"/>
      <c r="AD284" s="210"/>
      <c r="AE284" s="210"/>
      <c r="AF284" s="210"/>
      <c r="AG284" s="210" t="s">
        <v>185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ht="22.5" outlineLevel="3" x14ac:dyDescent="0.2">
      <c r="A285" s="227"/>
      <c r="B285" s="228"/>
      <c r="C285" s="257" t="s">
        <v>1399</v>
      </c>
      <c r="D285" s="232"/>
      <c r="E285" s="233">
        <v>30.805</v>
      </c>
      <c r="F285" s="230"/>
      <c r="G285" s="230"/>
      <c r="H285" s="230"/>
      <c r="I285" s="230"/>
      <c r="J285" s="230"/>
      <c r="K285" s="230"/>
      <c r="L285" s="230"/>
      <c r="M285" s="230"/>
      <c r="N285" s="229"/>
      <c r="O285" s="229"/>
      <c r="P285" s="229"/>
      <c r="Q285" s="229"/>
      <c r="R285" s="230"/>
      <c r="S285" s="230"/>
      <c r="T285" s="230"/>
      <c r="U285" s="230"/>
      <c r="V285" s="230"/>
      <c r="W285" s="230"/>
      <c r="X285" s="230"/>
      <c r="Y285" s="230"/>
      <c r="Z285" s="210"/>
      <c r="AA285" s="210"/>
      <c r="AB285" s="210"/>
      <c r="AC285" s="210"/>
      <c r="AD285" s="210"/>
      <c r="AE285" s="210"/>
      <c r="AF285" s="210"/>
      <c r="AG285" s="210" t="s">
        <v>185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">
      <c r="A286" s="227"/>
      <c r="B286" s="228"/>
      <c r="C286" s="257" t="s">
        <v>1400</v>
      </c>
      <c r="D286" s="232"/>
      <c r="E286" s="233">
        <v>8.8000000000000007</v>
      </c>
      <c r="F286" s="230"/>
      <c r="G286" s="230"/>
      <c r="H286" s="230"/>
      <c r="I286" s="230"/>
      <c r="J286" s="230"/>
      <c r="K286" s="230"/>
      <c r="L286" s="230"/>
      <c r="M286" s="230"/>
      <c r="N286" s="229"/>
      <c r="O286" s="229"/>
      <c r="P286" s="229"/>
      <c r="Q286" s="229"/>
      <c r="R286" s="230"/>
      <c r="S286" s="230"/>
      <c r="T286" s="230"/>
      <c r="U286" s="230"/>
      <c r="V286" s="230"/>
      <c r="W286" s="230"/>
      <c r="X286" s="230"/>
      <c r="Y286" s="230"/>
      <c r="Z286" s="210"/>
      <c r="AA286" s="210"/>
      <c r="AB286" s="210"/>
      <c r="AC286" s="210"/>
      <c r="AD286" s="210"/>
      <c r="AE286" s="210"/>
      <c r="AF286" s="210"/>
      <c r="AG286" s="210" t="s">
        <v>185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">
      <c r="A287" s="227"/>
      <c r="B287" s="228"/>
      <c r="C287" s="257" t="s">
        <v>1401</v>
      </c>
      <c r="D287" s="232"/>
      <c r="E287" s="233">
        <v>1.44</v>
      </c>
      <c r="F287" s="230"/>
      <c r="G287" s="230"/>
      <c r="H287" s="230"/>
      <c r="I287" s="230"/>
      <c r="J287" s="230"/>
      <c r="K287" s="230"/>
      <c r="L287" s="230"/>
      <c r="M287" s="230"/>
      <c r="N287" s="229"/>
      <c r="O287" s="229"/>
      <c r="P287" s="229"/>
      <c r="Q287" s="229"/>
      <c r="R287" s="230"/>
      <c r="S287" s="230"/>
      <c r="T287" s="230"/>
      <c r="U287" s="230"/>
      <c r="V287" s="230"/>
      <c r="W287" s="230"/>
      <c r="X287" s="230"/>
      <c r="Y287" s="230"/>
      <c r="Z287" s="210"/>
      <c r="AA287" s="210"/>
      <c r="AB287" s="210"/>
      <c r="AC287" s="210"/>
      <c r="AD287" s="210"/>
      <c r="AE287" s="210"/>
      <c r="AF287" s="210"/>
      <c r="AG287" s="210" t="s">
        <v>185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ht="22.5" outlineLevel="1" x14ac:dyDescent="0.2">
      <c r="A288" s="243">
        <v>107</v>
      </c>
      <c r="B288" s="244" t="s">
        <v>890</v>
      </c>
      <c r="C288" s="256" t="s">
        <v>891</v>
      </c>
      <c r="D288" s="245" t="s">
        <v>188</v>
      </c>
      <c r="E288" s="246">
        <v>167.495</v>
      </c>
      <c r="F288" s="247"/>
      <c r="G288" s="248">
        <f>ROUND(E288*F288,2)</f>
        <v>0</v>
      </c>
      <c r="H288" s="231"/>
      <c r="I288" s="230">
        <f>ROUND(E288*H288,2)</f>
        <v>0</v>
      </c>
      <c r="J288" s="231"/>
      <c r="K288" s="230">
        <f>ROUND(E288*J288,2)</f>
        <v>0</v>
      </c>
      <c r="L288" s="230">
        <v>21</v>
      </c>
      <c r="M288" s="230">
        <f>G288*(1+L288/100)</f>
        <v>0</v>
      </c>
      <c r="N288" s="229">
        <v>3.2499999999999999E-3</v>
      </c>
      <c r="O288" s="229">
        <f>ROUND(E288*N288,2)</f>
        <v>0.54</v>
      </c>
      <c r="P288" s="229">
        <v>0</v>
      </c>
      <c r="Q288" s="229">
        <f>ROUND(E288*P288,2)</f>
        <v>0</v>
      </c>
      <c r="R288" s="230"/>
      <c r="S288" s="230" t="s">
        <v>179</v>
      </c>
      <c r="T288" s="230" t="s">
        <v>180</v>
      </c>
      <c r="U288" s="230">
        <v>1.288</v>
      </c>
      <c r="V288" s="230">
        <f>ROUND(E288*U288,2)</f>
        <v>215.73</v>
      </c>
      <c r="W288" s="230"/>
      <c r="X288" s="230" t="s">
        <v>181</v>
      </c>
      <c r="Y288" s="230" t="s">
        <v>182</v>
      </c>
      <c r="Z288" s="210"/>
      <c r="AA288" s="210"/>
      <c r="AB288" s="210"/>
      <c r="AC288" s="210"/>
      <c r="AD288" s="210"/>
      <c r="AE288" s="210"/>
      <c r="AF288" s="210"/>
      <c r="AG288" s="210" t="s">
        <v>183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2" x14ac:dyDescent="0.2">
      <c r="A289" s="227"/>
      <c r="B289" s="228"/>
      <c r="C289" s="257" t="s">
        <v>1395</v>
      </c>
      <c r="D289" s="232"/>
      <c r="E289" s="233">
        <v>17.95</v>
      </c>
      <c r="F289" s="230"/>
      <c r="G289" s="230"/>
      <c r="H289" s="230"/>
      <c r="I289" s="230"/>
      <c r="J289" s="230"/>
      <c r="K289" s="230"/>
      <c r="L289" s="230"/>
      <c r="M289" s="230"/>
      <c r="N289" s="229"/>
      <c r="O289" s="229"/>
      <c r="P289" s="229"/>
      <c r="Q289" s="229"/>
      <c r="R289" s="230"/>
      <c r="S289" s="230"/>
      <c r="T289" s="230"/>
      <c r="U289" s="230"/>
      <c r="V289" s="230"/>
      <c r="W289" s="230"/>
      <c r="X289" s="230"/>
      <c r="Y289" s="230"/>
      <c r="Z289" s="210"/>
      <c r="AA289" s="210"/>
      <c r="AB289" s="210"/>
      <c r="AC289" s="210"/>
      <c r="AD289" s="210"/>
      <c r="AE289" s="210"/>
      <c r="AF289" s="210"/>
      <c r="AG289" s="210" t="s">
        <v>185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">
      <c r="A290" s="227"/>
      <c r="B290" s="228"/>
      <c r="C290" s="257" t="s">
        <v>1396</v>
      </c>
      <c r="D290" s="232"/>
      <c r="E290" s="233">
        <v>36.200000000000003</v>
      </c>
      <c r="F290" s="230"/>
      <c r="G290" s="230"/>
      <c r="H290" s="230"/>
      <c r="I290" s="230"/>
      <c r="J290" s="230"/>
      <c r="K290" s="230"/>
      <c r="L290" s="230"/>
      <c r="M290" s="230"/>
      <c r="N290" s="229"/>
      <c r="O290" s="229"/>
      <c r="P290" s="229"/>
      <c r="Q290" s="229"/>
      <c r="R290" s="230"/>
      <c r="S290" s="230"/>
      <c r="T290" s="230"/>
      <c r="U290" s="230"/>
      <c r="V290" s="230"/>
      <c r="W290" s="230"/>
      <c r="X290" s="230"/>
      <c r="Y290" s="230"/>
      <c r="Z290" s="210"/>
      <c r="AA290" s="210"/>
      <c r="AB290" s="210"/>
      <c r="AC290" s="210"/>
      <c r="AD290" s="210"/>
      <c r="AE290" s="210"/>
      <c r="AF290" s="210"/>
      <c r="AG290" s="210" t="s">
        <v>185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ht="22.5" outlineLevel="3" x14ac:dyDescent="0.2">
      <c r="A291" s="227"/>
      <c r="B291" s="228"/>
      <c r="C291" s="257" t="s">
        <v>1397</v>
      </c>
      <c r="D291" s="232"/>
      <c r="E291" s="233">
        <v>32.380000000000003</v>
      </c>
      <c r="F291" s="230"/>
      <c r="G291" s="230"/>
      <c r="H291" s="230"/>
      <c r="I291" s="230"/>
      <c r="J291" s="230"/>
      <c r="K291" s="230"/>
      <c r="L291" s="230"/>
      <c r="M291" s="230"/>
      <c r="N291" s="229"/>
      <c r="O291" s="229"/>
      <c r="P291" s="229"/>
      <c r="Q291" s="229"/>
      <c r="R291" s="230"/>
      <c r="S291" s="230"/>
      <c r="T291" s="230"/>
      <c r="U291" s="230"/>
      <c r="V291" s="230"/>
      <c r="W291" s="230"/>
      <c r="X291" s="230"/>
      <c r="Y291" s="230"/>
      <c r="Z291" s="210"/>
      <c r="AA291" s="210"/>
      <c r="AB291" s="210"/>
      <c r="AC291" s="210"/>
      <c r="AD291" s="210"/>
      <c r="AE291" s="210"/>
      <c r="AF291" s="210"/>
      <c r="AG291" s="210" t="s">
        <v>185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3" x14ac:dyDescent="0.2">
      <c r="A292" s="227"/>
      <c r="B292" s="228"/>
      <c r="C292" s="257" t="s">
        <v>1398</v>
      </c>
      <c r="D292" s="232"/>
      <c r="E292" s="233">
        <v>39.92</v>
      </c>
      <c r="F292" s="230"/>
      <c r="G292" s="230"/>
      <c r="H292" s="230"/>
      <c r="I292" s="230"/>
      <c r="J292" s="230"/>
      <c r="K292" s="230"/>
      <c r="L292" s="230"/>
      <c r="M292" s="230"/>
      <c r="N292" s="229"/>
      <c r="O292" s="229"/>
      <c r="P292" s="229"/>
      <c r="Q292" s="229"/>
      <c r="R292" s="230"/>
      <c r="S292" s="230"/>
      <c r="T292" s="230"/>
      <c r="U292" s="230"/>
      <c r="V292" s="230"/>
      <c r="W292" s="230"/>
      <c r="X292" s="230"/>
      <c r="Y292" s="230"/>
      <c r="Z292" s="210"/>
      <c r="AA292" s="210"/>
      <c r="AB292" s="210"/>
      <c r="AC292" s="210"/>
      <c r="AD292" s="210"/>
      <c r="AE292" s="210"/>
      <c r="AF292" s="210"/>
      <c r="AG292" s="210" t="s">
        <v>185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ht="22.5" outlineLevel="3" x14ac:dyDescent="0.2">
      <c r="A293" s="227"/>
      <c r="B293" s="228"/>
      <c r="C293" s="257" t="s">
        <v>1399</v>
      </c>
      <c r="D293" s="232"/>
      <c r="E293" s="233">
        <v>30.805</v>
      </c>
      <c r="F293" s="230"/>
      <c r="G293" s="230"/>
      <c r="H293" s="230"/>
      <c r="I293" s="230"/>
      <c r="J293" s="230"/>
      <c r="K293" s="230"/>
      <c r="L293" s="230"/>
      <c r="M293" s="230"/>
      <c r="N293" s="229"/>
      <c r="O293" s="229"/>
      <c r="P293" s="229"/>
      <c r="Q293" s="229"/>
      <c r="R293" s="230"/>
      <c r="S293" s="230"/>
      <c r="T293" s="230"/>
      <c r="U293" s="230"/>
      <c r="V293" s="230"/>
      <c r="W293" s="230"/>
      <c r="X293" s="230"/>
      <c r="Y293" s="230"/>
      <c r="Z293" s="210"/>
      <c r="AA293" s="210"/>
      <c r="AB293" s="210"/>
      <c r="AC293" s="210"/>
      <c r="AD293" s="210"/>
      <c r="AE293" s="210"/>
      <c r="AF293" s="210"/>
      <c r="AG293" s="210" t="s">
        <v>185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">
      <c r="A294" s="227"/>
      <c r="B294" s="228"/>
      <c r="C294" s="257" t="s">
        <v>1400</v>
      </c>
      <c r="D294" s="232"/>
      <c r="E294" s="233">
        <v>8.8000000000000007</v>
      </c>
      <c r="F294" s="230"/>
      <c r="G294" s="230"/>
      <c r="H294" s="230"/>
      <c r="I294" s="230"/>
      <c r="J294" s="230"/>
      <c r="K294" s="230"/>
      <c r="L294" s="230"/>
      <c r="M294" s="230"/>
      <c r="N294" s="229"/>
      <c r="O294" s="229"/>
      <c r="P294" s="229"/>
      <c r="Q294" s="229"/>
      <c r="R294" s="230"/>
      <c r="S294" s="230"/>
      <c r="T294" s="230"/>
      <c r="U294" s="230"/>
      <c r="V294" s="230"/>
      <c r="W294" s="230"/>
      <c r="X294" s="230"/>
      <c r="Y294" s="230"/>
      <c r="Z294" s="210"/>
      <c r="AA294" s="210"/>
      <c r="AB294" s="210"/>
      <c r="AC294" s="210"/>
      <c r="AD294" s="210"/>
      <c r="AE294" s="210"/>
      <c r="AF294" s="210"/>
      <c r="AG294" s="210" t="s">
        <v>185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">
      <c r="A295" s="227"/>
      <c r="B295" s="228"/>
      <c r="C295" s="257" t="s">
        <v>1401</v>
      </c>
      <c r="D295" s="232"/>
      <c r="E295" s="233">
        <v>1.44</v>
      </c>
      <c r="F295" s="230"/>
      <c r="G295" s="230"/>
      <c r="H295" s="230"/>
      <c r="I295" s="230"/>
      <c r="J295" s="230"/>
      <c r="K295" s="230"/>
      <c r="L295" s="230"/>
      <c r="M295" s="230"/>
      <c r="N295" s="229"/>
      <c r="O295" s="229"/>
      <c r="P295" s="229"/>
      <c r="Q295" s="229"/>
      <c r="R295" s="230"/>
      <c r="S295" s="230"/>
      <c r="T295" s="230"/>
      <c r="U295" s="230"/>
      <c r="V295" s="230"/>
      <c r="W295" s="230"/>
      <c r="X295" s="230"/>
      <c r="Y295" s="230"/>
      <c r="Z295" s="210"/>
      <c r="AA295" s="210"/>
      <c r="AB295" s="210"/>
      <c r="AC295" s="210"/>
      <c r="AD295" s="210"/>
      <c r="AE295" s="210"/>
      <c r="AF295" s="210"/>
      <c r="AG295" s="210" t="s">
        <v>185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ht="22.5" outlineLevel="1" x14ac:dyDescent="0.2">
      <c r="A296" s="243">
        <v>108</v>
      </c>
      <c r="B296" s="244" t="s">
        <v>892</v>
      </c>
      <c r="C296" s="256" t="s">
        <v>893</v>
      </c>
      <c r="D296" s="245" t="s">
        <v>188</v>
      </c>
      <c r="E296" s="246">
        <v>184.24449999999999</v>
      </c>
      <c r="F296" s="247"/>
      <c r="G296" s="248">
        <f>ROUND(E296*F296,2)</f>
        <v>0</v>
      </c>
      <c r="H296" s="231"/>
      <c r="I296" s="230">
        <f>ROUND(E296*H296,2)</f>
        <v>0</v>
      </c>
      <c r="J296" s="231"/>
      <c r="K296" s="230">
        <f>ROUND(E296*J296,2)</f>
        <v>0</v>
      </c>
      <c r="L296" s="230">
        <v>21</v>
      </c>
      <c r="M296" s="230">
        <f>G296*(1+L296/100)</f>
        <v>0</v>
      </c>
      <c r="N296" s="229">
        <v>1.9429999999999999E-2</v>
      </c>
      <c r="O296" s="229">
        <f>ROUND(E296*N296,2)</f>
        <v>3.58</v>
      </c>
      <c r="P296" s="229">
        <v>0</v>
      </c>
      <c r="Q296" s="229">
        <f>ROUND(E296*P296,2)</f>
        <v>0</v>
      </c>
      <c r="R296" s="230" t="s">
        <v>406</v>
      </c>
      <c r="S296" s="230" t="s">
        <v>322</v>
      </c>
      <c r="T296" s="230" t="s">
        <v>737</v>
      </c>
      <c r="U296" s="230">
        <v>0</v>
      </c>
      <c r="V296" s="230">
        <f>ROUND(E296*U296,2)</f>
        <v>0</v>
      </c>
      <c r="W296" s="230"/>
      <c r="X296" s="230" t="s">
        <v>407</v>
      </c>
      <c r="Y296" s="230" t="s">
        <v>182</v>
      </c>
      <c r="Z296" s="210"/>
      <c r="AA296" s="210"/>
      <c r="AB296" s="210"/>
      <c r="AC296" s="210"/>
      <c r="AD296" s="210"/>
      <c r="AE296" s="210"/>
      <c r="AF296" s="210"/>
      <c r="AG296" s="210" t="s">
        <v>408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2" x14ac:dyDescent="0.2">
      <c r="A297" s="227"/>
      <c r="B297" s="228"/>
      <c r="C297" s="257" t="s">
        <v>1395</v>
      </c>
      <c r="D297" s="232"/>
      <c r="E297" s="233">
        <v>17.95</v>
      </c>
      <c r="F297" s="230"/>
      <c r="G297" s="230"/>
      <c r="H297" s="230"/>
      <c r="I297" s="230"/>
      <c r="J297" s="230"/>
      <c r="K297" s="230"/>
      <c r="L297" s="230"/>
      <c r="M297" s="230"/>
      <c r="N297" s="229"/>
      <c r="O297" s="229"/>
      <c r="P297" s="229"/>
      <c r="Q297" s="229"/>
      <c r="R297" s="230"/>
      <c r="S297" s="230"/>
      <c r="T297" s="230"/>
      <c r="U297" s="230"/>
      <c r="V297" s="230"/>
      <c r="W297" s="230"/>
      <c r="X297" s="230"/>
      <c r="Y297" s="230"/>
      <c r="Z297" s="210"/>
      <c r="AA297" s="210"/>
      <c r="AB297" s="210"/>
      <c r="AC297" s="210"/>
      <c r="AD297" s="210"/>
      <c r="AE297" s="210"/>
      <c r="AF297" s="210"/>
      <c r="AG297" s="210" t="s">
        <v>185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27"/>
      <c r="B298" s="228"/>
      <c r="C298" s="257" t="s">
        <v>1396</v>
      </c>
      <c r="D298" s="232"/>
      <c r="E298" s="233">
        <v>36.200000000000003</v>
      </c>
      <c r="F298" s="230"/>
      <c r="G298" s="230"/>
      <c r="H298" s="230"/>
      <c r="I298" s="230"/>
      <c r="J298" s="230"/>
      <c r="K298" s="230"/>
      <c r="L298" s="230"/>
      <c r="M298" s="230"/>
      <c r="N298" s="229"/>
      <c r="O298" s="229"/>
      <c r="P298" s="229"/>
      <c r="Q298" s="229"/>
      <c r="R298" s="230"/>
      <c r="S298" s="230"/>
      <c r="T298" s="230"/>
      <c r="U298" s="230"/>
      <c r="V298" s="230"/>
      <c r="W298" s="230"/>
      <c r="X298" s="230"/>
      <c r="Y298" s="230"/>
      <c r="Z298" s="210"/>
      <c r="AA298" s="210"/>
      <c r="AB298" s="210"/>
      <c r="AC298" s="210"/>
      <c r="AD298" s="210"/>
      <c r="AE298" s="210"/>
      <c r="AF298" s="210"/>
      <c r="AG298" s="210" t="s">
        <v>185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ht="22.5" outlineLevel="3" x14ac:dyDescent="0.2">
      <c r="A299" s="227"/>
      <c r="B299" s="228"/>
      <c r="C299" s="257" t="s">
        <v>1397</v>
      </c>
      <c r="D299" s="232"/>
      <c r="E299" s="233">
        <v>32.380000000000003</v>
      </c>
      <c r="F299" s="230"/>
      <c r="G299" s="230"/>
      <c r="H299" s="230"/>
      <c r="I299" s="230"/>
      <c r="J299" s="230"/>
      <c r="K299" s="230"/>
      <c r="L299" s="230"/>
      <c r="M299" s="230"/>
      <c r="N299" s="229"/>
      <c r="O299" s="229"/>
      <c r="P299" s="229"/>
      <c r="Q299" s="229"/>
      <c r="R299" s="230"/>
      <c r="S299" s="230"/>
      <c r="T299" s="230"/>
      <c r="U299" s="230"/>
      <c r="V299" s="230"/>
      <c r="W299" s="230"/>
      <c r="X299" s="230"/>
      <c r="Y299" s="230"/>
      <c r="Z299" s="210"/>
      <c r="AA299" s="210"/>
      <c r="AB299" s="210"/>
      <c r="AC299" s="210"/>
      <c r="AD299" s="210"/>
      <c r="AE299" s="210"/>
      <c r="AF299" s="210"/>
      <c r="AG299" s="210" t="s">
        <v>185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">
      <c r="A300" s="227"/>
      <c r="B300" s="228"/>
      <c r="C300" s="257" t="s">
        <v>1398</v>
      </c>
      <c r="D300" s="232"/>
      <c r="E300" s="233">
        <v>39.92</v>
      </c>
      <c r="F300" s="230"/>
      <c r="G300" s="230"/>
      <c r="H300" s="230"/>
      <c r="I300" s="230"/>
      <c r="J300" s="230"/>
      <c r="K300" s="230"/>
      <c r="L300" s="230"/>
      <c r="M300" s="230"/>
      <c r="N300" s="229"/>
      <c r="O300" s="229"/>
      <c r="P300" s="229"/>
      <c r="Q300" s="229"/>
      <c r="R300" s="230"/>
      <c r="S300" s="230"/>
      <c r="T300" s="230"/>
      <c r="U300" s="230"/>
      <c r="V300" s="230"/>
      <c r="W300" s="230"/>
      <c r="X300" s="230"/>
      <c r="Y300" s="230"/>
      <c r="Z300" s="210"/>
      <c r="AA300" s="210"/>
      <c r="AB300" s="210"/>
      <c r="AC300" s="210"/>
      <c r="AD300" s="210"/>
      <c r="AE300" s="210"/>
      <c r="AF300" s="210"/>
      <c r="AG300" s="210" t="s">
        <v>185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ht="22.5" outlineLevel="3" x14ac:dyDescent="0.2">
      <c r="A301" s="227"/>
      <c r="B301" s="228"/>
      <c r="C301" s="257" t="s">
        <v>1399</v>
      </c>
      <c r="D301" s="232"/>
      <c r="E301" s="233">
        <v>30.805</v>
      </c>
      <c r="F301" s="230"/>
      <c r="G301" s="230"/>
      <c r="H301" s="230"/>
      <c r="I301" s="230"/>
      <c r="J301" s="230"/>
      <c r="K301" s="230"/>
      <c r="L301" s="230"/>
      <c r="M301" s="230"/>
      <c r="N301" s="229"/>
      <c r="O301" s="229"/>
      <c r="P301" s="229"/>
      <c r="Q301" s="229"/>
      <c r="R301" s="230"/>
      <c r="S301" s="230"/>
      <c r="T301" s="230"/>
      <c r="U301" s="230"/>
      <c r="V301" s="230"/>
      <c r="W301" s="230"/>
      <c r="X301" s="230"/>
      <c r="Y301" s="230"/>
      <c r="Z301" s="210"/>
      <c r="AA301" s="210"/>
      <c r="AB301" s="210"/>
      <c r="AC301" s="210"/>
      <c r="AD301" s="210"/>
      <c r="AE301" s="210"/>
      <c r="AF301" s="210"/>
      <c r="AG301" s="210" t="s">
        <v>185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2">
      <c r="A302" s="227"/>
      <c r="B302" s="228"/>
      <c r="C302" s="257" t="s">
        <v>1400</v>
      </c>
      <c r="D302" s="232"/>
      <c r="E302" s="233">
        <v>8.8000000000000007</v>
      </c>
      <c r="F302" s="230"/>
      <c r="G302" s="230"/>
      <c r="H302" s="230"/>
      <c r="I302" s="230"/>
      <c r="J302" s="230"/>
      <c r="K302" s="230"/>
      <c r="L302" s="230"/>
      <c r="M302" s="230"/>
      <c r="N302" s="229"/>
      <c r="O302" s="229"/>
      <c r="P302" s="229"/>
      <c r="Q302" s="229"/>
      <c r="R302" s="230"/>
      <c r="S302" s="230"/>
      <c r="T302" s="230"/>
      <c r="U302" s="230"/>
      <c r="V302" s="230"/>
      <c r="W302" s="230"/>
      <c r="X302" s="230"/>
      <c r="Y302" s="230"/>
      <c r="Z302" s="210"/>
      <c r="AA302" s="210"/>
      <c r="AB302" s="210"/>
      <c r="AC302" s="210"/>
      <c r="AD302" s="210"/>
      <c r="AE302" s="210"/>
      <c r="AF302" s="210"/>
      <c r="AG302" s="210" t="s">
        <v>185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3" x14ac:dyDescent="0.2">
      <c r="A303" s="227"/>
      <c r="B303" s="228"/>
      <c r="C303" s="257" t="s">
        <v>1401</v>
      </c>
      <c r="D303" s="232"/>
      <c r="E303" s="233">
        <v>1.44</v>
      </c>
      <c r="F303" s="230"/>
      <c r="G303" s="230"/>
      <c r="H303" s="230"/>
      <c r="I303" s="230"/>
      <c r="J303" s="230"/>
      <c r="K303" s="230"/>
      <c r="L303" s="230"/>
      <c r="M303" s="230"/>
      <c r="N303" s="229"/>
      <c r="O303" s="229"/>
      <c r="P303" s="229"/>
      <c r="Q303" s="229"/>
      <c r="R303" s="230"/>
      <c r="S303" s="230"/>
      <c r="T303" s="230"/>
      <c r="U303" s="230"/>
      <c r="V303" s="230"/>
      <c r="W303" s="230"/>
      <c r="X303" s="230"/>
      <c r="Y303" s="230"/>
      <c r="Z303" s="210"/>
      <c r="AA303" s="210"/>
      <c r="AB303" s="210"/>
      <c r="AC303" s="210"/>
      <c r="AD303" s="210"/>
      <c r="AE303" s="210"/>
      <c r="AF303" s="210"/>
      <c r="AG303" s="210" t="s">
        <v>185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3" x14ac:dyDescent="0.2">
      <c r="A304" s="227"/>
      <c r="B304" s="228"/>
      <c r="C304" s="268" t="s">
        <v>420</v>
      </c>
      <c r="D304" s="266"/>
      <c r="E304" s="267">
        <v>16.749500000000001</v>
      </c>
      <c r="F304" s="230"/>
      <c r="G304" s="230"/>
      <c r="H304" s="230"/>
      <c r="I304" s="230"/>
      <c r="J304" s="230"/>
      <c r="K304" s="230"/>
      <c r="L304" s="230"/>
      <c r="M304" s="230"/>
      <c r="N304" s="229"/>
      <c r="O304" s="229"/>
      <c r="P304" s="229"/>
      <c r="Q304" s="229"/>
      <c r="R304" s="230"/>
      <c r="S304" s="230"/>
      <c r="T304" s="230"/>
      <c r="U304" s="230"/>
      <c r="V304" s="230"/>
      <c r="W304" s="230"/>
      <c r="X304" s="230"/>
      <c r="Y304" s="230"/>
      <c r="Z304" s="210"/>
      <c r="AA304" s="210"/>
      <c r="AB304" s="210"/>
      <c r="AC304" s="210"/>
      <c r="AD304" s="210"/>
      <c r="AE304" s="210"/>
      <c r="AF304" s="210"/>
      <c r="AG304" s="210" t="s">
        <v>185</v>
      </c>
      <c r="AH304" s="210">
        <v>4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1" x14ac:dyDescent="0.2">
      <c r="A305" s="243">
        <v>109</v>
      </c>
      <c r="B305" s="244" t="s">
        <v>894</v>
      </c>
      <c r="C305" s="256" t="s">
        <v>895</v>
      </c>
      <c r="D305" s="245" t="s">
        <v>212</v>
      </c>
      <c r="E305" s="246">
        <v>40</v>
      </c>
      <c r="F305" s="247"/>
      <c r="G305" s="248">
        <f>ROUND(E305*F305,2)</f>
        <v>0</v>
      </c>
      <c r="H305" s="231"/>
      <c r="I305" s="230">
        <f>ROUND(E305*H305,2)</f>
        <v>0</v>
      </c>
      <c r="J305" s="231"/>
      <c r="K305" s="230">
        <f>ROUND(E305*J305,2)</f>
        <v>0</v>
      </c>
      <c r="L305" s="230">
        <v>21</v>
      </c>
      <c r="M305" s="230">
        <f>G305*(1+L305/100)</f>
        <v>0</v>
      </c>
      <c r="N305" s="229">
        <v>1E-4</v>
      </c>
      <c r="O305" s="229">
        <f>ROUND(E305*N305,2)</f>
        <v>0</v>
      </c>
      <c r="P305" s="229">
        <v>0</v>
      </c>
      <c r="Q305" s="229">
        <f>ROUND(E305*P305,2)</f>
        <v>0</v>
      </c>
      <c r="R305" s="230"/>
      <c r="S305" s="230" t="s">
        <v>179</v>
      </c>
      <c r="T305" s="230" t="s">
        <v>180</v>
      </c>
      <c r="U305" s="230">
        <v>0.12</v>
      </c>
      <c r="V305" s="230">
        <f>ROUND(E305*U305,2)</f>
        <v>4.8</v>
      </c>
      <c r="W305" s="230"/>
      <c r="X305" s="230" t="s">
        <v>181</v>
      </c>
      <c r="Y305" s="230" t="s">
        <v>182</v>
      </c>
      <c r="Z305" s="210"/>
      <c r="AA305" s="210"/>
      <c r="AB305" s="210"/>
      <c r="AC305" s="210"/>
      <c r="AD305" s="210"/>
      <c r="AE305" s="210"/>
      <c r="AF305" s="210"/>
      <c r="AG305" s="210" t="s">
        <v>183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2" x14ac:dyDescent="0.2">
      <c r="A306" s="227"/>
      <c r="B306" s="228"/>
      <c r="C306" s="257" t="s">
        <v>1402</v>
      </c>
      <c r="D306" s="232"/>
      <c r="E306" s="233">
        <v>40</v>
      </c>
      <c r="F306" s="230"/>
      <c r="G306" s="230"/>
      <c r="H306" s="230"/>
      <c r="I306" s="230"/>
      <c r="J306" s="230"/>
      <c r="K306" s="230"/>
      <c r="L306" s="230"/>
      <c r="M306" s="230"/>
      <c r="N306" s="229"/>
      <c r="O306" s="229"/>
      <c r="P306" s="229"/>
      <c r="Q306" s="229"/>
      <c r="R306" s="230"/>
      <c r="S306" s="230"/>
      <c r="T306" s="230"/>
      <c r="U306" s="230"/>
      <c r="V306" s="230"/>
      <c r="W306" s="230"/>
      <c r="X306" s="230"/>
      <c r="Y306" s="230"/>
      <c r="Z306" s="210"/>
      <c r="AA306" s="210"/>
      <c r="AB306" s="210"/>
      <c r="AC306" s="210"/>
      <c r="AD306" s="210"/>
      <c r="AE306" s="210"/>
      <c r="AF306" s="210"/>
      <c r="AG306" s="210" t="s">
        <v>185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1" x14ac:dyDescent="0.2">
      <c r="A307" s="249">
        <v>110</v>
      </c>
      <c r="B307" s="250" t="s">
        <v>897</v>
      </c>
      <c r="C307" s="258" t="s">
        <v>898</v>
      </c>
      <c r="D307" s="251" t="s">
        <v>325</v>
      </c>
      <c r="E307" s="252">
        <v>4.15503</v>
      </c>
      <c r="F307" s="253"/>
      <c r="G307" s="254">
        <f>ROUND(E307*F307,2)</f>
        <v>0</v>
      </c>
      <c r="H307" s="231"/>
      <c r="I307" s="230">
        <f>ROUND(E307*H307,2)</f>
        <v>0</v>
      </c>
      <c r="J307" s="231"/>
      <c r="K307" s="230">
        <f>ROUND(E307*J307,2)</f>
        <v>0</v>
      </c>
      <c r="L307" s="230">
        <v>21</v>
      </c>
      <c r="M307" s="230">
        <f>G307*(1+L307/100)</f>
        <v>0</v>
      </c>
      <c r="N307" s="229">
        <v>0</v>
      </c>
      <c r="O307" s="229">
        <f>ROUND(E307*N307,2)</f>
        <v>0</v>
      </c>
      <c r="P307" s="229">
        <v>0</v>
      </c>
      <c r="Q307" s="229">
        <f>ROUND(E307*P307,2)</f>
        <v>0</v>
      </c>
      <c r="R307" s="230"/>
      <c r="S307" s="230" t="s">
        <v>179</v>
      </c>
      <c r="T307" s="230" t="s">
        <v>180</v>
      </c>
      <c r="U307" s="230">
        <v>1.2649999999999999</v>
      </c>
      <c r="V307" s="230">
        <f>ROUND(E307*U307,2)</f>
        <v>5.26</v>
      </c>
      <c r="W307" s="230"/>
      <c r="X307" s="230" t="s">
        <v>645</v>
      </c>
      <c r="Y307" s="230" t="s">
        <v>182</v>
      </c>
      <c r="Z307" s="210"/>
      <c r="AA307" s="210"/>
      <c r="AB307" s="210"/>
      <c r="AC307" s="210"/>
      <c r="AD307" s="210"/>
      <c r="AE307" s="210"/>
      <c r="AF307" s="210"/>
      <c r="AG307" s="210" t="s">
        <v>646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x14ac:dyDescent="0.2">
      <c r="A308" s="236" t="s">
        <v>174</v>
      </c>
      <c r="B308" s="237" t="s">
        <v>129</v>
      </c>
      <c r="C308" s="255" t="s">
        <v>130</v>
      </c>
      <c r="D308" s="238"/>
      <c r="E308" s="239"/>
      <c r="F308" s="240"/>
      <c r="G308" s="241">
        <f>SUMIF(AG309:AG314,"&lt;&gt;NOR",G309:G314)</f>
        <v>0</v>
      </c>
      <c r="H308" s="235"/>
      <c r="I308" s="235">
        <f>SUM(I309:I314)</f>
        <v>0</v>
      </c>
      <c r="J308" s="235"/>
      <c r="K308" s="235">
        <f>SUM(K309:K314)</f>
        <v>0</v>
      </c>
      <c r="L308" s="235"/>
      <c r="M308" s="235">
        <f>SUM(M309:M314)</f>
        <v>0</v>
      </c>
      <c r="N308" s="234"/>
      <c r="O308" s="234">
        <f>SUM(O309:O314)</f>
        <v>0.04</v>
      </c>
      <c r="P308" s="234"/>
      <c r="Q308" s="234">
        <f>SUM(Q309:Q314)</f>
        <v>0</v>
      </c>
      <c r="R308" s="235"/>
      <c r="S308" s="235"/>
      <c r="T308" s="235"/>
      <c r="U308" s="235"/>
      <c r="V308" s="235">
        <f>SUM(V309:V314)</f>
        <v>30.150000000000002</v>
      </c>
      <c r="W308" s="235"/>
      <c r="X308" s="235"/>
      <c r="Y308" s="235"/>
      <c r="AG308" t="s">
        <v>175</v>
      </c>
    </row>
    <row r="309" spans="1:60" outlineLevel="1" x14ac:dyDescent="0.2">
      <c r="A309" s="243">
        <v>111</v>
      </c>
      <c r="B309" s="244" t="s">
        <v>1403</v>
      </c>
      <c r="C309" s="256" t="s">
        <v>1404</v>
      </c>
      <c r="D309" s="245" t="s">
        <v>188</v>
      </c>
      <c r="E309" s="246">
        <v>90</v>
      </c>
      <c r="F309" s="247"/>
      <c r="G309" s="248">
        <f>ROUND(E309*F309,2)</f>
        <v>0</v>
      </c>
      <c r="H309" s="231"/>
      <c r="I309" s="230">
        <f>ROUND(E309*H309,2)</f>
        <v>0</v>
      </c>
      <c r="J309" s="231"/>
      <c r="K309" s="230">
        <f>ROUND(E309*J309,2)</f>
        <v>0</v>
      </c>
      <c r="L309" s="230">
        <v>21</v>
      </c>
      <c r="M309" s="230">
        <f>G309*(1+L309/100)</f>
        <v>0</v>
      </c>
      <c r="N309" s="229">
        <v>1.0000000000000001E-5</v>
      </c>
      <c r="O309" s="229">
        <f>ROUND(E309*N309,2)</f>
        <v>0</v>
      </c>
      <c r="P309" s="229">
        <v>0</v>
      </c>
      <c r="Q309" s="229">
        <f>ROUND(E309*P309,2)</f>
        <v>0</v>
      </c>
      <c r="R309" s="230"/>
      <c r="S309" s="230" t="s">
        <v>179</v>
      </c>
      <c r="T309" s="230" t="s">
        <v>180</v>
      </c>
      <c r="U309" s="230">
        <v>4.4999999999999998E-2</v>
      </c>
      <c r="V309" s="230">
        <f>ROUND(E309*U309,2)</f>
        <v>4.05</v>
      </c>
      <c r="W309" s="230"/>
      <c r="X309" s="230" t="s">
        <v>181</v>
      </c>
      <c r="Y309" s="230" t="s">
        <v>182</v>
      </c>
      <c r="Z309" s="210"/>
      <c r="AA309" s="210"/>
      <c r="AB309" s="210"/>
      <c r="AC309" s="210"/>
      <c r="AD309" s="210"/>
      <c r="AE309" s="210"/>
      <c r="AF309" s="210"/>
      <c r="AG309" s="210" t="s">
        <v>183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ht="22.5" outlineLevel="2" x14ac:dyDescent="0.2">
      <c r="A310" s="227"/>
      <c r="B310" s="228"/>
      <c r="C310" s="257" t="s">
        <v>1405</v>
      </c>
      <c r="D310" s="232"/>
      <c r="E310" s="233">
        <v>90</v>
      </c>
      <c r="F310" s="230"/>
      <c r="G310" s="230"/>
      <c r="H310" s="230"/>
      <c r="I310" s="230"/>
      <c r="J310" s="230"/>
      <c r="K310" s="230"/>
      <c r="L310" s="230"/>
      <c r="M310" s="230"/>
      <c r="N310" s="229"/>
      <c r="O310" s="229"/>
      <c r="P310" s="229"/>
      <c r="Q310" s="229"/>
      <c r="R310" s="230"/>
      <c r="S310" s="230"/>
      <c r="T310" s="230"/>
      <c r="U310" s="230"/>
      <c r="V310" s="230"/>
      <c r="W310" s="230"/>
      <c r="X310" s="230"/>
      <c r="Y310" s="230"/>
      <c r="Z310" s="210"/>
      <c r="AA310" s="210"/>
      <c r="AB310" s="210"/>
      <c r="AC310" s="210"/>
      <c r="AD310" s="210"/>
      <c r="AE310" s="210"/>
      <c r="AF310" s="210"/>
      <c r="AG310" s="210" t="s">
        <v>185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1" x14ac:dyDescent="0.2">
      <c r="A311" s="243">
        <v>112</v>
      </c>
      <c r="B311" s="244" t="s">
        <v>1406</v>
      </c>
      <c r="C311" s="256" t="s">
        <v>1407</v>
      </c>
      <c r="D311" s="245" t="s">
        <v>188</v>
      </c>
      <c r="E311" s="246">
        <v>90</v>
      </c>
      <c r="F311" s="247"/>
      <c r="G311" s="248">
        <f>ROUND(E311*F311,2)</f>
        <v>0</v>
      </c>
      <c r="H311" s="231"/>
      <c r="I311" s="230">
        <f>ROUND(E311*H311,2)</f>
        <v>0</v>
      </c>
      <c r="J311" s="231"/>
      <c r="K311" s="230">
        <f>ROUND(E311*J311,2)</f>
        <v>0</v>
      </c>
      <c r="L311" s="230">
        <v>21</v>
      </c>
      <c r="M311" s="230">
        <f>G311*(1+L311/100)</f>
        <v>0</v>
      </c>
      <c r="N311" s="229">
        <v>6.9999999999999994E-5</v>
      </c>
      <c r="O311" s="229">
        <f>ROUND(E311*N311,2)</f>
        <v>0.01</v>
      </c>
      <c r="P311" s="229">
        <v>0</v>
      </c>
      <c r="Q311" s="229">
        <f>ROUND(E311*P311,2)</f>
        <v>0</v>
      </c>
      <c r="R311" s="230"/>
      <c r="S311" s="230" t="s">
        <v>179</v>
      </c>
      <c r="T311" s="230" t="s">
        <v>180</v>
      </c>
      <c r="U311" s="230">
        <v>0.14399999999999999</v>
      </c>
      <c r="V311" s="230">
        <f>ROUND(E311*U311,2)</f>
        <v>12.96</v>
      </c>
      <c r="W311" s="230"/>
      <c r="X311" s="230" t="s">
        <v>181</v>
      </c>
      <c r="Y311" s="230" t="s">
        <v>182</v>
      </c>
      <c r="Z311" s="210"/>
      <c r="AA311" s="210"/>
      <c r="AB311" s="210"/>
      <c r="AC311" s="210"/>
      <c r="AD311" s="210"/>
      <c r="AE311" s="210"/>
      <c r="AF311" s="210"/>
      <c r="AG311" s="210" t="s">
        <v>183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2" x14ac:dyDescent="0.2">
      <c r="A312" s="227"/>
      <c r="B312" s="228"/>
      <c r="C312" s="257" t="s">
        <v>1408</v>
      </c>
      <c r="D312" s="232"/>
      <c r="E312" s="233">
        <v>90</v>
      </c>
      <c r="F312" s="230"/>
      <c r="G312" s="230"/>
      <c r="H312" s="230"/>
      <c r="I312" s="230"/>
      <c r="J312" s="230"/>
      <c r="K312" s="230"/>
      <c r="L312" s="230"/>
      <c r="M312" s="230"/>
      <c r="N312" s="229"/>
      <c r="O312" s="229"/>
      <c r="P312" s="229"/>
      <c r="Q312" s="229"/>
      <c r="R312" s="230"/>
      <c r="S312" s="230"/>
      <c r="T312" s="230"/>
      <c r="U312" s="230"/>
      <c r="V312" s="230"/>
      <c r="W312" s="230"/>
      <c r="X312" s="230"/>
      <c r="Y312" s="230"/>
      <c r="Z312" s="210"/>
      <c r="AA312" s="210"/>
      <c r="AB312" s="210"/>
      <c r="AC312" s="210"/>
      <c r="AD312" s="210"/>
      <c r="AE312" s="210"/>
      <c r="AF312" s="210"/>
      <c r="AG312" s="210" t="s">
        <v>185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1" x14ac:dyDescent="0.2">
      <c r="A313" s="243">
        <v>113</v>
      </c>
      <c r="B313" s="244" t="s">
        <v>1409</v>
      </c>
      <c r="C313" s="256" t="s">
        <v>1410</v>
      </c>
      <c r="D313" s="245" t="s">
        <v>188</v>
      </c>
      <c r="E313" s="246">
        <v>90</v>
      </c>
      <c r="F313" s="247"/>
      <c r="G313" s="248">
        <f>ROUND(E313*F313,2)</f>
        <v>0</v>
      </c>
      <c r="H313" s="231"/>
      <c r="I313" s="230">
        <f>ROUND(E313*H313,2)</f>
        <v>0</v>
      </c>
      <c r="J313" s="231"/>
      <c r="K313" s="230">
        <f>ROUND(E313*J313,2)</f>
        <v>0</v>
      </c>
      <c r="L313" s="230">
        <v>21</v>
      </c>
      <c r="M313" s="230">
        <f>G313*(1+L313/100)</f>
        <v>0</v>
      </c>
      <c r="N313" s="229">
        <v>3.5E-4</v>
      </c>
      <c r="O313" s="229">
        <f>ROUND(E313*N313,2)</f>
        <v>0.03</v>
      </c>
      <c r="P313" s="229">
        <v>0</v>
      </c>
      <c r="Q313" s="229">
        <f>ROUND(E313*P313,2)</f>
        <v>0</v>
      </c>
      <c r="R313" s="230"/>
      <c r="S313" s="230" t="s">
        <v>179</v>
      </c>
      <c r="T313" s="230" t="s">
        <v>180</v>
      </c>
      <c r="U313" s="230">
        <v>0.14599999999999999</v>
      </c>
      <c r="V313" s="230">
        <f>ROUND(E313*U313,2)</f>
        <v>13.14</v>
      </c>
      <c r="W313" s="230"/>
      <c r="X313" s="230" t="s">
        <v>181</v>
      </c>
      <c r="Y313" s="230" t="s">
        <v>182</v>
      </c>
      <c r="Z313" s="210"/>
      <c r="AA313" s="210"/>
      <c r="AB313" s="210"/>
      <c r="AC313" s="210"/>
      <c r="AD313" s="210"/>
      <c r="AE313" s="210"/>
      <c r="AF313" s="210"/>
      <c r="AG313" s="210" t="s">
        <v>183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2" x14ac:dyDescent="0.2">
      <c r="A314" s="227"/>
      <c r="B314" s="228"/>
      <c r="C314" s="257" t="s">
        <v>1408</v>
      </c>
      <c r="D314" s="232"/>
      <c r="E314" s="233">
        <v>90</v>
      </c>
      <c r="F314" s="230"/>
      <c r="G314" s="230"/>
      <c r="H314" s="230"/>
      <c r="I314" s="230"/>
      <c r="J314" s="230"/>
      <c r="K314" s="230"/>
      <c r="L314" s="230"/>
      <c r="M314" s="230"/>
      <c r="N314" s="229"/>
      <c r="O314" s="229"/>
      <c r="P314" s="229"/>
      <c r="Q314" s="229"/>
      <c r="R314" s="230"/>
      <c r="S314" s="230"/>
      <c r="T314" s="230"/>
      <c r="U314" s="230"/>
      <c r="V314" s="230"/>
      <c r="W314" s="230"/>
      <c r="X314" s="230"/>
      <c r="Y314" s="230"/>
      <c r="Z314" s="210"/>
      <c r="AA314" s="210"/>
      <c r="AB314" s="210"/>
      <c r="AC314" s="210"/>
      <c r="AD314" s="210"/>
      <c r="AE314" s="210"/>
      <c r="AF314" s="210"/>
      <c r="AG314" s="210" t="s">
        <v>185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x14ac:dyDescent="0.2">
      <c r="A315" s="236" t="s">
        <v>174</v>
      </c>
      <c r="B315" s="237" t="s">
        <v>131</v>
      </c>
      <c r="C315" s="255" t="s">
        <v>132</v>
      </c>
      <c r="D315" s="238"/>
      <c r="E315" s="239"/>
      <c r="F315" s="240"/>
      <c r="G315" s="241">
        <f>SUMIF(AG316:AG322,"&lt;&gt;NOR",G316:G322)</f>
        <v>0</v>
      </c>
      <c r="H315" s="235"/>
      <c r="I315" s="235">
        <f>SUM(I316:I322)</f>
        <v>0</v>
      </c>
      <c r="J315" s="235"/>
      <c r="K315" s="235">
        <f>SUM(K316:K322)</f>
        <v>0</v>
      </c>
      <c r="L315" s="235"/>
      <c r="M315" s="235">
        <f>SUM(M316:M322)</f>
        <v>0</v>
      </c>
      <c r="N315" s="234"/>
      <c r="O315" s="234">
        <f>SUM(O316:O322)</f>
        <v>0.24</v>
      </c>
      <c r="P315" s="234"/>
      <c r="Q315" s="234">
        <f>SUM(Q316:Q322)</f>
        <v>0</v>
      </c>
      <c r="R315" s="235"/>
      <c r="S315" s="235"/>
      <c r="T315" s="235"/>
      <c r="U315" s="235"/>
      <c r="V315" s="235">
        <f>SUM(V316:V322)</f>
        <v>74.680000000000007</v>
      </c>
      <c r="W315" s="235"/>
      <c r="X315" s="235"/>
      <c r="Y315" s="235"/>
      <c r="AG315" t="s">
        <v>175</v>
      </c>
    </row>
    <row r="316" spans="1:60" ht="22.5" outlineLevel="1" x14ac:dyDescent="0.2">
      <c r="A316" s="249">
        <v>114</v>
      </c>
      <c r="B316" s="250" t="s">
        <v>899</v>
      </c>
      <c r="C316" s="258" t="s">
        <v>900</v>
      </c>
      <c r="D316" s="251" t="s">
        <v>212</v>
      </c>
      <c r="E316" s="252">
        <v>200</v>
      </c>
      <c r="F316" s="253"/>
      <c r="G316" s="254">
        <f>ROUND(E316*F316,2)</f>
        <v>0</v>
      </c>
      <c r="H316" s="231"/>
      <c r="I316" s="230">
        <f>ROUND(E316*H316,2)</f>
        <v>0</v>
      </c>
      <c r="J316" s="231"/>
      <c r="K316" s="230">
        <f>ROUND(E316*J316,2)</f>
        <v>0</v>
      </c>
      <c r="L316" s="230">
        <v>21</v>
      </c>
      <c r="M316" s="230">
        <f>G316*(1+L316/100)</f>
        <v>0</v>
      </c>
      <c r="N316" s="229">
        <v>0</v>
      </c>
      <c r="O316" s="229">
        <f>ROUND(E316*N316,2)</f>
        <v>0</v>
      </c>
      <c r="P316" s="229">
        <v>0</v>
      </c>
      <c r="Q316" s="229">
        <f>ROUND(E316*P316,2)</f>
        <v>0</v>
      </c>
      <c r="R316" s="230"/>
      <c r="S316" s="230" t="s">
        <v>179</v>
      </c>
      <c r="T316" s="230" t="s">
        <v>180</v>
      </c>
      <c r="U316" s="230">
        <v>2.375E-2</v>
      </c>
      <c r="V316" s="230">
        <f>ROUND(E316*U316,2)</f>
        <v>4.75</v>
      </c>
      <c r="W316" s="230"/>
      <c r="X316" s="230" t="s">
        <v>181</v>
      </c>
      <c r="Y316" s="230" t="s">
        <v>182</v>
      </c>
      <c r="Z316" s="210"/>
      <c r="AA316" s="210"/>
      <c r="AB316" s="210"/>
      <c r="AC316" s="210"/>
      <c r="AD316" s="210"/>
      <c r="AE316" s="210"/>
      <c r="AF316" s="210"/>
      <c r="AG316" s="210" t="s">
        <v>183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ht="22.5" outlineLevel="1" x14ac:dyDescent="0.2">
      <c r="A317" s="249">
        <v>115</v>
      </c>
      <c r="B317" s="250" t="s">
        <v>901</v>
      </c>
      <c r="C317" s="258" t="s">
        <v>902</v>
      </c>
      <c r="D317" s="251" t="s">
        <v>188</v>
      </c>
      <c r="E317" s="252">
        <v>100</v>
      </c>
      <c r="F317" s="253"/>
      <c r="G317" s="254">
        <f>ROUND(E317*F317,2)</f>
        <v>0</v>
      </c>
      <c r="H317" s="231"/>
      <c r="I317" s="230">
        <f>ROUND(E317*H317,2)</f>
        <v>0</v>
      </c>
      <c r="J317" s="231"/>
      <c r="K317" s="230">
        <f>ROUND(E317*J317,2)</f>
        <v>0</v>
      </c>
      <c r="L317" s="230">
        <v>21</v>
      </c>
      <c r="M317" s="230">
        <f>G317*(1+L317/100)</f>
        <v>0</v>
      </c>
      <c r="N317" s="229">
        <v>2.0000000000000002E-5</v>
      </c>
      <c r="O317" s="229">
        <f>ROUND(E317*N317,2)</f>
        <v>0</v>
      </c>
      <c r="P317" s="229">
        <v>0</v>
      </c>
      <c r="Q317" s="229">
        <f>ROUND(E317*P317,2)</f>
        <v>0</v>
      </c>
      <c r="R317" s="230"/>
      <c r="S317" s="230" t="s">
        <v>179</v>
      </c>
      <c r="T317" s="230" t="s">
        <v>180</v>
      </c>
      <c r="U317" s="230">
        <v>2.9000000000000001E-2</v>
      </c>
      <c r="V317" s="230">
        <f>ROUND(E317*U317,2)</f>
        <v>2.9</v>
      </c>
      <c r="W317" s="230"/>
      <c r="X317" s="230" t="s">
        <v>181</v>
      </c>
      <c r="Y317" s="230" t="s">
        <v>182</v>
      </c>
      <c r="Z317" s="210"/>
      <c r="AA317" s="210"/>
      <c r="AB317" s="210"/>
      <c r="AC317" s="210"/>
      <c r="AD317" s="210"/>
      <c r="AE317" s="210"/>
      <c r="AF317" s="210"/>
      <c r="AG317" s="210" t="s">
        <v>183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ht="22.5" outlineLevel="1" x14ac:dyDescent="0.2">
      <c r="A318" s="249">
        <v>116</v>
      </c>
      <c r="B318" s="250" t="s">
        <v>903</v>
      </c>
      <c r="C318" s="258" t="s">
        <v>904</v>
      </c>
      <c r="D318" s="251" t="s">
        <v>188</v>
      </c>
      <c r="E318" s="252">
        <v>217.2</v>
      </c>
      <c r="F318" s="253"/>
      <c r="G318" s="254">
        <f>ROUND(E318*F318,2)</f>
        <v>0</v>
      </c>
      <c r="H318" s="231"/>
      <c r="I318" s="230">
        <f>ROUND(E318*H318,2)</f>
        <v>0</v>
      </c>
      <c r="J318" s="231"/>
      <c r="K318" s="230">
        <f>ROUND(E318*J318,2)</f>
        <v>0</v>
      </c>
      <c r="L318" s="230">
        <v>21</v>
      </c>
      <c r="M318" s="230">
        <f>G318*(1+L318/100)</f>
        <v>0</v>
      </c>
      <c r="N318" s="229">
        <v>3.5E-4</v>
      </c>
      <c r="O318" s="229">
        <f>ROUND(E318*N318,2)</f>
        <v>0.08</v>
      </c>
      <c r="P318" s="229">
        <v>0</v>
      </c>
      <c r="Q318" s="229">
        <f>ROUND(E318*P318,2)</f>
        <v>0</v>
      </c>
      <c r="R318" s="230"/>
      <c r="S318" s="230" t="s">
        <v>179</v>
      </c>
      <c r="T318" s="230" t="s">
        <v>180</v>
      </c>
      <c r="U318" s="230">
        <v>1.35E-2</v>
      </c>
      <c r="V318" s="230">
        <f>ROUND(E318*U318,2)</f>
        <v>2.93</v>
      </c>
      <c r="W318" s="230"/>
      <c r="X318" s="230" t="s">
        <v>181</v>
      </c>
      <c r="Y318" s="230" t="s">
        <v>182</v>
      </c>
      <c r="Z318" s="210"/>
      <c r="AA318" s="210"/>
      <c r="AB318" s="210"/>
      <c r="AC318" s="210"/>
      <c r="AD318" s="210"/>
      <c r="AE318" s="210"/>
      <c r="AF318" s="210"/>
      <c r="AG318" s="210" t="s">
        <v>183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1" x14ac:dyDescent="0.2">
      <c r="A319" s="243">
        <v>117</v>
      </c>
      <c r="B319" s="244" t="s">
        <v>905</v>
      </c>
      <c r="C319" s="256" t="s">
        <v>906</v>
      </c>
      <c r="D319" s="245" t="s">
        <v>188</v>
      </c>
      <c r="E319" s="246">
        <v>431.69549999999998</v>
      </c>
      <c r="F319" s="247"/>
      <c r="G319" s="248">
        <f>ROUND(E319*F319,2)</f>
        <v>0</v>
      </c>
      <c r="H319" s="231"/>
      <c r="I319" s="230">
        <f>ROUND(E319*H319,2)</f>
        <v>0</v>
      </c>
      <c r="J319" s="231"/>
      <c r="K319" s="230">
        <f>ROUND(E319*J319,2)</f>
        <v>0</v>
      </c>
      <c r="L319" s="230">
        <v>21</v>
      </c>
      <c r="M319" s="230">
        <f>G319*(1+L319/100)</f>
        <v>0</v>
      </c>
      <c r="N319" s="229">
        <v>0</v>
      </c>
      <c r="O319" s="229">
        <f>ROUND(E319*N319,2)</f>
        <v>0</v>
      </c>
      <c r="P319" s="229">
        <v>0</v>
      </c>
      <c r="Q319" s="229">
        <f>ROUND(E319*P319,2)</f>
        <v>0</v>
      </c>
      <c r="R319" s="230"/>
      <c r="S319" s="230" t="s">
        <v>179</v>
      </c>
      <c r="T319" s="230" t="s">
        <v>180</v>
      </c>
      <c r="U319" s="230">
        <v>7.0000000000000001E-3</v>
      </c>
      <c r="V319" s="230">
        <f>ROUND(E319*U319,2)</f>
        <v>3.02</v>
      </c>
      <c r="W319" s="230"/>
      <c r="X319" s="230" t="s">
        <v>181</v>
      </c>
      <c r="Y319" s="230" t="s">
        <v>182</v>
      </c>
      <c r="Z319" s="210"/>
      <c r="AA319" s="210"/>
      <c r="AB319" s="210"/>
      <c r="AC319" s="210"/>
      <c r="AD319" s="210"/>
      <c r="AE319" s="210"/>
      <c r="AF319" s="210"/>
      <c r="AG319" s="210" t="s">
        <v>183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2" x14ac:dyDescent="0.2">
      <c r="A320" s="227"/>
      <c r="B320" s="228"/>
      <c r="C320" s="257" t="s">
        <v>1411</v>
      </c>
      <c r="D320" s="232"/>
      <c r="E320" s="233">
        <v>431.69549999999998</v>
      </c>
      <c r="F320" s="230"/>
      <c r="G320" s="230"/>
      <c r="H320" s="230"/>
      <c r="I320" s="230"/>
      <c r="J320" s="230"/>
      <c r="K320" s="230"/>
      <c r="L320" s="230"/>
      <c r="M320" s="230"/>
      <c r="N320" s="229"/>
      <c r="O320" s="229"/>
      <c r="P320" s="229"/>
      <c r="Q320" s="229"/>
      <c r="R320" s="230"/>
      <c r="S320" s="230"/>
      <c r="T320" s="230"/>
      <c r="U320" s="230"/>
      <c r="V320" s="230"/>
      <c r="W320" s="230"/>
      <c r="X320" s="230"/>
      <c r="Y320" s="230"/>
      <c r="Z320" s="210"/>
      <c r="AA320" s="210"/>
      <c r="AB320" s="210"/>
      <c r="AC320" s="210"/>
      <c r="AD320" s="210"/>
      <c r="AE320" s="210"/>
      <c r="AF320" s="210"/>
      <c r="AG320" s="210" t="s">
        <v>185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1" x14ac:dyDescent="0.2">
      <c r="A321" s="249">
        <v>118</v>
      </c>
      <c r="B321" s="250" t="s">
        <v>907</v>
      </c>
      <c r="C321" s="258" t="s">
        <v>908</v>
      </c>
      <c r="D321" s="251" t="s">
        <v>188</v>
      </c>
      <c r="E321" s="252">
        <v>431.69549999999998</v>
      </c>
      <c r="F321" s="253"/>
      <c r="G321" s="254">
        <f>ROUND(E321*F321,2)</f>
        <v>0</v>
      </c>
      <c r="H321" s="231"/>
      <c r="I321" s="230">
        <f>ROUND(E321*H321,2)</f>
        <v>0</v>
      </c>
      <c r="J321" s="231"/>
      <c r="K321" s="230">
        <f>ROUND(E321*J321,2)</f>
        <v>0</v>
      </c>
      <c r="L321" s="230">
        <v>21</v>
      </c>
      <c r="M321" s="230">
        <f>G321*(1+L321/100)</f>
        <v>0</v>
      </c>
      <c r="N321" s="229">
        <v>6.9999999999999994E-5</v>
      </c>
      <c r="O321" s="229">
        <f>ROUND(E321*N321,2)</f>
        <v>0.03</v>
      </c>
      <c r="P321" s="229">
        <v>0</v>
      </c>
      <c r="Q321" s="229">
        <f>ROUND(E321*P321,2)</f>
        <v>0</v>
      </c>
      <c r="R321" s="230"/>
      <c r="S321" s="230" t="s">
        <v>179</v>
      </c>
      <c r="T321" s="230" t="s">
        <v>180</v>
      </c>
      <c r="U321" s="230">
        <v>3.2480000000000002E-2</v>
      </c>
      <c r="V321" s="230">
        <f>ROUND(E321*U321,2)</f>
        <v>14.02</v>
      </c>
      <c r="W321" s="230"/>
      <c r="X321" s="230" t="s">
        <v>181</v>
      </c>
      <c r="Y321" s="230" t="s">
        <v>182</v>
      </c>
      <c r="Z321" s="210"/>
      <c r="AA321" s="210"/>
      <c r="AB321" s="210"/>
      <c r="AC321" s="210"/>
      <c r="AD321" s="210"/>
      <c r="AE321" s="210"/>
      <c r="AF321" s="210"/>
      <c r="AG321" s="210" t="s">
        <v>183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1" x14ac:dyDescent="0.2">
      <c r="A322" s="249">
        <v>119</v>
      </c>
      <c r="B322" s="250" t="s">
        <v>909</v>
      </c>
      <c r="C322" s="258" t="s">
        <v>910</v>
      </c>
      <c r="D322" s="251" t="s">
        <v>188</v>
      </c>
      <c r="E322" s="252">
        <v>431.69549999999998</v>
      </c>
      <c r="F322" s="253"/>
      <c r="G322" s="254">
        <f>ROUND(E322*F322,2)</f>
        <v>0</v>
      </c>
      <c r="H322" s="231"/>
      <c r="I322" s="230">
        <f>ROUND(E322*H322,2)</f>
        <v>0</v>
      </c>
      <c r="J322" s="231"/>
      <c r="K322" s="230">
        <f>ROUND(E322*J322,2)</f>
        <v>0</v>
      </c>
      <c r="L322" s="230">
        <v>21</v>
      </c>
      <c r="M322" s="230">
        <f>G322*(1+L322/100)</f>
        <v>0</v>
      </c>
      <c r="N322" s="229">
        <v>3.1E-4</v>
      </c>
      <c r="O322" s="229">
        <f>ROUND(E322*N322,2)</f>
        <v>0.13</v>
      </c>
      <c r="P322" s="229">
        <v>0</v>
      </c>
      <c r="Q322" s="229">
        <f>ROUND(E322*P322,2)</f>
        <v>0</v>
      </c>
      <c r="R322" s="230"/>
      <c r="S322" s="230" t="s">
        <v>179</v>
      </c>
      <c r="T322" s="230" t="s">
        <v>180</v>
      </c>
      <c r="U322" s="230">
        <v>0.10902000000000001</v>
      </c>
      <c r="V322" s="230">
        <f>ROUND(E322*U322,2)</f>
        <v>47.06</v>
      </c>
      <c r="W322" s="230"/>
      <c r="X322" s="230" t="s">
        <v>181</v>
      </c>
      <c r="Y322" s="230" t="s">
        <v>182</v>
      </c>
      <c r="Z322" s="210"/>
      <c r="AA322" s="210"/>
      <c r="AB322" s="210"/>
      <c r="AC322" s="210"/>
      <c r="AD322" s="210"/>
      <c r="AE322" s="210"/>
      <c r="AF322" s="210"/>
      <c r="AG322" s="210" t="s">
        <v>183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x14ac:dyDescent="0.2">
      <c r="A323" s="236" t="s">
        <v>174</v>
      </c>
      <c r="B323" s="237" t="s">
        <v>135</v>
      </c>
      <c r="C323" s="255" t="s">
        <v>136</v>
      </c>
      <c r="D323" s="238"/>
      <c r="E323" s="239"/>
      <c r="F323" s="240"/>
      <c r="G323" s="241">
        <f>SUMIF(AG324:AG324,"&lt;&gt;NOR",G324:G324)</f>
        <v>0</v>
      </c>
      <c r="H323" s="235"/>
      <c r="I323" s="235">
        <f>SUM(I324:I324)</f>
        <v>0</v>
      </c>
      <c r="J323" s="235"/>
      <c r="K323" s="235">
        <f>SUM(K324:K324)</f>
        <v>0</v>
      </c>
      <c r="L323" s="235"/>
      <c r="M323" s="235">
        <f>SUM(M324:M324)</f>
        <v>0</v>
      </c>
      <c r="N323" s="234"/>
      <c r="O323" s="234">
        <f>SUM(O324:O324)</f>
        <v>0.02</v>
      </c>
      <c r="P323" s="234"/>
      <c r="Q323" s="234">
        <f>SUM(Q324:Q324)</f>
        <v>0</v>
      </c>
      <c r="R323" s="235"/>
      <c r="S323" s="235"/>
      <c r="T323" s="235"/>
      <c r="U323" s="235"/>
      <c r="V323" s="235">
        <f>SUM(V324:V324)</f>
        <v>0</v>
      </c>
      <c r="W323" s="235"/>
      <c r="X323" s="235"/>
      <c r="Y323" s="235"/>
      <c r="AG323" t="s">
        <v>175</v>
      </c>
    </row>
    <row r="324" spans="1:60" ht="22.5" outlineLevel="1" x14ac:dyDescent="0.2">
      <c r="A324" s="249">
        <v>120</v>
      </c>
      <c r="B324" s="250" t="s">
        <v>911</v>
      </c>
      <c r="C324" s="258" t="s">
        <v>912</v>
      </c>
      <c r="D324" s="251" t="s">
        <v>782</v>
      </c>
      <c r="E324" s="252">
        <v>1</v>
      </c>
      <c r="F324" s="253"/>
      <c r="G324" s="254">
        <f>ROUND(E324*F324,2)</f>
        <v>0</v>
      </c>
      <c r="H324" s="231"/>
      <c r="I324" s="230">
        <f>ROUND(E324*H324,2)</f>
        <v>0</v>
      </c>
      <c r="J324" s="231"/>
      <c r="K324" s="230">
        <f>ROUND(E324*J324,2)</f>
        <v>0</v>
      </c>
      <c r="L324" s="230">
        <v>21</v>
      </c>
      <c r="M324" s="230">
        <f>G324*(1+L324/100)</f>
        <v>0</v>
      </c>
      <c r="N324" s="229">
        <v>0.02</v>
      </c>
      <c r="O324" s="229">
        <f>ROUND(E324*N324,2)</f>
        <v>0.02</v>
      </c>
      <c r="P324" s="229">
        <v>0</v>
      </c>
      <c r="Q324" s="229">
        <f>ROUND(E324*P324,2)</f>
        <v>0</v>
      </c>
      <c r="R324" s="230"/>
      <c r="S324" s="230" t="s">
        <v>736</v>
      </c>
      <c r="T324" s="230" t="s">
        <v>737</v>
      </c>
      <c r="U324" s="230">
        <v>0</v>
      </c>
      <c r="V324" s="230">
        <f>ROUND(E324*U324,2)</f>
        <v>0</v>
      </c>
      <c r="W324" s="230"/>
      <c r="X324" s="230" t="s">
        <v>407</v>
      </c>
      <c r="Y324" s="230" t="s">
        <v>182</v>
      </c>
      <c r="Z324" s="210"/>
      <c r="AA324" s="210"/>
      <c r="AB324" s="210"/>
      <c r="AC324" s="210"/>
      <c r="AD324" s="210"/>
      <c r="AE324" s="210"/>
      <c r="AF324" s="210"/>
      <c r="AG324" s="210" t="s">
        <v>408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x14ac:dyDescent="0.2">
      <c r="A325" s="236" t="s">
        <v>174</v>
      </c>
      <c r="B325" s="237" t="s">
        <v>146</v>
      </c>
      <c r="C325" s="255" t="s">
        <v>29</v>
      </c>
      <c r="D325" s="238"/>
      <c r="E325" s="239"/>
      <c r="F325" s="240"/>
      <c r="G325" s="241">
        <f>SUMIF(AG326:AG332,"&lt;&gt;NOR",G326:G332)</f>
        <v>0</v>
      </c>
      <c r="H325" s="235"/>
      <c r="I325" s="235">
        <f>SUM(I326:I332)</f>
        <v>0</v>
      </c>
      <c r="J325" s="235"/>
      <c r="K325" s="235">
        <f>SUM(K326:K332)</f>
        <v>0</v>
      </c>
      <c r="L325" s="235"/>
      <c r="M325" s="235">
        <f>SUM(M326:M332)</f>
        <v>0</v>
      </c>
      <c r="N325" s="234"/>
      <c r="O325" s="234">
        <f>SUM(O326:O332)</f>
        <v>0</v>
      </c>
      <c r="P325" s="234"/>
      <c r="Q325" s="234">
        <f>SUM(Q326:Q332)</f>
        <v>0</v>
      </c>
      <c r="R325" s="235"/>
      <c r="S325" s="235"/>
      <c r="T325" s="235"/>
      <c r="U325" s="235"/>
      <c r="V325" s="235">
        <f>SUM(V326:V332)</f>
        <v>0</v>
      </c>
      <c r="W325" s="235"/>
      <c r="X325" s="235"/>
      <c r="Y325" s="235"/>
      <c r="AG325" t="s">
        <v>175</v>
      </c>
    </row>
    <row r="326" spans="1:60" outlineLevel="1" x14ac:dyDescent="0.2">
      <c r="A326" s="249">
        <v>121</v>
      </c>
      <c r="B326" s="250" t="s">
        <v>913</v>
      </c>
      <c r="C326" s="258" t="s">
        <v>914</v>
      </c>
      <c r="D326" s="251" t="s">
        <v>915</v>
      </c>
      <c r="E326" s="252">
        <v>1</v>
      </c>
      <c r="F326" s="253"/>
      <c r="G326" s="254">
        <f>ROUND(E326*F326,2)</f>
        <v>0</v>
      </c>
      <c r="H326" s="231"/>
      <c r="I326" s="230">
        <f>ROUND(E326*H326,2)</f>
        <v>0</v>
      </c>
      <c r="J326" s="231"/>
      <c r="K326" s="230">
        <f>ROUND(E326*J326,2)</f>
        <v>0</v>
      </c>
      <c r="L326" s="230">
        <v>21</v>
      </c>
      <c r="M326" s="230">
        <f>G326*(1+L326/100)</f>
        <v>0</v>
      </c>
      <c r="N326" s="229">
        <v>0</v>
      </c>
      <c r="O326" s="229">
        <f>ROUND(E326*N326,2)</f>
        <v>0</v>
      </c>
      <c r="P326" s="229">
        <v>0</v>
      </c>
      <c r="Q326" s="229">
        <f>ROUND(E326*P326,2)</f>
        <v>0</v>
      </c>
      <c r="R326" s="230"/>
      <c r="S326" s="230" t="s">
        <v>179</v>
      </c>
      <c r="T326" s="230" t="s">
        <v>737</v>
      </c>
      <c r="U326" s="230">
        <v>0</v>
      </c>
      <c r="V326" s="230">
        <f>ROUND(E326*U326,2)</f>
        <v>0</v>
      </c>
      <c r="W326" s="230"/>
      <c r="X326" s="230" t="s">
        <v>916</v>
      </c>
      <c r="Y326" s="230" t="s">
        <v>182</v>
      </c>
      <c r="Z326" s="210"/>
      <c r="AA326" s="210"/>
      <c r="AB326" s="210"/>
      <c r="AC326" s="210"/>
      <c r="AD326" s="210"/>
      <c r="AE326" s="210"/>
      <c r="AF326" s="210"/>
      <c r="AG326" s="210" t="s">
        <v>917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1" x14ac:dyDescent="0.2">
      <c r="A327" s="249">
        <v>122</v>
      </c>
      <c r="B327" s="250" t="s">
        <v>918</v>
      </c>
      <c r="C327" s="258" t="s">
        <v>919</v>
      </c>
      <c r="D327" s="251" t="s">
        <v>915</v>
      </c>
      <c r="E327" s="252">
        <v>1</v>
      </c>
      <c r="F327" s="253"/>
      <c r="G327" s="254">
        <f>ROUND(E327*F327,2)</f>
        <v>0</v>
      </c>
      <c r="H327" s="231"/>
      <c r="I327" s="230">
        <f>ROUND(E327*H327,2)</f>
        <v>0</v>
      </c>
      <c r="J327" s="231"/>
      <c r="K327" s="230">
        <f>ROUND(E327*J327,2)</f>
        <v>0</v>
      </c>
      <c r="L327" s="230">
        <v>21</v>
      </c>
      <c r="M327" s="230">
        <f>G327*(1+L327/100)</f>
        <v>0</v>
      </c>
      <c r="N327" s="229">
        <v>0</v>
      </c>
      <c r="O327" s="229">
        <f>ROUND(E327*N327,2)</f>
        <v>0</v>
      </c>
      <c r="P327" s="229">
        <v>0</v>
      </c>
      <c r="Q327" s="229">
        <f>ROUND(E327*P327,2)</f>
        <v>0</v>
      </c>
      <c r="R327" s="230"/>
      <c r="S327" s="230" t="s">
        <v>179</v>
      </c>
      <c r="T327" s="230" t="s">
        <v>737</v>
      </c>
      <c r="U327" s="230">
        <v>0</v>
      </c>
      <c r="V327" s="230">
        <f>ROUND(E327*U327,2)</f>
        <v>0</v>
      </c>
      <c r="W327" s="230"/>
      <c r="X327" s="230" t="s">
        <v>916</v>
      </c>
      <c r="Y327" s="230" t="s">
        <v>182</v>
      </c>
      <c r="Z327" s="210"/>
      <c r="AA327" s="210"/>
      <c r="AB327" s="210"/>
      <c r="AC327" s="210"/>
      <c r="AD327" s="210"/>
      <c r="AE327" s="210"/>
      <c r="AF327" s="210"/>
      <c r="AG327" s="210" t="s">
        <v>917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1" x14ac:dyDescent="0.2">
      <c r="A328" s="249">
        <v>123</v>
      </c>
      <c r="B328" s="250" t="s">
        <v>920</v>
      </c>
      <c r="C328" s="258" t="s">
        <v>921</v>
      </c>
      <c r="D328" s="251" t="s">
        <v>915</v>
      </c>
      <c r="E328" s="252">
        <v>1</v>
      </c>
      <c r="F328" s="253"/>
      <c r="G328" s="254">
        <f>ROUND(E328*F328,2)</f>
        <v>0</v>
      </c>
      <c r="H328" s="231"/>
      <c r="I328" s="230">
        <f>ROUND(E328*H328,2)</f>
        <v>0</v>
      </c>
      <c r="J328" s="231"/>
      <c r="K328" s="230">
        <f>ROUND(E328*J328,2)</f>
        <v>0</v>
      </c>
      <c r="L328" s="230">
        <v>21</v>
      </c>
      <c r="M328" s="230">
        <f>G328*(1+L328/100)</f>
        <v>0</v>
      </c>
      <c r="N328" s="229">
        <v>0</v>
      </c>
      <c r="O328" s="229">
        <f>ROUND(E328*N328,2)</f>
        <v>0</v>
      </c>
      <c r="P328" s="229">
        <v>0</v>
      </c>
      <c r="Q328" s="229">
        <f>ROUND(E328*P328,2)</f>
        <v>0</v>
      </c>
      <c r="R328" s="230"/>
      <c r="S328" s="230" t="s">
        <v>179</v>
      </c>
      <c r="T328" s="230" t="s">
        <v>737</v>
      </c>
      <c r="U328" s="230">
        <v>0</v>
      </c>
      <c r="V328" s="230">
        <f>ROUND(E328*U328,2)</f>
        <v>0</v>
      </c>
      <c r="W328" s="230"/>
      <c r="X328" s="230" t="s">
        <v>916</v>
      </c>
      <c r="Y328" s="230" t="s">
        <v>182</v>
      </c>
      <c r="Z328" s="210"/>
      <c r="AA328" s="210"/>
      <c r="AB328" s="210"/>
      <c r="AC328" s="210"/>
      <c r="AD328" s="210"/>
      <c r="AE328" s="210"/>
      <c r="AF328" s="210"/>
      <c r="AG328" s="210" t="s">
        <v>917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1" x14ac:dyDescent="0.2">
      <c r="A329" s="249">
        <v>124</v>
      </c>
      <c r="B329" s="250" t="s">
        <v>922</v>
      </c>
      <c r="C329" s="258" t="s">
        <v>923</v>
      </c>
      <c r="D329" s="251" t="s">
        <v>915</v>
      </c>
      <c r="E329" s="252">
        <v>1</v>
      </c>
      <c r="F329" s="253"/>
      <c r="G329" s="254">
        <f>ROUND(E329*F329,2)</f>
        <v>0</v>
      </c>
      <c r="H329" s="231"/>
      <c r="I329" s="230">
        <f>ROUND(E329*H329,2)</f>
        <v>0</v>
      </c>
      <c r="J329" s="231"/>
      <c r="K329" s="230">
        <f>ROUND(E329*J329,2)</f>
        <v>0</v>
      </c>
      <c r="L329" s="230">
        <v>21</v>
      </c>
      <c r="M329" s="230">
        <f>G329*(1+L329/100)</f>
        <v>0</v>
      </c>
      <c r="N329" s="229">
        <v>0</v>
      </c>
      <c r="O329" s="229">
        <f>ROUND(E329*N329,2)</f>
        <v>0</v>
      </c>
      <c r="P329" s="229">
        <v>0</v>
      </c>
      <c r="Q329" s="229">
        <f>ROUND(E329*P329,2)</f>
        <v>0</v>
      </c>
      <c r="R329" s="230"/>
      <c r="S329" s="230" t="s">
        <v>179</v>
      </c>
      <c r="T329" s="230" t="s">
        <v>737</v>
      </c>
      <c r="U329" s="230">
        <v>0</v>
      </c>
      <c r="V329" s="230">
        <f>ROUND(E329*U329,2)</f>
        <v>0</v>
      </c>
      <c r="W329" s="230"/>
      <c r="X329" s="230" t="s">
        <v>916</v>
      </c>
      <c r="Y329" s="230" t="s">
        <v>182</v>
      </c>
      <c r="Z329" s="210"/>
      <c r="AA329" s="210"/>
      <c r="AB329" s="210"/>
      <c r="AC329" s="210"/>
      <c r="AD329" s="210"/>
      <c r="AE329" s="210"/>
      <c r="AF329" s="210"/>
      <c r="AG329" s="210" t="s">
        <v>917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1" x14ac:dyDescent="0.2">
      <c r="A330" s="249">
        <v>125</v>
      </c>
      <c r="B330" s="250" t="s">
        <v>924</v>
      </c>
      <c r="C330" s="258" t="s">
        <v>925</v>
      </c>
      <c r="D330" s="251" t="s">
        <v>915</v>
      </c>
      <c r="E330" s="252">
        <v>1</v>
      </c>
      <c r="F330" s="253"/>
      <c r="G330" s="254">
        <f>ROUND(E330*F330,2)</f>
        <v>0</v>
      </c>
      <c r="H330" s="231"/>
      <c r="I330" s="230">
        <f>ROUND(E330*H330,2)</f>
        <v>0</v>
      </c>
      <c r="J330" s="231"/>
      <c r="K330" s="230">
        <f>ROUND(E330*J330,2)</f>
        <v>0</v>
      </c>
      <c r="L330" s="230">
        <v>21</v>
      </c>
      <c r="M330" s="230">
        <f>G330*(1+L330/100)</f>
        <v>0</v>
      </c>
      <c r="N330" s="229">
        <v>0</v>
      </c>
      <c r="O330" s="229">
        <f>ROUND(E330*N330,2)</f>
        <v>0</v>
      </c>
      <c r="P330" s="229">
        <v>0</v>
      </c>
      <c r="Q330" s="229">
        <f>ROUND(E330*P330,2)</f>
        <v>0</v>
      </c>
      <c r="R330" s="230"/>
      <c r="S330" s="230" t="s">
        <v>179</v>
      </c>
      <c r="T330" s="230" t="s">
        <v>737</v>
      </c>
      <c r="U330" s="230">
        <v>0</v>
      </c>
      <c r="V330" s="230">
        <f>ROUND(E330*U330,2)</f>
        <v>0</v>
      </c>
      <c r="W330" s="230"/>
      <c r="X330" s="230" t="s">
        <v>916</v>
      </c>
      <c r="Y330" s="230" t="s">
        <v>182</v>
      </c>
      <c r="Z330" s="210"/>
      <c r="AA330" s="210"/>
      <c r="AB330" s="210"/>
      <c r="AC330" s="210"/>
      <c r="AD330" s="210"/>
      <c r="AE330" s="210"/>
      <c r="AF330" s="210"/>
      <c r="AG330" s="210" t="s">
        <v>917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1" x14ac:dyDescent="0.2">
      <c r="A331" s="249">
        <v>126</v>
      </c>
      <c r="B331" s="250" t="s">
        <v>926</v>
      </c>
      <c r="C331" s="258" t="s">
        <v>927</v>
      </c>
      <c r="D331" s="251" t="s">
        <v>915</v>
      </c>
      <c r="E331" s="252">
        <v>1</v>
      </c>
      <c r="F331" s="253"/>
      <c r="G331" s="254">
        <f>ROUND(E331*F331,2)</f>
        <v>0</v>
      </c>
      <c r="H331" s="231"/>
      <c r="I331" s="230">
        <f>ROUND(E331*H331,2)</f>
        <v>0</v>
      </c>
      <c r="J331" s="231"/>
      <c r="K331" s="230">
        <f>ROUND(E331*J331,2)</f>
        <v>0</v>
      </c>
      <c r="L331" s="230">
        <v>21</v>
      </c>
      <c r="M331" s="230">
        <f>G331*(1+L331/100)</f>
        <v>0</v>
      </c>
      <c r="N331" s="229">
        <v>0</v>
      </c>
      <c r="O331" s="229">
        <f>ROUND(E331*N331,2)</f>
        <v>0</v>
      </c>
      <c r="P331" s="229">
        <v>0</v>
      </c>
      <c r="Q331" s="229">
        <f>ROUND(E331*P331,2)</f>
        <v>0</v>
      </c>
      <c r="R331" s="230"/>
      <c r="S331" s="230" t="s">
        <v>179</v>
      </c>
      <c r="T331" s="230" t="s">
        <v>737</v>
      </c>
      <c r="U331" s="230">
        <v>0</v>
      </c>
      <c r="V331" s="230">
        <f>ROUND(E331*U331,2)</f>
        <v>0</v>
      </c>
      <c r="W331" s="230"/>
      <c r="X331" s="230" t="s">
        <v>916</v>
      </c>
      <c r="Y331" s="230" t="s">
        <v>182</v>
      </c>
      <c r="Z331" s="210"/>
      <c r="AA331" s="210"/>
      <c r="AB331" s="210"/>
      <c r="AC331" s="210"/>
      <c r="AD331" s="210"/>
      <c r="AE331" s="210"/>
      <c r="AF331" s="210"/>
      <c r="AG331" s="210" t="s">
        <v>917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ht="22.5" outlineLevel="1" x14ac:dyDescent="0.2">
      <c r="A332" s="249">
        <v>127</v>
      </c>
      <c r="B332" s="250" t="s">
        <v>928</v>
      </c>
      <c r="C332" s="258" t="s">
        <v>929</v>
      </c>
      <c r="D332" s="251" t="s">
        <v>915</v>
      </c>
      <c r="E332" s="252">
        <v>1</v>
      </c>
      <c r="F332" s="253"/>
      <c r="G332" s="254">
        <f>ROUND(E332*F332,2)</f>
        <v>0</v>
      </c>
      <c r="H332" s="231"/>
      <c r="I332" s="230">
        <f>ROUND(E332*H332,2)</f>
        <v>0</v>
      </c>
      <c r="J332" s="231"/>
      <c r="K332" s="230">
        <f>ROUND(E332*J332,2)</f>
        <v>0</v>
      </c>
      <c r="L332" s="230">
        <v>21</v>
      </c>
      <c r="M332" s="230">
        <f>G332*(1+L332/100)</f>
        <v>0</v>
      </c>
      <c r="N332" s="229">
        <v>0</v>
      </c>
      <c r="O332" s="229">
        <f>ROUND(E332*N332,2)</f>
        <v>0</v>
      </c>
      <c r="P332" s="229">
        <v>0</v>
      </c>
      <c r="Q332" s="229">
        <f>ROUND(E332*P332,2)</f>
        <v>0</v>
      </c>
      <c r="R332" s="230"/>
      <c r="S332" s="230" t="s">
        <v>179</v>
      </c>
      <c r="T332" s="230" t="s">
        <v>737</v>
      </c>
      <c r="U332" s="230">
        <v>0</v>
      </c>
      <c r="V332" s="230">
        <f>ROUND(E332*U332,2)</f>
        <v>0</v>
      </c>
      <c r="W332" s="230"/>
      <c r="X332" s="230" t="s">
        <v>916</v>
      </c>
      <c r="Y332" s="230" t="s">
        <v>182</v>
      </c>
      <c r="Z332" s="210"/>
      <c r="AA332" s="210"/>
      <c r="AB332" s="210"/>
      <c r="AC332" s="210"/>
      <c r="AD332" s="210"/>
      <c r="AE332" s="210"/>
      <c r="AF332" s="210"/>
      <c r="AG332" s="210" t="s">
        <v>917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x14ac:dyDescent="0.2">
      <c r="A333" s="236" t="s">
        <v>174</v>
      </c>
      <c r="B333" s="237" t="s">
        <v>147</v>
      </c>
      <c r="C333" s="255" t="s">
        <v>30</v>
      </c>
      <c r="D333" s="238"/>
      <c r="E333" s="239"/>
      <c r="F333" s="240"/>
      <c r="G333" s="241">
        <f>SUMIF(AG334:AG335,"&lt;&gt;NOR",G334:G335)</f>
        <v>0</v>
      </c>
      <c r="H333" s="235"/>
      <c r="I333" s="235">
        <f>SUM(I334:I335)</f>
        <v>0</v>
      </c>
      <c r="J333" s="235"/>
      <c r="K333" s="235">
        <f>SUM(K334:K335)</f>
        <v>0</v>
      </c>
      <c r="L333" s="235"/>
      <c r="M333" s="235">
        <f>SUM(M334:M335)</f>
        <v>0</v>
      </c>
      <c r="N333" s="234"/>
      <c r="O333" s="234">
        <f>SUM(O334:O335)</f>
        <v>0</v>
      </c>
      <c r="P333" s="234"/>
      <c r="Q333" s="234">
        <f>SUM(Q334:Q335)</f>
        <v>0</v>
      </c>
      <c r="R333" s="235"/>
      <c r="S333" s="235"/>
      <c r="T333" s="235"/>
      <c r="U333" s="235"/>
      <c r="V333" s="235">
        <f>SUM(V334:V335)</f>
        <v>0</v>
      </c>
      <c r="W333" s="235"/>
      <c r="X333" s="235"/>
      <c r="Y333" s="235"/>
      <c r="AG333" t="s">
        <v>175</v>
      </c>
    </row>
    <row r="334" spans="1:60" outlineLevel="1" x14ac:dyDescent="0.2">
      <c r="A334" s="249">
        <v>128</v>
      </c>
      <c r="B334" s="250" t="s">
        <v>930</v>
      </c>
      <c r="C334" s="258" t="s">
        <v>931</v>
      </c>
      <c r="D334" s="251" t="s">
        <v>915</v>
      </c>
      <c r="E334" s="252">
        <v>1</v>
      </c>
      <c r="F334" s="253"/>
      <c r="G334" s="254">
        <f>ROUND(E334*F334,2)</f>
        <v>0</v>
      </c>
      <c r="H334" s="231"/>
      <c r="I334" s="230">
        <f>ROUND(E334*H334,2)</f>
        <v>0</v>
      </c>
      <c r="J334" s="231"/>
      <c r="K334" s="230">
        <f>ROUND(E334*J334,2)</f>
        <v>0</v>
      </c>
      <c r="L334" s="230">
        <v>21</v>
      </c>
      <c r="M334" s="230">
        <f>G334*(1+L334/100)</f>
        <v>0</v>
      </c>
      <c r="N334" s="229">
        <v>0</v>
      </c>
      <c r="O334" s="229">
        <f>ROUND(E334*N334,2)</f>
        <v>0</v>
      </c>
      <c r="P334" s="229">
        <v>0</v>
      </c>
      <c r="Q334" s="229">
        <f>ROUND(E334*P334,2)</f>
        <v>0</v>
      </c>
      <c r="R334" s="230"/>
      <c r="S334" s="230" t="s">
        <v>179</v>
      </c>
      <c r="T334" s="230" t="s">
        <v>737</v>
      </c>
      <c r="U334" s="230">
        <v>0</v>
      </c>
      <c r="V334" s="230">
        <f>ROUND(E334*U334,2)</f>
        <v>0</v>
      </c>
      <c r="W334" s="230"/>
      <c r="X334" s="230" t="s">
        <v>916</v>
      </c>
      <c r="Y334" s="230" t="s">
        <v>182</v>
      </c>
      <c r="Z334" s="210"/>
      <c r="AA334" s="210"/>
      <c r="AB334" s="210"/>
      <c r="AC334" s="210"/>
      <c r="AD334" s="210"/>
      <c r="AE334" s="210"/>
      <c r="AF334" s="210"/>
      <c r="AG334" s="210" t="s">
        <v>917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1" x14ac:dyDescent="0.2">
      <c r="A335" s="243">
        <v>129</v>
      </c>
      <c r="B335" s="244" t="s">
        <v>932</v>
      </c>
      <c r="C335" s="256" t="s">
        <v>933</v>
      </c>
      <c r="D335" s="245" t="s">
        <v>915</v>
      </c>
      <c r="E335" s="246">
        <v>1</v>
      </c>
      <c r="F335" s="247"/>
      <c r="G335" s="248">
        <f>ROUND(E335*F335,2)</f>
        <v>0</v>
      </c>
      <c r="H335" s="231"/>
      <c r="I335" s="230">
        <f>ROUND(E335*H335,2)</f>
        <v>0</v>
      </c>
      <c r="J335" s="231"/>
      <c r="K335" s="230">
        <f>ROUND(E335*J335,2)</f>
        <v>0</v>
      </c>
      <c r="L335" s="230">
        <v>21</v>
      </c>
      <c r="M335" s="230">
        <f>G335*(1+L335/100)</f>
        <v>0</v>
      </c>
      <c r="N335" s="229">
        <v>0</v>
      </c>
      <c r="O335" s="229">
        <f>ROUND(E335*N335,2)</f>
        <v>0</v>
      </c>
      <c r="P335" s="229">
        <v>0</v>
      </c>
      <c r="Q335" s="229">
        <f>ROUND(E335*P335,2)</f>
        <v>0</v>
      </c>
      <c r="R335" s="230"/>
      <c r="S335" s="230" t="s">
        <v>179</v>
      </c>
      <c r="T335" s="230" t="s">
        <v>737</v>
      </c>
      <c r="U335" s="230">
        <v>0</v>
      </c>
      <c r="V335" s="230">
        <f>ROUND(E335*U335,2)</f>
        <v>0</v>
      </c>
      <c r="W335" s="230"/>
      <c r="X335" s="230" t="s">
        <v>916</v>
      </c>
      <c r="Y335" s="230" t="s">
        <v>182</v>
      </c>
      <c r="Z335" s="210"/>
      <c r="AA335" s="210"/>
      <c r="AB335" s="210"/>
      <c r="AC335" s="210"/>
      <c r="AD335" s="210"/>
      <c r="AE335" s="210"/>
      <c r="AF335" s="210"/>
      <c r="AG335" s="210" t="s">
        <v>917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x14ac:dyDescent="0.2">
      <c r="A336" s="3"/>
      <c r="B336" s="4"/>
      <c r="C336" s="259"/>
      <c r="D336" s="6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AE336">
        <v>12</v>
      </c>
      <c r="AF336">
        <v>21</v>
      </c>
      <c r="AG336" t="s">
        <v>160</v>
      </c>
    </row>
    <row r="337" spans="1:33" x14ac:dyDescent="0.2">
      <c r="A337" s="213"/>
      <c r="B337" s="214" t="s">
        <v>31</v>
      </c>
      <c r="C337" s="260"/>
      <c r="D337" s="215"/>
      <c r="E337" s="216"/>
      <c r="F337" s="216"/>
      <c r="G337" s="242">
        <f>G8+G13+G42+G49+G93+G114+G117+G123+G128+G130+G147+G160+G170+G208+G249+G261+G272+G279+G308+G315+G323+G325+G333</f>
        <v>0</v>
      </c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AE337">
        <f>SUMIF(L7:L335,AE336,G7:G335)</f>
        <v>0</v>
      </c>
      <c r="AF337">
        <f>SUMIF(L7:L335,AF336,G7:G335)</f>
        <v>0</v>
      </c>
      <c r="AG337" t="s">
        <v>347</v>
      </c>
    </row>
    <row r="338" spans="1:33" x14ac:dyDescent="0.2">
      <c r="A338" s="3"/>
      <c r="B338" s="4"/>
      <c r="C338" s="259"/>
      <c r="D338" s="6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33" x14ac:dyDescent="0.2">
      <c r="A339" s="3"/>
      <c r="B339" s="4"/>
      <c r="C339" s="259"/>
      <c r="D339" s="6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33" x14ac:dyDescent="0.2">
      <c r="A340" s="217" t="s">
        <v>348</v>
      </c>
      <c r="B340" s="217"/>
      <c r="C340" s="261"/>
      <c r="D340" s="6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33" x14ac:dyDescent="0.2">
      <c r="A341" s="218"/>
      <c r="B341" s="219"/>
      <c r="C341" s="262"/>
      <c r="D341" s="219"/>
      <c r="E341" s="219"/>
      <c r="F341" s="219"/>
      <c r="G341" s="220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AG341" t="s">
        <v>349</v>
      </c>
    </row>
    <row r="342" spans="1:33" x14ac:dyDescent="0.2">
      <c r="A342" s="221"/>
      <c r="B342" s="222"/>
      <c r="C342" s="263"/>
      <c r="D342" s="222"/>
      <c r="E342" s="222"/>
      <c r="F342" s="222"/>
      <c r="G342" s="22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33" x14ac:dyDescent="0.2">
      <c r="A343" s="221"/>
      <c r="B343" s="222"/>
      <c r="C343" s="263"/>
      <c r="D343" s="222"/>
      <c r="E343" s="222"/>
      <c r="F343" s="222"/>
      <c r="G343" s="22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33" x14ac:dyDescent="0.2">
      <c r="A344" s="221"/>
      <c r="B344" s="222"/>
      <c r="C344" s="263"/>
      <c r="D344" s="222"/>
      <c r="E344" s="222"/>
      <c r="F344" s="222"/>
      <c r="G344" s="22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33" x14ac:dyDescent="0.2">
      <c r="A345" s="224"/>
      <c r="B345" s="225"/>
      <c r="C345" s="264"/>
      <c r="D345" s="225"/>
      <c r="E345" s="225"/>
      <c r="F345" s="225"/>
      <c r="G345" s="22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33" x14ac:dyDescent="0.2">
      <c r="A346" s="3"/>
      <c r="B346" s="4"/>
      <c r="C346" s="259"/>
      <c r="D346" s="6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33" x14ac:dyDescent="0.2">
      <c r="C347" s="265"/>
      <c r="D347" s="10"/>
      <c r="AG347" t="s">
        <v>350</v>
      </c>
    </row>
    <row r="348" spans="1:33" x14ac:dyDescent="0.2">
      <c r="D348" s="10"/>
    </row>
    <row r="349" spans="1:33" x14ac:dyDescent="0.2">
      <c r="D349" s="10"/>
    </row>
    <row r="350" spans="1:33" x14ac:dyDescent="0.2">
      <c r="D350" s="10"/>
    </row>
    <row r="351" spans="1:33" x14ac:dyDescent="0.2">
      <c r="D351" s="10"/>
    </row>
    <row r="352" spans="1:33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vRUu8wGPnh29bp3oYiJpCwqSaRXPSRUQqJJro/D8m4yTKYjb0KKbgKiycgj3Bn0c4Illz7LCoMptJt4J3eXCA==" saltValue="7Tqx8Gj6HHmkIwxt2n6fxg==" spinCount="100000" sheet="1" formatRows="0"/>
  <mergeCells count="6">
    <mergeCell ref="A1:G1"/>
    <mergeCell ref="C2:G2"/>
    <mergeCell ref="C3:G3"/>
    <mergeCell ref="C4:G4"/>
    <mergeCell ref="A340:C340"/>
    <mergeCell ref="A341:G34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6E5F3-065E-4452-B7EB-5D53A64B15E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49</v>
      </c>
      <c r="C3" s="199" t="s">
        <v>57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51</v>
      </c>
      <c r="C4" s="202" t="s">
        <v>52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103</v>
      </c>
      <c r="C8" s="255" t="s">
        <v>104</v>
      </c>
      <c r="D8" s="238"/>
      <c r="E8" s="239"/>
      <c r="F8" s="240"/>
      <c r="G8" s="241">
        <f>SUMIF(AG9:AG15,"&lt;&gt;NOR",G9:G15)</f>
        <v>0</v>
      </c>
      <c r="H8" s="235"/>
      <c r="I8" s="235">
        <f>SUM(I9:I15)</f>
        <v>0</v>
      </c>
      <c r="J8" s="235"/>
      <c r="K8" s="235">
        <f>SUM(K9:K15)</f>
        <v>0</v>
      </c>
      <c r="L8" s="235"/>
      <c r="M8" s="235">
        <f>SUM(M9:M15)</f>
        <v>0</v>
      </c>
      <c r="N8" s="234"/>
      <c r="O8" s="234">
        <f>SUM(O9:O15)</f>
        <v>0</v>
      </c>
      <c r="P8" s="234"/>
      <c r="Q8" s="234">
        <f>SUM(Q9:Q15)</f>
        <v>0</v>
      </c>
      <c r="R8" s="235"/>
      <c r="S8" s="235"/>
      <c r="T8" s="235"/>
      <c r="U8" s="235"/>
      <c r="V8" s="235">
        <f>SUM(V9:V15)</f>
        <v>24.849999999999998</v>
      </c>
      <c r="W8" s="235"/>
      <c r="X8" s="235"/>
      <c r="Y8" s="235"/>
      <c r="AG8" t="s">
        <v>175</v>
      </c>
    </row>
    <row r="9" spans="1:60" ht="22.5" outlineLevel="1" x14ac:dyDescent="0.2">
      <c r="A9" s="249">
        <v>1</v>
      </c>
      <c r="B9" s="250" t="s">
        <v>934</v>
      </c>
      <c r="C9" s="258" t="s">
        <v>935</v>
      </c>
      <c r="D9" s="251" t="s">
        <v>212</v>
      </c>
      <c r="E9" s="252">
        <v>75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4.0000000000000003E-5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736</v>
      </c>
      <c r="T9" s="230" t="s">
        <v>737</v>
      </c>
      <c r="U9" s="230">
        <v>0.13</v>
      </c>
      <c r="V9" s="230">
        <f>ROUND(E9*U9,2)</f>
        <v>9.75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49">
        <v>2</v>
      </c>
      <c r="B10" s="250" t="s">
        <v>936</v>
      </c>
      <c r="C10" s="258" t="s">
        <v>937</v>
      </c>
      <c r="D10" s="251" t="s">
        <v>212</v>
      </c>
      <c r="E10" s="252">
        <v>25</v>
      </c>
      <c r="F10" s="253"/>
      <c r="G10" s="254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6.0000000000000002E-5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736</v>
      </c>
      <c r="T10" s="230" t="s">
        <v>737</v>
      </c>
      <c r="U10" s="230">
        <v>0.13</v>
      </c>
      <c r="V10" s="230">
        <f>ROUND(E10*U10,2)</f>
        <v>3.25</v>
      </c>
      <c r="W10" s="230"/>
      <c r="X10" s="230" t="s">
        <v>181</v>
      </c>
      <c r="Y10" s="230" t="s">
        <v>182</v>
      </c>
      <c r="Z10" s="210"/>
      <c r="AA10" s="210"/>
      <c r="AB10" s="210"/>
      <c r="AC10" s="210"/>
      <c r="AD10" s="210"/>
      <c r="AE10" s="210"/>
      <c r="AF10" s="210"/>
      <c r="AG10" s="210" t="s">
        <v>183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9">
        <v>3</v>
      </c>
      <c r="B11" s="250" t="s">
        <v>938</v>
      </c>
      <c r="C11" s="258" t="s">
        <v>939</v>
      </c>
      <c r="D11" s="251" t="s">
        <v>212</v>
      </c>
      <c r="E11" s="252">
        <v>16</v>
      </c>
      <c r="F11" s="253"/>
      <c r="G11" s="254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6.0000000000000002E-5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736</v>
      </c>
      <c r="T11" s="230" t="s">
        <v>737</v>
      </c>
      <c r="U11" s="230">
        <v>0.14000000000000001</v>
      </c>
      <c r="V11" s="230">
        <f>ROUND(E11*U11,2)</f>
        <v>2.2400000000000002</v>
      </c>
      <c r="W11" s="230"/>
      <c r="X11" s="230" t="s">
        <v>181</v>
      </c>
      <c r="Y11" s="230" t="s">
        <v>182</v>
      </c>
      <c r="Z11" s="210"/>
      <c r="AA11" s="210"/>
      <c r="AB11" s="210"/>
      <c r="AC11" s="210"/>
      <c r="AD11" s="210"/>
      <c r="AE11" s="210"/>
      <c r="AF11" s="210"/>
      <c r="AG11" s="210" t="s">
        <v>183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49">
        <v>4</v>
      </c>
      <c r="B12" s="250" t="s">
        <v>940</v>
      </c>
      <c r="C12" s="258" t="s">
        <v>941</v>
      </c>
      <c r="D12" s="251" t="s">
        <v>212</v>
      </c>
      <c r="E12" s="252">
        <v>48</v>
      </c>
      <c r="F12" s="253"/>
      <c r="G12" s="254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5.0000000000000002E-5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736</v>
      </c>
      <c r="T12" s="230" t="s">
        <v>737</v>
      </c>
      <c r="U12" s="230">
        <v>0.13</v>
      </c>
      <c r="V12" s="230">
        <f>ROUND(E12*U12,2)</f>
        <v>6.24</v>
      </c>
      <c r="W12" s="230"/>
      <c r="X12" s="230" t="s">
        <v>181</v>
      </c>
      <c r="Y12" s="230" t="s">
        <v>182</v>
      </c>
      <c r="Z12" s="210"/>
      <c r="AA12" s="210"/>
      <c r="AB12" s="210"/>
      <c r="AC12" s="210"/>
      <c r="AD12" s="210"/>
      <c r="AE12" s="210"/>
      <c r="AF12" s="210"/>
      <c r="AG12" s="210" t="s">
        <v>183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9">
        <v>5</v>
      </c>
      <c r="B13" s="250" t="s">
        <v>942</v>
      </c>
      <c r="C13" s="258" t="s">
        <v>943</v>
      </c>
      <c r="D13" s="251" t="s">
        <v>212</v>
      </c>
      <c r="E13" s="252">
        <v>15</v>
      </c>
      <c r="F13" s="253"/>
      <c r="G13" s="254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6.9999999999999994E-5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736</v>
      </c>
      <c r="T13" s="230" t="s">
        <v>737</v>
      </c>
      <c r="U13" s="230">
        <v>0.13</v>
      </c>
      <c r="V13" s="230">
        <f>ROUND(E13*U13,2)</f>
        <v>1.95</v>
      </c>
      <c r="W13" s="230"/>
      <c r="X13" s="230" t="s">
        <v>181</v>
      </c>
      <c r="Y13" s="230" t="s">
        <v>182</v>
      </c>
      <c r="Z13" s="210"/>
      <c r="AA13" s="210"/>
      <c r="AB13" s="210"/>
      <c r="AC13" s="210"/>
      <c r="AD13" s="210"/>
      <c r="AE13" s="210"/>
      <c r="AF13" s="210"/>
      <c r="AG13" s="210" t="s">
        <v>183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49">
        <v>6</v>
      </c>
      <c r="B14" s="250" t="s">
        <v>1412</v>
      </c>
      <c r="C14" s="258" t="s">
        <v>1413</v>
      </c>
      <c r="D14" s="251" t="s">
        <v>212</v>
      </c>
      <c r="E14" s="252">
        <v>10</v>
      </c>
      <c r="F14" s="253"/>
      <c r="G14" s="254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8.0000000000000007E-5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736</v>
      </c>
      <c r="T14" s="230" t="s">
        <v>737</v>
      </c>
      <c r="U14" s="230">
        <v>0.14000000000000001</v>
      </c>
      <c r="V14" s="230">
        <f>ROUND(E14*U14,2)</f>
        <v>1.4</v>
      </c>
      <c r="W14" s="230"/>
      <c r="X14" s="230" t="s">
        <v>181</v>
      </c>
      <c r="Y14" s="230" t="s">
        <v>182</v>
      </c>
      <c r="Z14" s="210"/>
      <c r="AA14" s="210"/>
      <c r="AB14" s="210"/>
      <c r="AC14" s="210"/>
      <c r="AD14" s="210"/>
      <c r="AE14" s="210"/>
      <c r="AF14" s="210"/>
      <c r="AG14" s="210" t="s">
        <v>183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9">
        <v>7</v>
      </c>
      <c r="B15" s="250" t="s">
        <v>702</v>
      </c>
      <c r="C15" s="258" t="s">
        <v>703</v>
      </c>
      <c r="D15" s="251" t="s">
        <v>325</v>
      </c>
      <c r="E15" s="252">
        <v>9.7099999999999999E-3</v>
      </c>
      <c r="F15" s="253"/>
      <c r="G15" s="254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736</v>
      </c>
      <c r="T15" s="230" t="s">
        <v>737</v>
      </c>
      <c r="U15" s="230">
        <v>1.831</v>
      </c>
      <c r="V15" s="230">
        <f>ROUND(E15*U15,2)</f>
        <v>0.02</v>
      </c>
      <c r="W15" s="230"/>
      <c r="X15" s="230" t="s">
        <v>181</v>
      </c>
      <c r="Y15" s="230" t="s">
        <v>182</v>
      </c>
      <c r="Z15" s="210"/>
      <c r="AA15" s="210"/>
      <c r="AB15" s="210"/>
      <c r="AC15" s="210"/>
      <c r="AD15" s="210"/>
      <c r="AE15" s="210"/>
      <c r="AF15" s="210"/>
      <c r="AG15" s="210" t="s">
        <v>944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36" t="s">
        <v>174</v>
      </c>
      <c r="B16" s="237" t="s">
        <v>105</v>
      </c>
      <c r="C16" s="255" t="s">
        <v>106</v>
      </c>
      <c r="D16" s="238"/>
      <c r="E16" s="239"/>
      <c r="F16" s="240"/>
      <c r="G16" s="241">
        <f>SUMIF(AG17:AG37,"&lt;&gt;NOR",G17:G37)</f>
        <v>0</v>
      </c>
      <c r="H16" s="235"/>
      <c r="I16" s="235">
        <f>SUM(I17:I37)</f>
        <v>0</v>
      </c>
      <c r="J16" s="235"/>
      <c r="K16" s="235">
        <f>SUM(K17:K37)</f>
        <v>0</v>
      </c>
      <c r="L16" s="235"/>
      <c r="M16" s="235">
        <f>SUM(M17:M37)</f>
        <v>0</v>
      </c>
      <c r="N16" s="234"/>
      <c r="O16" s="234">
        <f>SUM(O17:O37)</f>
        <v>6.629999999999999</v>
      </c>
      <c r="P16" s="234"/>
      <c r="Q16" s="234">
        <f>SUM(Q17:Q37)</f>
        <v>0.01</v>
      </c>
      <c r="R16" s="235"/>
      <c r="S16" s="235"/>
      <c r="T16" s="235"/>
      <c r="U16" s="235"/>
      <c r="V16" s="235">
        <f>SUM(V17:V37)</f>
        <v>99.65000000000002</v>
      </c>
      <c r="W16" s="235"/>
      <c r="X16" s="235"/>
      <c r="Y16" s="235"/>
      <c r="AG16" t="s">
        <v>175</v>
      </c>
    </row>
    <row r="17" spans="1:60" outlineLevel="1" x14ac:dyDescent="0.2">
      <c r="A17" s="249">
        <v>8</v>
      </c>
      <c r="B17" s="250" t="s">
        <v>945</v>
      </c>
      <c r="C17" s="258" t="s">
        <v>946</v>
      </c>
      <c r="D17" s="251" t="s">
        <v>782</v>
      </c>
      <c r="E17" s="252">
        <v>1</v>
      </c>
      <c r="F17" s="253"/>
      <c r="G17" s="254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1.4919999999999999E-2</v>
      </c>
      <c r="Q17" s="229">
        <f>ROUND(E17*P17,2)</f>
        <v>0.01</v>
      </c>
      <c r="R17" s="230"/>
      <c r="S17" s="230" t="s">
        <v>736</v>
      </c>
      <c r="T17" s="230" t="s">
        <v>737</v>
      </c>
      <c r="U17" s="230">
        <v>0.41</v>
      </c>
      <c r="V17" s="230">
        <f>ROUND(E17*U17,2)</f>
        <v>0.41</v>
      </c>
      <c r="W17" s="230"/>
      <c r="X17" s="230" t="s">
        <v>181</v>
      </c>
      <c r="Y17" s="230" t="s">
        <v>182</v>
      </c>
      <c r="Z17" s="210"/>
      <c r="AA17" s="210"/>
      <c r="AB17" s="210"/>
      <c r="AC17" s="210"/>
      <c r="AD17" s="210"/>
      <c r="AE17" s="210"/>
      <c r="AF17" s="210"/>
      <c r="AG17" s="210" t="s">
        <v>183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49">
        <v>9</v>
      </c>
      <c r="B18" s="250" t="s">
        <v>947</v>
      </c>
      <c r="C18" s="258" t="s">
        <v>948</v>
      </c>
      <c r="D18" s="251" t="s">
        <v>178</v>
      </c>
      <c r="E18" s="252">
        <v>2</v>
      </c>
      <c r="F18" s="253"/>
      <c r="G18" s="254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736</v>
      </c>
      <c r="T18" s="230" t="s">
        <v>737</v>
      </c>
      <c r="U18" s="230">
        <v>1.89</v>
      </c>
      <c r="V18" s="230">
        <f>ROUND(E18*U18,2)</f>
        <v>3.78</v>
      </c>
      <c r="W18" s="230"/>
      <c r="X18" s="230" t="s">
        <v>181</v>
      </c>
      <c r="Y18" s="230" t="s">
        <v>182</v>
      </c>
      <c r="Z18" s="210"/>
      <c r="AA18" s="210"/>
      <c r="AB18" s="210"/>
      <c r="AC18" s="210"/>
      <c r="AD18" s="210"/>
      <c r="AE18" s="210"/>
      <c r="AF18" s="210"/>
      <c r="AG18" s="210" t="s">
        <v>183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9">
        <v>10</v>
      </c>
      <c r="B19" s="250" t="s">
        <v>1414</v>
      </c>
      <c r="C19" s="258" t="s">
        <v>1415</v>
      </c>
      <c r="D19" s="251" t="s">
        <v>212</v>
      </c>
      <c r="E19" s="252">
        <v>20</v>
      </c>
      <c r="F19" s="253"/>
      <c r="G19" s="254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0.21706</v>
      </c>
      <c r="O19" s="229">
        <f>ROUND(E19*N19,2)</f>
        <v>4.34</v>
      </c>
      <c r="P19" s="229">
        <v>0</v>
      </c>
      <c r="Q19" s="229">
        <f>ROUND(E19*P19,2)</f>
        <v>0</v>
      </c>
      <c r="R19" s="230"/>
      <c r="S19" s="230" t="s">
        <v>736</v>
      </c>
      <c r="T19" s="230" t="s">
        <v>737</v>
      </c>
      <c r="U19" s="230">
        <v>0</v>
      </c>
      <c r="V19" s="230">
        <f>ROUND(E19*U19,2)</f>
        <v>0</v>
      </c>
      <c r="W19" s="230"/>
      <c r="X19" s="230" t="s">
        <v>273</v>
      </c>
      <c r="Y19" s="230" t="s">
        <v>182</v>
      </c>
      <c r="Z19" s="210"/>
      <c r="AA19" s="210"/>
      <c r="AB19" s="210"/>
      <c r="AC19" s="210"/>
      <c r="AD19" s="210"/>
      <c r="AE19" s="210"/>
      <c r="AF19" s="210"/>
      <c r="AG19" s="210" t="s">
        <v>274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9">
        <v>11</v>
      </c>
      <c r="B20" s="250" t="s">
        <v>949</v>
      </c>
      <c r="C20" s="258" t="s">
        <v>950</v>
      </c>
      <c r="D20" s="251" t="s">
        <v>212</v>
      </c>
      <c r="E20" s="252">
        <v>10</v>
      </c>
      <c r="F20" s="253"/>
      <c r="G20" s="254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0.21664</v>
      </c>
      <c r="O20" s="229">
        <f>ROUND(E20*N20,2)</f>
        <v>2.17</v>
      </c>
      <c r="P20" s="229">
        <v>0</v>
      </c>
      <c r="Q20" s="229">
        <f>ROUND(E20*P20,2)</f>
        <v>0</v>
      </c>
      <c r="R20" s="230"/>
      <c r="S20" s="230" t="s">
        <v>736</v>
      </c>
      <c r="T20" s="230" t="s">
        <v>737</v>
      </c>
      <c r="U20" s="230">
        <v>0</v>
      </c>
      <c r="V20" s="230">
        <f>ROUND(E20*U20,2)</f>
        <v>0</v>
      </c>
      <c r="W20" s="230"/>
      <c r="X20" s="230" t="s">
        <v>273</v>
      </c>
      <c r="Y20" s="230" t="s">
        <v>182</v>
      </c>
      <c r="Z20" s="210"/>
      <c r="AA20" s="210"/>
      <c r="AB20" s="210"/>
      <c r="AC20" s="210"/>
      <c r="AD20" s="210"/>
      <c r="AE20" s="210"/>
      <c r="AF20" s="210"/>
      <c r="AG20" s="210" t="s">
        <v>274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9">
        <v>12</v>
      </c>
      <c r="B21" s="250" t="s">
        <v>953</v>
      </c>
      <c r="C21" s="258" t="s">
        <v>954</v>
      </c>
      <c r="D21" s="251" t="s">
        <v>212</v>
      </c>
      <c r="E21" s="252">
        <v>9</v>
      </c>
      <c r="F21" s="253"/>
      <c r="G21" s="254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1.7099999999999999E-3</v>
      </c>
      <c r="O21" s="229">
        <f>ROUND(E21*N21,2)</f>
        <v>0.02</v>
      </c>
      <c r="P21" s="229">
        <v>0</v>
      </c>
      <c r="Q21" s="229">
        <f>ROUND(E21*P21,2)</f>
        <v>0</v>
      </c>
      <c r="R21" s="230"/>
      <c r="S21" s="230" t="s">
        <v>736</v>
      </c>
      <c r="T21" s="230" t="s">
        <v>737</v>
      </c>
      <c r="U21" s="230">
        <v>0.79700000000000004</v>
      </c>
      <c r="V21" s="230">
        <f>ROUND(E21*U21,2)</f>
        <v>7.17</v>
      </c>
      <c r="W21" s="230"/>
      <c r="X21" s="230" t="s">
        <v>181</v>
      </c>
      <c r="Y21" s="230" t="s">
        <v>182</v>
      </c>
      <c r="Z21" s="210"/>
      <c r="AA21" s="210"/>
      <c r="AB21" s="210"/>
      <c r="AC21" s="210"/>
      <c r="AD21" s="210"/>
      <c r="AE21" s="210"/>
      <c r="AF21" s="210"/>
      <c r="AG21" s="210" t="s">
        <v>183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9">
        <v>13</v>
      </c>
      <c r="B22" s="250" t="s">
        <v>955</v>
      </c>
      <c r="C22" s="258" t="s">
        <v>956</v>
      </c>
      <c r="D22" s="251" t="s">
        <v>212</v>
      </c>
      <c r="E22" s="252">
        <v>20</v>
      </c>
      <c r="F22" s="253"/>
      <c r="G22" s="254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1.31E-3</v>
      </c>
      <c r="O22" s="229">
        <f>ROUND(E22*N22,2)</f>
        <v>0.03</v>
      </c>
      <c r="P22" s="229">
        <v>0</v>
      </c>
      <c r="Q22" s="229">
        <f>ROUND(E22*P22,2)</f>
        <v>0</v>
      </c>
      <c r="R22" s="230"/>
      <c r="S22" s="230" t="s">
        <v>736</v>
      </c>
      <c r="T22" s="230" t="s">
        <v>737</v>
      </c>
      <c r="U22" s="230">
        <v>0.79700000000000004</v>
      </c>
      <c r="V22" s="230">
        <f>ROUND(E22*U22,2)</f>
        <v>15.94</v>
      </c>
      <c r="W22" s="230"/>
      <c r="X22" s="230" t="s">
        <v>181</v>
      </c>
      <c r="Y22" s="230" t="s">
        <v>182</v>
      </c>
      <c r="Z22" s="210"/>
      <c r="AA22" s="210"/>
      <c r="AB22" s="210"/>
      <c r="AC22" s="210"/>
      <c r="AD22" s="210"/>
      <c r="AE22" s="210"/>
      <c r="AF22" s="210"/>
      <c r="AG22" s="210" t="s">
        <v>183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9">
        <v>14</v>
      </c>
      <c r="B23" s="250" t="s">
        <v>1416</v>
      </c>
      <c r="C23" s="258" t="s">
        <v>1417</v>
      </c>
      <c r="D23" s="251" t="s">
        <v>212</v>
      </c>
      <c r="E23" s="252">
        <v>5</v>
      </c>
      <c r="F23" s="253"/>
      <c r="G23" s="254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5.1999999999999995E-4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736</v>
      </c>
      <c r="T23" s="230" t="s">
        <v>737</v>
      </c>
      <c r="U23" s="230">
        <v>0.52900000000000003</v>
      </c>
      <c r="V23" s="230">
        <f>ROUND(E23*U23,2)</f>
        <v>2.65</v>
      </c>
      <c r="W23" s="230"/>
      <c r="X23" s="230" t="s">
        <v>181</v>
      </c>
      <c r="Y23" s="230" t="s">
        <v>182</v>
      </c>
      <c r="Z23" s="210"/>
      <c r="AA23" s="210"/>
      <c r="AB23" s="210"/>
      <c r="AC23" s="210"/>
      <c r="AD23" s="210"/>
      <c r="AE23" s="210"/>
      <c r="AF23" s="210"/>
      <c r="AG23" s="210" t="s">
        <v>183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9">
        <v>15</v>
      </c>
      <c r="B24" s="250" t="s">
        <v>957</v>
      </c>
      <c r="C24" s="258" t="s">
        <v>958</v>
      </c>
      <c r="D24" s="251" t="s">
        <v>212</v>
      </c>
      <c r="E24" s="252">
        <v>24</v>
      </c>
      <c r="F24" s="253"/>
      <c r="G24" s="254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1.5200000000000001E-3</v>
      </c>
      <c r="O24" s="229">
        <f>ROUND(E24*N24,2)</f>
        <v>0.04</v>
      </c>
      <c r="P24" s="229">
        <v>0</v>
      </c>
      <c r="Q24" s="229">
        <f>ROUND(E24*P24,2)</f>
        <v>0</v>
      </c>
      <c r="R24" s="230"/>
      <c r="S24" s="230" t="s">
        <v>736</v>
      </c>
      <c r="T24" s="230" t="s">
        <v>737</v>
      </c>
      <c r="U24" s="230">
        <v>1.173</v>
      </c>
      <c r="V24" s="230">
        <f>ROUND(E24*U24,2)</f>
        <v>28.15</v>
      </c>
      <c r="W24" s="230"/>
      <c r="X24" s="230" t="s">
        <v>181</v>
      </c>
      <c r="Y24" s="230" t="s">
        <v>182</v>
      </c>
      <c r="Z24" s="210"/>
      <c r="AA24" s="210"/>
      <c r="AB24" s="210"/>
      <c r="AC24" s="210"/>
      <c r="AD24" s="210"/>
      <c r="AE24" s="210"/>
      <c r="AF24" s="210"/>
      <c r="AG24" s="210" t="s">
        <v>183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9">
        <v>16</v>
      </c>
      <c r="B25" s="250" t="s">
        <v>1418</v>
      </c>
      <c r="C25" s="258" t="s">
        <v>1419</v>
      </c>
      <c r="D25" s="251" t="s">
        <v>212</v>
      </c>
      <c r="E25" s="252">
        <v>8</v>
      </c>
      <c r="F25" s="253"/>
      <c r="G25" s="254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6.9999999999999999E-4</v>
      </c>
      <c r="O25" s="229">
        <f>ROUND(E25*N25,2)</f>
        <v>0.01</v>
      </c>
      <c r="P25" s="229">
        <v>0</v>
      </c>
      <c r="Q25" s="229">
        <f>ROUND(E25*P25,2)</f>
        <v>0</v>
      </c>
      <c r="R25" s="230"/>
      <c r="S25" s="230" t="s">
        <v>736</v>
      </c>
      <c r="T25" s="230" t="s">
        <v>737</v>
      </c>
      <c r="U25" s="230">
        <v>0.45200000000000001</v>
      </c>
      <c r="V25" s="230">
        <f>ROUND(E25*U25,2)</f>
        <v>3.62</v>
      </c>
      <c r="W25" s="230"/>
      <c r="X25" s="230" t="s">
        <v>181</v>
      </c>
      <c r="Y25" s="230" t="s">
        <v>182</v>
      </c>
      <c r="Z25" s="210"/>
      <c r="AA25" s="210"/>
      <c r="AB25" s="210"/>
      <c r="AC25" s="210"/>
      <c r="AD25" s="210"/>
      <c r="AE25" s="210"/>
      <c r="AF25" s="210"/>
      <c r="AG25" s="210" t="s">
        <v>183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9">
        <v>17</v>
      </c>
      <c r="B26" s="250" t="s">
        <v>959</v>
      </c>
      <c r="C26" s="258" t="s">
        <v>960</v>
      </c>
      <c r="D26" s="251" t="s">
        <v>212</v>
      </c>
      <c r="E26" s="252">
        <v>27</v>
      </c>
      <c r="F26" s="253"/>
      <c r="G26" s="254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4.6999999999999999E-4</v>
      </c>
      <c r="O26" s="229">
        <f>ROUND(E26*N26,2)</f>
        <v>0.01</v>
      </c>
      <c r="P26" s="229">
        <v>0</v>
      </c>
      <c r="Q26" s="229">
        <f>ROUND(E26*P26,2)</f>
        <v>0</v>
      </c>
      <c r="R26" s="230"/>
      <c r="S26" s="230" t="s">
        <v>736</v>
      </c>
      <c r="T26" s="230" t="s">
        <v>737</v>
      </c>
      <c r="U26" s="230">
        <v>0.35899999999999999</v>
      </c>
      <c r="V26" s="230">
        <f>ROUND(E26*U26,2)</f>
        <v>9.69</v>
      </c>
      <c r="W26" s="230"/>
      <c r="X26" s="230" t="s">
        <v>181</v>
      </c>
      <c r="Y26" s="230" t="s">
        <v>182</v>
      </c>
      <c r="Z26" s="210"/>
      <c r="AA26" s="210"/>
      <c r="AB26" s="210"/>
      <c r="AC26" s="210"/>
      <c r="AD26" s="210"/>
      <c r="AE26" s="210"/>
      <c r="AF26" s="210"/>
      <c r="AG26" s="210" t="s">
        <v>183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9">
        <v>18</v>
      </c>
      <c r="B27" s="250" t="s">
        <v>961</v>
      </c>
      <c r="C27" s="258" t="s">
        <v>962</v>
      </c>
      <c r="D27" s="251" t="s">
        <v>212</v>
      </c>
      <c r="E27" s="252">
        <v>22</v>
      </c>
      <c r="F27" s="253"/>
      <c r="G27" s="254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3.8000000000000002E-4</v>
      </c>
      <c r="O27" s="229">
        <f>ROUND(E27*N27,2)</f>
        <v>0.01</v>
      </c>
      <c r="P27" s="229">
        <v>0</v>
      </c>
      <c r="Q27" s="229">
        <f>ROUND(E27*P27,2)</f>
        <v>0</v>
      </c>
      <c r="R27" s="230"/>
      <c r="S27" s="230" t="s">
        <v>736</v>
      </c>
      <c r="T27" s="230" t="s">
        <v>737</v>
      </c>
      <c r="U27" s="230">
        <v>0.32</v>
      </c>
      <c r="V27" s="230">
        <f>ROUND(E27*U27,2)</f>
        <v>7.04</v>
      </c>
      <c r="W27" s="230"/>
      <c r="X27" s="230" t="s">
        <v>181</v>
      </c>
      <c r="Y27" s="230" t="s">
        <v>182</v>
      </c>
      <c r="Z27" s="210"/>
      <c r="AA27" s="210"/>
      <c r="AB27" s="210"/>
      <c r="AC27" s="210"/>
      <c r="AD27" s="210"/>
      <c r="AE27" s="210"/>
      <c r="AF27" s="210"/>
      <c r="AG27" s="210" t="s">
        <v>183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9">
        <v>19</v>
      </c>
      <c r="B28" s="250" t="s">
        <v>973</v>
      </c>
      <c r="C28" s="258" t="s">
        <v>974</v>
      </c>
      <c r="D28" s="251" t="s">
        <v>212</v>
      </c>
      <c r="E28" s="252">
        <v>59</v>
      </c>
      <c r="F28" s="253"/>
      <c r="G28" s="254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736</v>
      </c>
      <c r="T28" s="230" t="s">
        <v>737</v>
      </c>
      <c r="U28" s="230">
        <v>5.8999999999999997E-2</v>
      </c>
      <c r="V28" s="230">
        <f>ROUND(E28*U28,2)</f>
        <v>3.48</v>
      </c>
      <c r="W28" s="230"/>
      <c r="X28" s="230" t="s">
        <v>181</v>
      </c>
      <c r="Y28" s="230" t="s">
        <v>182</v>
      </c>
      <c r="Z28" s="210"/>
      <c r="AA28" s="210"/>
      <c r="AB28" s="210"/>
      <c r="AC28" s="210"/>
      <c r="AD28" s="210"/>
      <c r="AE28" s="210"/>
      <c r="AF28" s="210"/>
      <c r="AG28" s="210" t="s">
        <v>183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9">
        <v>20</v>
      </c>
      <c r="B29" s="250" t="s">
        <v>963</v>
      </c>
      <c r="C29" s="258" t="s">
        <v>964</v>
      </c>
      <c r="D29" s="251" t="s">
        <v>178</v>
      </c>
      <c r="E29" s="252">
        <v>13</v>
      </c>
      <c r="F29" s="253"/>
      <c r="G29" s="254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736</v>
      </c>
      <c r="T29" s="230" t="s">
        <v>737</v>
      </c>
      <c r="U29" s="230">
        <v>0.157</v>
      </c>
      <c r="V29" s="230">
        <f>ROUND(E29*U29,2)</f>
        <v>2.04</v>
      </c>
      <c r="W29" s="230"/>
      <c r="X29" s="230" t="s">
        <v>181</v>
      </c>
      <c r="Y29" s="230" t="s">
        <v>182</v>
      </c>
      <c r="Z29" s="210"/>
      <c r="AA29" s="210"/>
      <c r="AB29" s="210"/>
      <c r="AC29" s="210"/>
      <c r="AD29" s="210"/>
      <c r="AE29" s="210"/>
      <c r="AF29" s="210"/>
      <c r="AG29" s="210" t="s">
        <v>183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9">
        <v>21</v>
      </c>
      <c r="B30" s="250" t="s">
        <v>965</v>
      </c>
      <c r="C30" s="258" t="s">
        <v>966</v>
      </c>
      <c r="D30" s="251" t="s">
        <v>178</v>
      </c>
      <c r="E30" s="252">
        <v>13</v>
      </c>
      <c r="F30" s="253"/>
      <c r="G30" s="254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736</v>
      </c>
      <c r="T30" s="230" t="s">
        <v>737</v>
      </c>
      <c r="U30" s="230">
        <v>0.17399999999999999</v>
      </c>
      <c r="V30" s="230">
        <f>ROUND(E30*U30,2)</f>
        <v>2.2599999999999998</v>
      </c>
      <c r="W30" s="230"/>
      <c r="X30" s="230" t="s">
        <v>181</v>
      </c>
      <c r="Y30" s="230" t="s">
        <v>182</v>
      </c>
      <c r="Z30" s="210"/>
      <c r="AA30" s="210"/>
      <c r="AB30" s="210"/>
      <c r="AC30" s="210"/>
      <c r="AD30" s="210"/>
      <c r="AE30" s="210"/>
      <c r="AF30" s="210"/>
      <c r="AG30" s="210" t="s">
        <v>183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9">
        <v>22</v>
      </c>
      <c r="B31" s="250" t="s">
        <v>967</v>
      </c>
      <c r="C31" s="258" t="s">
        <v>968</v>
      </c>
      <c r="D31" s="251" t="s">
        <v>178</v>
      </c>
      <c r="E31" s="252">
        <v>9</v>
      </c>
      <c r="F31" s="253"/>
      <c r="G31" s="254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736</v>
      </c>
      <c r="T31" s="230" t="s">
        <v>737</v>
      </c>
      <c r="U31" s="230">
        <v>0.25900000000000001</v>
      </c>
      <c r="V31" s="230">
        <f>ROUND(E31*U31,2)</f>
        <v>2.33</v>
      </c>
      <c r="W31" s="230"/>
      <c r="X31" s="230" t="s">
        <v>181</v>
      </c>
      <c r="Y31" s="230" t="s">
        <v>182</v>
      </c>
      <c r="Z31" s="210"/>
      <c r="AA31" s="210"/>
      <c r="AB31" s="210"/>
      <c r="AC31" s="210"/>
      <c r="AD31" s="210"/>
      <c r="AE31" s="210"/>
      <c r="AF31" s="210"/>
      <c r="AG31" s="210" t="s">
        <v>183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9">
        <v>23</v>
      </c>
      <c r="B32" s="250" t="s">
        <v>969</v>
      </c>
      <c r="C32" s="258" t="s">
        <v>970</v>
      </c>
      <c r="D32" s="251" t="s">
        <v>178</v>
      </c>
      <c r="E32" s="252">
        <v>6</v>
      </c>
      <c r="F32" s="253"/>
      <c r="G32" s="254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4.8999999999999998E-4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736</v>
      </c>
      <c r="T32" s="230" t="s">
        <v>737</v>
      </c>
      <c r="U32" s="230">
        <v>0.13300000000000001</v>
      </c>
      <c r="V32" s="230">
        <f>ROUND(E32*U32,2)</f>
        <v>0.8</v>
      </c>
      <c r="W32" s="230"/>
      <c r="X32" s="230" t="s">
        <v>181</v>
      </c>
      <c r="Y32" s="230" t="s">
        <v>182</v>
      </c>
      <c r="Z32" s="210"/>
      <c r="AA32" s="210"/>
      <c r="AB32" s="210"/>
      <c r="AC32" s="210"/>
      <c r="AD32" s="210"/>
      <c r="AE32" s="210"/>
      <c r="AF32" s="210"/>
      <c r="AG32" s="210" t="s">
        <v>183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49">
        <v>24</v>
      </c>
      <c r="B33" s="250" t="s">
        <v>971</v>
      </c>
      <c r="C33" s="258" t="s">
        <v>972</v>
      </c>
      <c r="D33" s="251" t="s">
        <v>178</v>
      </c>
      <c r="E33" s="252">
        <v>2</v>
      </c>
      <c r="F33" s="253"/>
      <c r="G33" s="254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2.7E-4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736</v>
      </c>
      <c r="T33" s="230" t="s">
        <v>737</v>
      </c>
      <c r="U33" s="230">
        <v>0.33300000000000002</v>
      </c>
      <c r="V33" s="230">
        <f>ROUND(E33*U33,2)</f>
        <v>0.67</v>
      </c>
      <c r="W33" s="230"/>
      <c r="X33" s="230" t="s">
        <v>181</v>
      </c>
      <c r="Y33" s="230" t="s">
        <v>182</v>
      </c>
      <c r="Z33" s="210"/>
      <c r="AA33" s="210"/>
      <c r="AB33" s="210"/>
      <c r="AC33" s="210"/>
      <c r="AD33" s="210"/>
      <c r="AE33" s="210"/>
      <c r="AF33" s="210"/>
      <c r="AG33" s="210" t="s">
        <v>183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9">
        <v>25</v>
      </c>
      <c r="B34" s="250" t="s">
        <v>975</v>
      </c>
      <c r="C34" s="258" t="s">
        <v>976</v>
      </c>
      <c r="D34" s="251" t="s">
        <v>782</v>
      </c>
      <c r="E34" s="252">
        <v>1</v>
      </c>
      <c r="F34" s="253"/>
      <c r="G34" s="254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736</v>
      </c>
      <c r="T34" s="230" t="s">
        <v>737</v>
      </c>
      <c r="U34" s="230">
        <v>1.89</v>
      </c>
      <c r="V34" s="230">
        <f>ROUND(E34*U34,2)</f>
        <v>1.89</v>
      </c>
      <c r="W34" s="230"/>
      <c r="X34" s="230" t="s">
        <v>181</v>
      </c>
      <c r="Y34" s="230" t="s">
        <v>182</v>
      </c>
      <c r="Z34" s="210"/>
      <c r="AA34" s="210"/>
      <c r="AB34" s="210"/>
      <c r="AC34" s="210"/>
      <c r="AD34" s="210"/>
      <c r="AE34" s="210"/>
      <c r="AF34" s="210"/>
      <c r="AG34" s="210" t="s">
        <v>183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9">
        <v>26</v>
      </c>
      <c r="B35" s="250" t="s">
        <v>977</v>
      </c>
      <c r="C35" s="258" t="s">
        <v>978</v>
      </c>
      <c r="D35" s="251" t="s">
        <v>782</v>
      </c>
      <c r="E35" s="252">
        <v>3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736</v>
      </c>
      <c r="T35" s="230" t="s">
        <v>737</v>
      </c>
      <c r="U35" s="230">
        <v>1.89</v>
      </c>
      <c r="V35" s="230">
        <f>ROUND(E35*U35,2)</f>
        <v>5.67</v>
      </c>
      <c r="W35" s="230"/>
      <c r="X35" s="230" t="s">
        <v>181</v>
      </c>
      <c r="Y35" s="230" t="s">
        <v>182</v>
      </c>
      <c r="Z35" s="210"/>
      <c r="AA35" s="210"/>
      <c r="AB35" s="210"/>
      <c r="AC35" s="210"/>
      <c r="AD35" s="210"/>
      <c r="AE35" s="210"/>
      <c r="AF35" s="210"/>
      <c r="AG35" s="210" t="s">
        <v>183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9">
        <v>27</v>
      </c>
      <c r="B36" s="250" t="s">
        <v>979</v>
      </c>
      <c r="C36" s="258" t="s">
        <v>980</v>
      </c>
      <c r="D36" s="251" t="s">
        <v>782</v>
      </c>
      <c r="E36" s="252">
        <v>1</v>
      </c>
      <c r="F36" s="253"/>
      <c r="G36" s="254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736</v>
      </c>
      <c r="T36" s="230" t="s">
        <v>737</v>
      </c>
      <c r="U36" s="230">
        <v>1.89</v>
      </c>
      <c r="V36" s="230">
        <f>ROUND(E36*U36,2)</f>
        <v>1.89</v>
      </c>
      <c r="W36" s="230"/>
      <c r="X36" s="230" t="s">
        <v>181</v>
      </c>
      <c r="Y36" s="230" t="s">
        <v>182</v>
      </c>
      <c r="Z36" s="210"/>
      <c r="AA36" s="210"/>
      <c r="AB36" s="210"/>
      <c r="AC36" s="210"/>
      <c r="AD36" s="210"/>
      <c r="AE36" s="210"/>
      <c r="AF36" s="210"/>
      <c r="AG36" s="210" t="s">
        <v>183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9">
        <v>28</v>
      </c>
      <c r="B37" s="250" t="s">
        <v>981</v>
      </c>
      <c r="C37" s="258" t="s">
        <v>982</v>
      </c>
      <c r="D37" s="251" t="s">
        <v>325</v>
      </c>
      <c r="E37" s="252">
        <v>0.1108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736</v>
      </c>
      <c r="T37" s="230" t="s">
        <v>737</v>
      </c>
      <c r="U37" s="230">
        <v>1.5229999999999999</v>
      </c>
      <c r="V37" s="230">
        <f>ROUND(E37*U37,2)</f>
        <v>0.17</v>
      </c>
      <c r="W37" s="230"/>
      <c r="X37" s="230" t="s">
        <v>181</v>
      </c>
      <c r="Y37" s="230" t="s">
        <v>182</v>
      </c>
      <c r="Z37" s="210"/>
      <c r="AA37" s="210"/>
      <c r="AB37" s="210"/>
      <c r="AC37" s="210"/>
      <c r="AD37" s="210"/>
      <c r="AE37" s="210"/>
      <c r="AF37" s="210"/>
      <c r="AG37" s="210" t="s">
        <v>944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36" t="s">
        <v>174</v>
      </c>
      <c r="B38" s="237" t="s">
        <v>107</v>
      </c>
      <c r="C38" s="255" t="s">
        <v>108</v>
      </c>
      <c r="D38" s="238"/>
      <c r="E38" s="239"/>
      <c r="F38" s="240"/>
      <c r="G38" s="241">
        <f>SUMIF(AG39:AG62,"&lt;&gt;NOR",G39:G62)</f>
        <v>0</v>
      </c>
      <c r="H38" s="235"/>
      <c r="I38" s="235">
        <f>SUM(I39:I62)</f>
        <v>0</v>
      </c>
      <c r="J38" s="235"/>
      <c r="K38" s="235">
        <f>SUM(K39:K62)</f>
        <v>0</v>
      </c>
      <c r="L38" s="235"/>
      <c r="M38" s="235">
        <f>SUM(M39:M62)</f>
        <v>0</v>
      </c>
      <c r="N38" s="234"/>
      <c r="O38" s="234">
        <f>SUM(O39:O62)</f>
        <v>0.47000000000000008</v>
      </c>
      <c r="P38" s="234"/>
      <c r="Q38" s="234">
        <f>SUM(Q39:Q62)</f>
        <v>0.01</v>
      </c>
      <c r="R38" s="235"/>
      <c r="S38" s="235"/>
      <c r="T38" s="235"/>
      <c r="U38" s="235"/>
      <c r="V38" s="235">
        <f>SUM(V39:V62)</f>
        <v>180.01999999999992</v>
      </c>
      <c r="W38" s="235"/>
      <c r="X38" s="235"/>
      <c r="Y38" s="235"/>
      <c r="AG38" t="s">
        <v>175</v>
      </c>
    </row>
    <row r="39" spans="1:60" outlineLevel="1" x14ac:dyDescent="0.2">
      <c r="A39" s="249">
        <v>29</v>
      </c>
      <c r="B39" s="250" t="s">
        <v>983</v>
      </c>
      <c r="C39" s="258" t="s">
        <v>984</v>
      </c>
      <c r="D39" s="251" t="s">
        <v>782</v>
      </c>
      <c r="E39" s="252">
        <v>1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1.102E-2</v>
      </c>
      <c r="Q39" s="229">
        <f>ROUND(E39*P39,2)</f>
        <v>0.01</v>
      </c>
      <c r="R39" s="230"/>
      <c r="S39" s="230" t="s">
        <v>736</v>
      </c>
      <c r="T39" s="230" t="s">
        <v>737</v>
      </c>
      <c r="U39" s="230">
        <v>0.3</v>
      </c>
      <c r="V39" s="230">
        <f>ROUND(E39*U39,2)</f>
        <v>0.3</v>
      </c>
      <c r="W39" s="230"/>
      <c r="X39" s="230" t="s">
        <v>181</v>
      </c>
      <c r="Y39" s="230" t="s">
        <v>182</v>
      </c>
      <c r="Z39" s="210"/>
      <c r="AA39" s="210"/>
      <c r="AB39" s="210"/>
      <c r="AC39" s="210"/>
      <c r="AD39" s="210"/>
      <c r="AE39" s="210"/>
      <c r="AF39" s="210"/>
      <c r="AG39" s="210" t="s">
        <v>183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9">
        <v>30</v>
      </c>
      <c r="B40" s="250" t="s">
        <v>985</v>
      </c>
      <c r="C40" s="258" t="s">
        <v>986</v>
      </c>
      <c r="D40" s="251" t="s">
        <v>212</v>
      </c>
      <c r="E40" s="252">
        <v>4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5.9000000000000003E-4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736</v>
      </c>
      <c r="T40" s="230" t="s">
        <v>737</v>
      </c>
      <c r="U40" s="230">
        <v>0.755</v>
      </c>
      <c r="V40" s="230">
        <f>ROUND(E40*U40,2)</f>
        <v>3.02</v>
      </c>
      <c r="W40" s="230"/>
      <c r="X40" s="230" t="s">
        <v>181</v>
      </c>
      <c r="Y40" s="230" t="s">
        <v>182</v>
      </c>
      <c r="Z40" s="210"/>
      <c r="AA40" s="210"/>
      <c r="AB40" s="210"/>
      <c r="AC40" s="210"/>
      <c r="AD40" s="210"/>
      <c r="AE40" s="210"/>
      <c r="AF40" s="210"/>
      <c r="AG40" s="210" t="s">
        <v>183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9">
        <v>31</v>
      </c>
      <c r="B41" s="250" t="s">
        <v>987</v>
      </c>
      <c r="C41" s="258" t="s">
        <v>988</v>
      </c>
      <c r="D41" s="251" t="s">
        <v>212</v>
      </c>
      <c r="E41" s="252">
        <v>123</v>
      </c>
      <c r="F41" s="253"/>
      <c r="G41" s="254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4.6000000000000001E-4</v>
      </c>
      <c r="O41" s="229">
        <f>ROUND(E41*N41,2)</f>
        <v>0.06</v>
      </c>
      <c r="P41" s="229">
        <v>0</v>
      </c>
      <c r="Q41" s="229">
        <f>ROUND(E41*P41,2)</f>
        <v>0</v>
      </c>
      <c r="R41" s="230"/>
      <c r="S41" s="230" t="s">
        <v>736</v>
      </c>
      <c r="T41" s="230" t="s">
        <v>737</v>
      </c>
      <c r="U41" s="230">
        <v>0.52200000000000002</v>
      </c>
      <c r="V41" s="230">
        <f>ROUND(E41*U41,2)</f>
        <v>64.209999999999994</v>
      </c>
      <c r="W41" s="230"/>
      <c r="X41" s="230" t="s">
        <v>181</v>
      </c>
      <c r="Y41" s="230" t="s">
        <v>182</v>
      </c>
      <c r="Z41" s="210"/>
      <c r="AA41" s="210"/>
      <c r="AB41" s="210"/>
      <c r="AC41" s="210"/>
      <c r="AD41" s="210"/>
      <c r="AE41" s="210"/>
      <c r="AF41" s="210"/>
      <c r="AG41" s="210" t="s">
        <v>183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9">
        <v>32</v>
      </c>
      <c r="B42" s="250" t="s">
        <v>989</v>
      </c>
      <c r="C42" s="258" t="s">
        <v>990</v>
      </c>
      <c r="D42" s="251" t="s">
        <v>212</v>
      </c>
      <c r="E42" s="252">
        <v>40</v>
      </c>
      <c r="F42" s="253"/>
      <c r="G42" s="254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5.8E-4</v>
      </c>
      <c r="O42" s="229">
        <f>ROUND(E42*N42,2)</f>
        <v>0.02</v>
      </c>
      <c r="P42" s="229">
        <v>0</v>
      </c>
      <c r="Q42" s="229">
        <f>ROUND(E42*P42,2)</f>
        <v>0</v>
      </c>
      <c r="R42" s="230"/>
      <c r="S42" s="230" t="s">
        <v>736</v>
      </c>
      <c r="T42" s="230" t="s">
        <v>737</v>
      </c>
      <c r="U42" s="230">
        <v>0.6159</v>
      </c>
      <c r="V42" s="230">
        <f>ROUND(E42*U42,2)</f>
        <v>24.64</v>
      </c>
      <c r="W42" s="230"/>
      <c r="X42" s="230" t="s">
        <v>181</v>
      </c>
      <c r="Y42" s="230" t="s">
        <v>182</v>
      </c>
      <c r="Z42" s="210"/>
      <c r="AA42" s="210"/>
      <c r="AB42" s="210"/>
      <c r="AC42" s="210"/>
      <c r="AD42" s="210"/>
      <c r="AE42" s="210"/>
      <c r="AF42" s="210"/>
      <c r="AG42" s="210" t="s">
        <v>183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9">
        <v>33</v>
      </c>
      <c r="B43" s="250" t="s">
        <v>991</v>
      </c>
      <c r="C43" s="258" t="s">
        <v>992</v>
      </c>
      <c r="D43" s="251" t="s">
        <v>212</v>
      </c>
      <c r="E43" s="252">
        <v>26</v>
      </c>
      <c r="F43" s="253"/>
      <c r="G43" s="254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7.6999999999999996E-4</v>
      </c>
      <c r="O43" s="229">
        <f>ROUND(E43*N43,2)</f>
        <v>0.02</v>
      </c>
      <c r="P43" s="229">
        <v>0</v>
      </c>
      <c r="Q43" s="229">
        <f>ROUND(E43*P43,2)</f>
        <v>0</v>
      </c>
      <c r="R43" s="230"/>
      <c r="S43" s="230" t="s">
        <v>736</v>
      </c>
      <c r="T43" s="230" t="s">
        <v>737</v>
      </c>
      <c r="U43" s="230">
        <v>0.68279999999999996</v>
      </c>
      <c r="V43" s="230">
        <f>ROUND(E43*U43,2)</f>
        <v>17.75</v>
      </c>
      <c r="W43" s="230"/>
      <c r="X43" s="230" t="s">
        <v>181</v>
      </c>
      <c r="Y43" s="230" t="s">
        <v>182</v>
      </c>
      <c r="Z43" s="210"/>
      <c r="AA43" s="210"/>
      <c r="AB43" s="210"/>
      <c r="AC43" s="210"/>
      <c r="AD43" s="210"/>
      <c r="AE43" s="210"/>
      <c r="AF43" s="210"/>
      <c r="AG43" s="210" t="s">
        <v>183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9">
        <v>34</v>
      </c>
      <c r="B44" s="250" t="s">
        <v>993</v>
      </c>
      <c r="C44" s="258" t="s">
        <v>994</v>
      </c>
      <c r="D44" s="251" t="s">
        <v>212</v>
      </c>
      <c r="E44" s="252">
        <v>193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736</v>
      </c>
      <c r="T44" s="230" t="s">
        <v>737</v>
      </c>
      <c r="U44" s="230">
        <v>4.2000000000000003E-2</v>
      </c>
      <c r="V44" s="230">
        <f>ROUND(E44*U44,2)</f>
        <v>8.11</v>
      </c>
      <c r="W44" s="230"/>
      <c r="X44" s="230" t="s">
        <v>181</v>
      </c>
      <c r="Y44" s="230" t="s">
        <v>182</v>
      </c>
      <c r="Z44" s="210"/>
      <c r="AA44" s="210"/>
      <c r="AB44" s="210"/>
      <c r="AC44" s="210"/>
      <c r="AD44" s="210"/>
      <c r="AE44" s="210"/>
      <c r="AF44" s="210"/>
      <c r="AG44" s="210" t="s">
        <v>183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49">
        <v>35</v>
      </c>
      <c r="B45" s="250" t="s">
        <v>995</v>
      </c>
      <c r="C45" s="258" t="s">
        <v>996</v>
      </c>
      <c r="D45" s="251" t="s">
        <v>212</v>
      </c>
      <c r="E45" s="252">
        <v>193</v>
      </c>
      <c r="F45" s="253"/>
      <c r="G45" s="254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1.0000000000000001E-5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736</v>
      </c>
      <c r="T45" s="230" t="s">
        <v>737</v>
      </c>
      <c r="U45" s="230">
        <v>6.2E-2</v>
      </c>
      <c r="V45" s="230">
        <f>ROUND(E45*U45,2)</f>
        <v>11.97</v>
      </c>
      <c r="W45" s="230"/>
      <c r="X45" s="230" t="s">
        <v>181</v>
      </c>
      <c r="Y45" s="230" t="s">
        <v>182</v>
      </c>
      <c r="Z45" s="210"/>
      <c r="AA45" s="210"/>
      <c r="AB45" s="210"/>
      <c r="AC45" s="210"/>
      <c r="AD45" s="210"/>
      <c r="AE45" s="210"/>
      <c r="AF45" s="210"/>
      <c r="AG45" s="210" t="s">
        <v>183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9">
        <v>36</v>
      </c>
      <c r="B46" s="250" t="s">
        <v>997</v>
      </c>
      <c r="C46" s="258" t="s">
        <v>998</v>
      </c>
      <c r="D46" s="251" t="s">
        <v>178</v>
      </c>
      <c r="E46" s="252">
        <v>68</v>
      </c>
      <c r="F46" s="253"/>
      <c r="G46" s="254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736</v>
      </c>
      <c r="T46" s="230" t="s">
        <v>737</v>
      </c>
      <c r="U46" s="230">
        <v>0.43</v>
      </c>
      <c r="V46" s="230">
        <f>ROUND(E46*U46,2)</f>
        <v>29.24</v>
      </c>
      <c r="W46" s="230"/>
      <c r="X46" s="230" t="s">
        <v>181</v>
      </c>
      <c r="Y46" s="230" t="s">
        <v>182</v>
      </c>
      <c r="Z46" s="210"/>
      <c r="AA46" s="210"/>
      <c r="AB46" s="210"/>
      <c r="AC46" s="210"/>
      <c r="AD46" s="210"/>
      <c r="AE46" s="210"/>
      <c r="AF46" s="210"/>
      <c r="AG46" s="210" t="s">
        <v>183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9">
        <v>37</v>
      </c>
      <c r="B47" s="250" t="s">
        <v>999</v>
      </c>
      <c r="C47" s="258" t="s">
        <v>1000</v>
      </c>
      <c r="D47" s="251" t="s">
        <v>178</v>
      </c>
      <c r="E47" s="252">
        <v>6</v>
      </c>
      <c r="F47" s="253"/>
      <c r="G47" s="254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4.0000000000000002E-4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736</v>
      </c>
      <c r="T47" s="230" t="s">
        <v>737</v>
      </c>
      <c r="U47" s="230">
        <v>0.20699999999999999</v>
      </c>
      <c r="V47" s="230">
        <f>ROUND(E47*U47,2)</f>
        <v>1.24</v>
      </c>
      <c r="W47" s="230"/>
      <c r="X47" s="230" t="s">
        <v>181</v>
      </c>
      <c r="Y47" s="230" t="s">
        <v>182</v>
      </c>
      <c r="Z47" s="210"/>
      <c r="AA47" s="210"/>
      <c r="AB47" s="210"/>
      <c r="AC47" s="210"/>
      <c r="AD47" s="210"/>
      <c r="AE47" s="210"/>
      <c r="AF47" s="210"/>
      <c r="AG47" s="210" t="s">
        <v>183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9">
        <v>38</v>
      </c>
      <c r="B48" s="250" t="s">
        <v>1001</v>
      </c>
      <c r="C48" s="258" t="s">
        <v>1002</v>
      </c>
      <c r="D48" s="251" t="s">
        <v>178</v>
      </c>
      <c r="E48" s="252">
        <v>4</v>
      </c>
      <c r="F48" s="253"/>
      <c r="G48" s="254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6.4999999999999997E-4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736</v>
      </c>
      <c r="T48" s="230" t="s">
        <v>737</v>
      </c>
      <c r="U48" s="230">
        <v>0.22700000000000001</v>
      </c>
      <c r="V48" s="230">
        <f>ROUND(E48*U48,2)</f>
        <v>0.91</v>
      </c>
      <c r="W48" s="230"/>
      <c r="X48" s="230" t="s">
        <v>181</v>
      </c>
      <c r="Y48" s="230" t="s">
        <v>182</v>
      </c>
      <c r="Z48" s="210"/>
      <c r="AA48" s="210"/>
      <c r="AB48" s="210"/>
      <c r="AC48" s="210"/>
      <c r="AD48" s="210"/>
      <c r="AE48" s="210"/>
      <c r="AF48" s="210"/>
      <c r="AG48" s="210" t="s">
        <v>183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9">
        <v>39</v>
      </c>
      <c r="B49" s="250" t="s">
        <v>1420</v>
      </c>
      <c r="C49" s="258" t="s">
        <v>1421</v>
      </c>
      <c r="D49" s="251" t="s">
        <v>178</v>
      </c>
      <c r="E49" s="252">
        <v>1</v>
      </c>
      <c r="F49" s="253"/>
      <c r="G49" s="254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2.47E-3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736</v>
      </c>
      <c r="T49" s="230" t="s">
        <v>737</v>
      </c>
      <c r="U49" s="230">
        <v>0.39300000000000002</v>
      </c>
      <c r="V49" s="230">
        <f>ROUND(E49*U49,2)</f>
        <v>0.39</v>
      </c>
      <c r="W49" s="230"/>
      <c r="X49" s="230" t="s">
        <v>181</v>
      </c>
      <c r="Y49" s="230" t="s">
        <v>182</v>
      </c>
      <c r="Z49" s="210"/>
      <c r="AA49" s="210"/>
      <c r="AB49" s="210"/>
      <c r="AC49" s="210"/>
      <c r="AD49" s="210"/>
      <c r="AE49" s="210"/>
      <c r="AF49" s="210"/>
      <c r="AG49" s="210" t="s">
        <v>183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9">
        <v>40</v>
      </c>
      <c r="B50" s="250" t="s">
        <v>1003</v>
      </c>
      <c r="C50" s="258" t="s">
        <v>1004</v>
      </c>
      <c r="D50" s="251" t="s">
        <v>178</v>
      </c>
      <c r="E50" s="252">
        <v>2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1.2999999999999999E-4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736</v>
      </c>
      <c r="T50" s="230" t="s">
        <v>737</v>
      </c>
      <c r="U50" s="230">
        <v>8.3000000000000004E-2</v>
      </c>
      <c r="V50" s="230">
        <f>ROUND(E50*U50,2)</f>
        <v>0.17</v>
      </c>
      <c r="W50" s="230"/>
      <c r="X50" s="230" t="s">
        <v>181</v>
      </c>
      <c r="Y50" s="230" t="s">
        <v>182</v>
      </c>
      <c r="Z50" s="210"/>
      <c r="AA50" s="210"/>
      <c r="AB50" s="210"/>
      <c r="AC50" s="210"/>
      <c r="AD50" s="210"/>
      <c r="AE50" s="210"/>
      <c r="AF50" s="210"/>
      <c r="AG50" s="210" t="s">
        <v>183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9">
        <v>41</v>
      </c>
      <c r="B51" s="250" t="s">
        <v>1005</v>
      </c>
      <c r="C51" s="258" t="s">
        <v>1006</v>
      </c>
      <c r="D51" s="251" t="s">
        <v>178</v>
      </c>
      <c r="E51" s="252">
        <v>2</v>
      </c>
      <c r="F51" s="253"/>
      <c r="G51" s="254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2.0000000000000001E-4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736</v>
      </c>
      <c r="T51" s="230" t="s">
        <v>737</v>
      </c>
      <c r="U51" s="230">
        <v>0.20699999999999999</v>
      </c>
      <c r="V51" s="230">
        <f>ROUND(E51*U51,2)</f>
        <v>0.41</v>
      </c>
      <c r="W51" s="230"/>
      <c r="X51" s="230" t="s">
        <v>181</v>
      </c>
      <c r="Y51" s="230" t="s">
        <v>182</v>
      </c>
      <c r="Z51" s="210"/>
      <c r="AA51" s="210"/>
      <c r="AB51" s="210"/>
      <c r="AC51" s="210"/>
      <c r="AD51" s="210"/>
      <c r="AE51" s="210"/>
      <c r="AF51" s="210"/>
      <c r="AG51" s="210" t="s">
        <v>183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9">
        <v>42</v>
      </c>
      <c r="B52" s="250" t="s">
        <v>1007</v>
      </c>
      <c r="C52" s="258" t="s">
        <v>1008</v>
      </c>
      <c r="D52" s="251" t="s">
        <v>178</v>
      </c>
      <c r="E52" s="252">
        <v>2</v>
      </c>
      <c r="F52" s="253"/>
      <c r="G52" s="254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7.2999999999999996E-4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736</v>
      </c>
      <c r="T52" s="230" t="s">
        <v>737</v>
      </c>
      <c r="U52" s="230">
        <v>0.32</v>
      </c>
      <c r="V52" s="230">
        <f>ROUND(E52*U52,2)</f>
        <v>0.64</v>
      </c>
      <c r="W52" s="230"/>
      <c r="X52" s="230" t="s">
        <v>181</v>
      </c>
      <c r="Y52" s="230" t="s">
        <v>182</v>
      </c>
      <c r="Z52" s="210"/>
      <c r="AA52" s="210"/>
      <c r="AB52" s="210"/>
      <c r="AC52" s="210"/>
      <c r="AD52" s="210"/>
      <c r="AE52" s="210"/>
      <c r="AF52" s="210"/>
      <c r="AG52" s="210" t="s">
        <v>183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9">
        <v>43</v>
      </c>
      <c r="B53" s="250" t="s">
        <v>1009</v>
      </c>
      <c r="C53" s="258" t="s">
        <v>1010</v>
      </c>
      <c r="D53" s="251" t="s">
        <v>178</v>
      </c>
      <c r="E53" s="252">
        <v>4</v>
      </c>
      <c r="F53" s="253"/>
      <c r="G53" s="254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1E-3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736</v>
      </c>
      <c r="T53" s="230" t="s">
        <v>737</v>
      </c>
      <c r="U53" s="230">
        <v>0.09</v>
      </c>
      <c r="V53" s="230">
        <f>ROUND(E53*U53,2)</f>
        <v>0.36</v>
      </c>
      <c r="W53" s="230"/>
      <c r="X53" s="230" t="s">
        <v>181</v>
      </c>
      <c r="Y53" s="230" t="s">
        <v>182</v>
      </c>
      <c r="Z53" s="210"/>
      <c r="AA53" s="210"/>
      <c r="AB53" s="210"/>
      <c r="AC53" s="210"/>
      <c r="AD53" s="210"/>
      <c r="AE53" s="210"/>
      <c r="AF53" s="210"/>
      <c r="AG53" s="210" t="s">
        <v>183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9">
        <v>44</v>
      </c>
      <c r="B54" s="250" t="s">
        <v>1011</v>
      </c>
      <c r="C54" s="258" t="s">
        <v>1012</v>
      </c>
      <c r="D54" s="251" t="s">
        <v>178</v>
      </c>
      <c r="E54" s="252">
        <v>2</v>
      </c>
      <c r="F54" s="253"/>
      <c r="G54" s="254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1.1999999999999999E-3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736</v>
      </c>
      <c r="T54" s="230" t="s">
        <v>737</v>
      </c>
      <c r="U54" s="230">
        <v>0.1</v>
      </c>
      <c r="V54" s="230">
        <f>ROUND(E54*U54,2)</f>
        <v>0.2</v>
      </c>
      <c r="W54" s="230"/>
      <c r="X54" s="230" t="s">
        <v>181</v>
      </c>
      <c r="Y54" s="230" t="s">
        <v>182</v>
      </c>
      <c r="Z54" s="210"/>
      <c r="AA54" s="210"/>
      <c r="AB54" s="210"/>
      <c r="AC54" s="210"/>
      <c r="AD54" s="210"/>
      <c r="AE54" s="210"/>
      <c r="AF54" s="210"/>
      <c r="AG54" s="210" t="s">
        <v>183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9">
        <v>45</v>
      </c>
      <c r="B55" s="250" t="s">
        <v>983</v>
      </c>
      <c r="C55" s="258" t="s">
        <v>1013</v>
      </c>
      <c r="D55" s="251" t="s">
        <v>178</v>
      </c>
      <c r="E55" s="252">
        <v>2</v>
      </c>
      <c r="F55" s="253"/>
      <c r="G55" s="254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6.6E-4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736</v>
      </c>
      <c r="T55" s="230" t="s">
        <v>737</v>
      </c>
      <c r="U55" s="230">
        <v>0</v>
      </c>
      <c r="V55" s="230">
        <f>ROUND(E55*U55,2)</f>
        <v>0</v>
      </c>
      <c r="W55" s="230"/>
      <c r="X55" s="230" t="s">
        <v>407</v>
      </c>
      <c r="Y55" s="230" t="s">
        <v>182</v>
      </c>
      <c r="Z55" s="210"/>
      <c r="AA55" s="210"/>
      <c r="AB55" s="210"/>
      <c r="AC55" s="210"/>
      <c r="AD55" s="210"/>
      <c r="AE55" s="210"/>
      <c r="AF55" s="210"/>
      <c r="AG55" s="210" t="s">
        <v>408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9">
        <v>46</v>
      </c>
      <c r="B56" s="250" t="s">
        <v>1422</v>
      </c>
      <c r="C56" s="258" t="s">
        <v>1423</v>
      </c>
      <c r="D56" s="251" t="s">
        <v>782</v>
      </c>
      <c r="E56" s="252">
        <v>2</v>
      </c>
      <c r="F56" s="253"/>
      <c r="G56" s="254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8.6840000000000001E-2</v>
      </c>
      <c r="O56" s="229">
        <f>ROUND(E56*N56,2)</f>
        <v>0.17</v>
      </c>
      <c r="P56" s="229">
        <v>0</v>
      </c>
      <c r="Q56" s="229">
        <f>ROUND(E56*P56,2)</f>
        <v>0</v>
      </c>
      <c r="R56" s="230"/>
      <c r="S56" s="230" t="s">
        <v>736</v>
      </c>
      <c r="T56" s="230" t="s">
        <v>737</v>
      </c>
      <c r="U56" s="230">
        <v>3.14</v>
      </c>
      <c r="V56" s="230">
        <f>ROUND(E56*U56,2)</f>
        <v>6.28</v>
      </c>
      <c r="W56" s="230"/>
      <c r="X56" s="230" t="s">
        <v>181</v>
      </c>
      <c r="Y56" s="230" t="s">
        <v>182</v>
      </c>
      <c r="Z56" s="210"/>
      <c r="AA56" s="210"/>
      <c r="AB56" s="210"/>
      <c r="AC56" s="210"/>
      <c r="AD56" s="210"/>
      <c r="AE56" s="210"/>
      <c r="AF56" s="210"/>
      <c r="AG56" s="210" t="s">
        <v>183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9">
        <v>47</v>
      </c>
      <c r="B57" s="250" t="s">
        <v>1018</v>
      </c>
      <c r="C57" s="258" t="s">
        <v>1019</v>
      </c>
      <c r="D57" s="251" t="s">
        <v>782</v>
      </c>
      <c r="E57" s="252">
        <v>2</v>
      </c>
      <c r="F57" s="253"/>
      <c r="G57" s="254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3.4099999999999998E-3</v>
      </c>
      <c r="O57" s="229">
        <f>ROUND(E57*N57,2)</f>
        <v>0.01</v>
      </c>
      <c r="P57" s="229">
        <v>0</v>
      </c>
      <c r="Q57" s="229">
        <f>ROUND(E57*P57,2)</f>
        <v>0</v>
      </c>
      <c r="R57" s="230"/>
      <c r="S57" s="230" t="s">
        <v>736</v>
      </c>
      <c r="T57" s="230" t="s">
        <v>737</v>
      </c>
      <c r="U57" s="230">
        <v>0.24</v>
      </c>
      <c r="V57" s="230">
        <f>ROUND(E57*U57,2)</f>
        <v>0.48</v>
      </c>
      <c r="W57" s="230"/>
      <c r="X57" s="230" t="s">
        <v>181</v>
      </c>
      <c r="Y57" s="230" t="s">
        <v>182</v>
      </c>
      <c r="Z57" s="210"/>
      <c r="AA57" s="210"/>
      <c r="AB57" s="210"/>
      <c r="AC57" s="210"/>
      <c r="AD57" s="210"/>
      <c r="AE57" s="210"/>
      <c r="AF57" s="210"/>
      <c r="AG57" s="210" t="s">
        <v>183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9">
        <v>48</v>
      </c>
      <c r="B58" s="250" t="s">
        <v>1424</v>
      </c>
      <c r="C58" s="258" t="s">
        <v>1425</v>
      </c>
      <c r="D58" s="251" t="s">
        <v>782</v>
      </c>
      <c r="E58" s="252">
        <v>2</v>
      </c>
      <c r="F58" s="253"/>
      <c r="G58" s="254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8.6840000000000001E-2</v>
      </c>
      <c r="O58" s="229">
        <f>ROUND(E58*N58,2)</f>
        <v>0.17</v>
      </c>
      <c r="P58" s="229">
        <v>0</v>
      </c>
      <c r="Q58" s="229">
        <f>ROUND(E58*P58,2)</f>
        <v>0</v>
      </c>
      <c r="R58" s="230"/>
      <c r="S58" s="230" t="s">
        <v>736</v>
      </c>
      <c r="T58" s="230" t="s">
        <v>737</v>
      </c>
      <c r="U58" s="230">
        <v>3.14</v>
      </c>
      <c r="V58" s="230">
        <f>ROUND(E58*U58,2)</f>
        <v>6.28</v>
      </c>
      <c r="W58" s="230"/>
      <c r="X58" s="230" t="s">
        <v>181</v>
      </c>
      <c r="Y58" s="230" t="s">
        <v>182</v>
      </c>
      <c r="Z58" s="210"/>
      <c r="AA58" s="210"/>
      <c r="AB58" s="210"/>
      <c r="AC58" s="210"/>
      <c r="AD58" s="210"/>
      <c r="AE58" s="210"/>
      <c r="AF58" s="210"/>
      <c r="AG58" s="210" t="s">
        <v>183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9">
        <v>49</v>
      </c>
      <c r="B59" s="250" t="s">
        <v>1020</v>
      </c>
      <c r="C59" s="258" t="s">
        <v>1021</v>
      </c>
      <c r="D59" s="251" t="s">
        <v>178</v>
      </c>
      <c r="E59" s="252">
        <v>1</v>
      </c>
      <c r="F59" s="253"/>
      <c r="G59" s="254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3.9399999999999999E-3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736</v>
      </c>
      <c r="T59" s="230" t="s">
        <v>737</v>
      </c>
      <c r="U59" s="230">
        <v>0.39</v>
      </c>
      <c r="V59" s="230">
        <f>ROUND(E59*U59,2)</f>
        <v>0.39</v>
      </c>
      <c r="W59" s="230"/>
      <c r="X59" s="230" t="s">
        <v>181</v>
      </c>
      <c r="Y59" s="230" t="s">
        <v>182</v>
      </c>
      <c r="Z59" s="210"/>
      <c r="AA59" s="210"/>
      <c r="AB59" s="210"/>
      <c r="AC59" s="210"/>
      <c r="AD59" s="210"/>
      <c r="AE59" s="210"/>
      <c r="AF59" s="210"/>
      <c r="AG59" s="210" t="s">
        <v>183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9">
        <v>50</v>
      </c>
      <c r="B60" s="250" t="s">
        <v>1022</v>
      </c>
      <c r="C60" s="258" t="s">
        <v>978</v>
      </c>
      <c r="D60" s="251" t="s">
        <v>782</v>
      </c>
      <c r="E60" s="252">
        <v>5</v>
      </c>
      <c r="F60" s="253"/>
      <c r="G60" s="254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3.9399999999999999E-3</v>
      </c>
      <c r="O60" s="229">
        <f>ROUND(E60*N60,2)</f>
        <v>0.02</v>
      </c>
      <c r="P60" s="229">
        <v>0</v>
      </c>
      <c r="Q60" s="229">
        <f>ROUND(E60*P60,2)</f>
        <v>0</v>
      </c>
      <c r="R60" s="230"/>
      <c r="S60" s="230" t="s">
        <v>736</v>
      </c>
      <c r="T60" s="230" t="s">
        <v>737</v>
      </c>
      <c r="U60" s="230">
        <v>0.39</v>
      </c>
      <c r="V60" s="230">
        <f>ROUND(E60*U60,2)</f>
        <v>1.95</v>
      </c>
      <c r="W60" s="230"/>
      <c r="X60" s="230" t="s">
        <v>181</v>
      </c>
      <c r="Y60" s="230" t="s">
        <v>182</v>
      </c>
      <c r="Z60" s="210"/>
      <c r="AA60" s="210"/>
      <c r="AB60" s="210"/>
      <c r="AC60" s="210"/>
      <c r="AD60" s="210"/>
      <c r="AE60" s="210"/>
      <c r="AF60" s="210"/>
      <c r="AG60" s="210" t="s">
        <v>183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49">
        <v>51</v>
      </c>
      <c r="B61" s="250" t="s">
        <v>1031</v>
      </c>
      <c r="C61" s="258" t="s">
        <v>980</v>
      </c>
      <c r="D61" s="251" t="s">
        <v>782</v>
      </c>
      <c r="E61" s="252">
        <v>1</v>
      </c>
      <c r="F61" s="253"/>
      <c r="G61" s="254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3.9399999999999999E-3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736</v>
      </c>
      <c r="T61" s="230" t="s">
        <v>737</v>
      </c>
      <c r="U61" s="230">
        <v>0.39</v>
      </c>
      <c r="V61" s="230">
        <f>ROUND(E61*U61,2)</f>
        <v>0.39</v>
      </c>
      <c r="W61" s="230"/>
      <c r="X61" s="230" t="s">
        <v>181</v>
      </c>
      <c r="Y61" s="230" t="s">
        <v>182</v>
      </c>
      <c r="Z61" s="210"/>
      <c r="AA61" s="210"/>
      <c r="AB61" s="210"/>
      <c r="AC61" s="210"/>
      <c r="AD61" s="210"/>
      <c r="AE61" s="210"/>
      <c r="AF61" s="210"/>
      <c r="AG61" s="210" t="s">
        <v>183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9">
        <v>52</v>
      </c>
      <c r="B62" s="250" t="s">
        <v>1032</v>
      </c>
      <c r="C62" s="258" t="s">
        <v>1033</v>
      </c>
      <c r="D62" s="251" t="s">
        <v>325</v>
      </c>
      <c r="E62" s="252">
        <v>0.50316000000000005</v>
      </c>
      <c r="F62" s="253"/>
      <c r="G62" s="254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736</v>
      </c>
      <c r="T62" s="230" t="s">
        <v>737</v>
      </c>
      <c r="U62" s="230">
        <v>1.3740000000000001</v>
      </c>
      <c r="V62" s="230">
        <f>ROUND(E62*U62,2)</f>
        <v>0.69</v>
      </c>
      <c r="W62" s="230"/>
      <c r="X62" s="230" t="s">
        <v>181</v>
      </c>
      <c r="Y62" s="230" t="s">
        <v>182</v>
      </c>
      <c r="Z62" s="210"/>
      <c r="AA62" s="210"/>
      <c r="AB62" s="210"/>
      <c r="AC62" s="210"/>
      <c r="AD62" s="210"/>
      <c r="AE62" s="210"/>
      <c r="AF62" s="210"/>
      <c r="AG62" s="210" t="s">
        <v>944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36" t="s">
        <v>174</v>
      </c>
      <c r="B63" s="237" t="s">
        <v>109</v>
      </c>
      <c r="C63" s="255" t="s">
        <v>110</v>
      </c>
      <c r="D63" s="238"/>
      <c r="E63" s="239"/>
      <c r="F63" s="240"/>
      <c r="G63" s="241">
        <f>SUMIF(AG64:AG88,"&lt;&gt;NOR",G64:G88)</f>
        <v>0</v>
      </c>
      <c r="H63" s="235"/>
      <c r="I63" s="235">
        <f>SUM(I64:I88)</f>
        <v>0</v>
      </c>
      <c r="J63" s="235"/>
      <c r="K63" s="235">
        <f>SUM(K64:K88)</f>
        <v>0</v>
      </c>
      <c r="L63" s="235"/>
      <c r="M63" s="235">
        <f>SUM(M64:M88)</f>
        <v>0</v>
      </c>
      <c r="N63" s="234"/>
      <c r="O63" s="234">
        <f>SUM(O64:O88)</f>
        <v>0.79000000000000015</v>
      </c>
      <c r="P63" s="234"/>
      <c r="Q63" s="234">
        <f>SUM(Q64:Q88)</f>
        <v>0.02</v>
      </c>
      <c r="R63" s="235"/>
      <c r="S63" s="235"/>
      <c r="T63" s="235"/>
      <c r="U63" s="235"/>
      <c r="V63" s="235">
        <f>SUM(V64:V88)</f>
        <v>69.36999999999999</v>
      </c>
      <c r="W63" s="235"/>
      <c r="X63" s="235"/>
      <c r="Y63" s="235"/>
      <c r="AG63" t="s">
        <v>175</v>
      </c>
    </row>
    <row r="64" spans="1:60" ht="22.5" outlineLevel="1" x14ac:dyDescent="0.2">
      <c r="A64" s="249">
        <v>53</v>
      </c>
      <c r="B64" s="250" t="s">
        <v>1034</v>
      </c>
      <c r="C64" s="258" t="s">
        <v>1035</v>
      </c>
      <c r="D64" s="251" t="s">
        <v>782</v>
      </c>
      <c r="E64" s="252">
        <v>1</v>
      </c>
      <c r="F64" s="253"/>
      <c r="G64" s="254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1.933E-2</v>
      </c>
      <c r="Q64" s="229">
        <f>ROUND(E64*P64,2)</f>
        <v>0.02</v>
      </c>
      <c r="R64" s="230"/>
      <c r="S64" s="230" t="s">
        <v>736</v>
      </c>
      <c r="T64" s="230" t="s">
        <v>737</v>
      </c>
      <c r="U64" s="230">
        <v>0.59</v>
      </c>
      <c r="V64" s="230">
        <f>ROUND(E64*U64,2)</f>
        <v>0.59</v>
      </c>
      <c r="W64" s="230"/>
      <c r="X64" s="230" t="s">
        <v>181</v>
      </c>
      <c r="Y64" s="230" t="s">
        <v>182</v>
      </c>
      <c r="Z64" s="210"/>
      <c r="AA64" s="210"/>
      <c r="AB64" s="210"/>
      <c r="AC64" s="210"/>
      <c r="AD64" s="210"/>
      <c r="AE64" s="210"/>
      <c r="AF64" s="210"/>
      <c r="AG64" s="210" t="s">
        <v>183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1" x14ac:dyDescent="0.2">
      <c r="A65" s="249">
        <v>54</v>
      </c>
      <c r="B65" s="250" t="s">
        <v>1036</v>
      </c>
      <c r="C65" s="258" t="s">
        <v>1037</v>
      </c>
      <c r="D65" s="251" t="s">
        <v>782</v>
      </c>
      <c r="E65" s="252">
        <v>8</v>
      </c>
      <c r="F65" s="253"/>
      <c r="G65" s="254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0</v>
      </c>
      <c r="O65" s="229">
        <f>ROUND(E65*N65,2)</f>
        <v>0</v>
      </c>
      <c r="P65" s="229">
        <v>0</v>
      </c>
      <c r="Q65" s="229">
        <f>ROUND(E65*P65,2)</f>
        <v>0</v>
      </c>
      <c r="R65" s="230"/>
      <c r="S65" s="230" t="s">
        <v>736</v>
      </c>
      <c r="T65" s="230" t="s">
        <v>737</v>
      </c>
      <c r="U65" s="230">
        <v>1.77</v>
      </c>
      <c r="V65" s="230">
        <f>ROUND(E65*U65,2)</f>
        <v>14.16</v>
      </c>
      <c r="W65" s="230"/>
      <c r="X65" s="230" t="s">
        <v>181</v>
      </c>
      <c r="Y65" s="230" t="s">
        <v>182</v>
      </c>
      <c r="Z65" s="210"/>
      <c r="AA65" s="210"/>
      <c r="AB65" s="210"/>
      <c r="AC65" s="210"/>
      <c r="AD65" s="210"/>
      <c r="AE65" s="210"/>
      <c r="AF65" s="210"/>
      <c r="AG65" s="210" t="s">
        <v>183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9">
        <v>55</v>
      </c>
      <c r="B66" s="250" t="s">
        <v>1038</v>
      </c>
      <c r="C66" s="258" t="s">
        <v>1039</v>
      </c>
      <c r="D66" s="251" t="s">
        <v>178</v>
      </c>
      <c r="E66" s="252">
        <v>8</v>
      </c>
      <c r="F66" s="253"/>
      <c r="G66" s="254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7.0099999999999997E-3</v>
      </c>
      <c r="O66" s="229">
        <f>ROUND(E66*N66,2)</f>
        <v>0.06</v>
      </c>
      <c r="P66" s="229">
        <v>0</v>
      </c>
      <c r="Q66" s="229">
        <f>ROUND(E66*P66,2)</f>
        <v>0</v>
      </c>
      <c r="R66" s="230"/>
      <c r="S66" s="230" t="s">
        <v>736</v>
      </c>
      <c r="T66" s="230" t="s">
        <v>737</v>
      </c>
      <c r="U66" s="230">
        <v>0</v>
      </c>
      <c r="V66" s="230">
        <f>ROUND(E66*U66,2)</f>
        <v>0</v>
      </c>
      <c r="W66" s="230"/>
      <c r="X66" s="230" t="s">
        <v>407</v>
      </c>
      <c r="Y66" s="230" t="s">
        <v>182</v>
      </c>
      <c r="Z66" s="210"/>
      <c r="AA66" s="210"/>
      <c r="AB66" s="210"/>
      <c r="AC66" s="210"/>
      <c r="AD66" s="210"/>
      <c r="AE66" s="210"/>
      <c r="AF66" s="210"/>
      <c r="AG66" s="210" t="s">
        <v>408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9">
        <v>56</v>
      </c>
      <c r="B67" s="250" t="s">
        <v>1040</v>
      </c>
      <c r="C67" s="258" t="s">
        <v>1041</v>
      </c>
      <c r="D67" s="251" t="s">
        <v>178</v>
      </c>
      <c r="E67" s="252">
        <v>8</v>
      </c>
      <c r="F67" s="253"/>
      <c r="G67" s="254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3.8999999999999999E-4</v>
      </c>
      <c r="O67" s="229">
        <f>ROUND(E67*N67,2)</f>
        <v>0</v>
      </c>
      <c r="P67" s="229">
        <v>0</v>
      </c>
      <c r="Q67" s="229">
        <f>ROUND(E67*P67,2)</f>
        <v>0</v>
      </c>
      <c r="R67" s="230"/>
      <c r="S67" s="230" t="s">
        <v>736</v>
      </c>
      <c r="T67" s="230" t="s">
        <v>737</v>
      </c>
      <c r="U67" s="230">
        <v>0</v>
      </c>
      <c r="V67" s="230">
        <f>ROUND(E67*U67,2)</f>
        <v>0</v>
      </c>
      <c r="W67" s="230"/>
      <c r="X67" s="230" t="s">
        <v>407</v>
      </c>
      <c r="Y67" s="230" t="s">
        <v>182</v>
      </c>
      <c r="Z67" s="210"/>
      <c r="AA67" s="210"/>
      <c r="AB67" s="210"/>
      <c r="AC67" s="210"/>
      <c r="AD67" s="210"/>
      <c r="AE67" s="210"/>
      <c r="AF67" s="210"/>
      <c r="AG67" s="210" t="s">
        <v>408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9">
        <v>57</v>
      </c>
      <c r="B68" s="250" t="s">
        <v>1042</v>
      </c>
      <c r="C68" s="258" t="s">
        <v>1043</v>
      </c>
      <c r="D68" s="251" t="s">
        <v>782</v>
      </c>
      <c r="E68" s="252">
        <v>8</v>
      </c>
      <c r="F68" s="253"/>
      <c r="G68" s="254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2.1340000000000001E-2</v>
      </c>
      <c r="O68" s="229">
        <f>ROUND(E68*N68,2)</f>
        <v>0.17</v>
      </c>
      <c r="P68" s="229">
        <v>0</v>
      </c>
      <c r="Q68" s="229">
        <f>ROUND(E68*P68,2)</f>
        <v>0</v>
      </c>
      <c r="R68" s="230"/>
      <c r="S68" s="230" t="s">
        <v>736</v>
      </c>
      <c r="T68" s="230" t="s">
        <v>737</v>
      </c>
      <c r="U68" s="230">
        <v>0.97</v>
      </c>
      <c r="V68" s="230">
        <f>ROUND(E68*U68,2)</f>
        <v>7.76</v>
      </c>
      <c r="W68" s="230"/>
      <c r="X68" s="230" t="s">
        <v>181</v>
      </c>
      <c r="Y68" s="230" t="s">
        <v>182</v>
      </c>
      <c r="Z68" s="210"/>
      <c r="AA68" s="210"/>
      <c r="AB68" s="210"/>
      <c r="AC68" s="210"/>
      <c r="AD68" s="210"/>
      <c r="AE68" s="210"/>
      <c r="AF68" s="210"/>
      <c r="AG68" s="210" t="s">
        <v>183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49">
        <v>58</v>
      </c>
      <c r="B69" s="250" t="s">
        <v>1046</v>
      </c>
      <c r="C69" s="258" t="s">
        <v>1047</v>
      </c>
      <c r="D69" s="251" t="s">
        <v>782</v>
      </c>
      <c r="E69" s="252">
        <v>14</v>
      </c>
      <c r="F69" s="253"/>
      <c r="G69" s="254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1.521E-2</v>
      </c>
      <c r="O69" s="229">
        <f>ROUND(E69*N69,2)</f>
        <v>0.21</v>
      </c>
      <c r="P69" s="229">
        <v>0</v>
      </c>
      <c r="Q69" s="229">
        <f>ROUND(E69*P69,2)</f>
        <v>0</v>
      </c>
      <c r="R69" s="230"/>
      <c r="S69" s="230" t="s">
        <v>736</v>
      </c>
      <c r="T69" s="230" t="s">
        <v>737</v>
      </c>
      <c r="U69" s="230">
        <v>1.1890000000000001</v>
      </c>
      <c r="V69" s="230">
        <f>ROUND(E69*U69,2)</f>
        <v>16.649999999999999</v>
      </c>
      <c r="W69" s="230"/>
      <c r="X69" s="230" t="s">
        <v>181</v>
      </c>
      <c r="Y69" s="230" t="s">
        <v>182</v>
      </c>
      <c r="Z69" s="210"/>
      <c r="AA69" s="210"/>
      <c r="AB69" s="210"/>
      <c r="AC69" s="210"/>
      <c r="AD69" s="210"/>
      <c r="AE69" s="210"/>
      <c r="AF69" s="210"/>
      <c r="AG69" s="210" t="s">
        <v>183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9">
        <v>59</v>
      </c>
      <c r="B70" s="250" t="s">
        <v>1048</v>
      </c>
      <c r="C70" s="258" t="s">
        <v>1049</v>
      </c>
      <c r="D70" s="251" t="s">
        <v>178</v>
      </c>
      <c r="E70" s="252">
        <v>14</v>
      </c>
      <c r="F70" s="253"/>
      <c r="G70" s="254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8.4999999999999995E-4</v>
      </c>
      <c r="O70" s="229">
        <f>ROUND(E70*N70,2)</f>
        <v>0.01</v>
      </c>
      <c r="P70" s="229">
        <v>0</v>
      </c>
      <c r="Q70" s="229">
        <f>ROUND(E70*P70,2)</f>
        <v>0</v>
      </c>
      <c r="R70" s="230"/>
      <c r="S70" s="230" t="s">
        <v>736</v>
      </c>
      <c r="T70" s="230" t="s">
        <v>737</v>
      </c>
      <c r="U70" s="230">
        <v>0.44500000000000001</v>
      </c>
      <c r="V70" s="230">
        <f>ROUND(E70*U70,2)</f>
        <v>6.23</v>
      </c>
      <c r="W70" s="230"/>
      <c r="X70" s="230" t="s">
        <v>181</v>
      </c>
      <c r="Y70" s="230" t="s">
        <v>182</v>
      </c>
      <c r="Z70" s="210"/>
      <c r="AA70" s="210"/>
      <c r="AB70" s="210"/>
      <c r="AC70" s="210"/>
      <c r="AD70" s="210"/>
      <c r="AE70" s="210"/>
      <c r="AF70" s="210"/>
      <c r="AG70" s="210" t="s">
        <v>183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9">
        <v>60</v>
      </c>
      <c r="B71" s="250" t="s">
        <v>1054</v>
      </c>
      <c r="C71" s="258" t="s">
        <v>1055</v>
      </c>
      <c r="D71" s="251" t="s">
        <v>782</v>
      </c>
      <c r="E71" s="252">
        <v>14</v>
      </c>
      <c r="F71" s="253"/>
      <c r="G71" s="254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8.0700000000000008E-3</v>
      </c>
      <c r="O71" s="229">
        <f>ROUND(E71*N71,2)</f>
        <v>0.11</v>
      </c>
      <c r="P71" s="229">
        <v>0</v>
      </c>
      <c r="Q71" s="229">
        <f>ROUND(E71*P71,2)</f>
        <v>0</v>
      </c>
      <c r="R71" s="230"/>
      <c r="S71" s="230" t="s">
        <v>736</v>
      </c>
      <c r="T71" s="230" t="s">
        <v>737</v>
      </c>
      <c r="U71" s="230">
        <v>0.32500000000000001</v>
      </c>
      <c r="V71" s="230">
        <f>ROUND(E71*U71,2)</f>
        <v>4.55</v>
      </c>
      <c r="W71" s="230"/>
      <c r="X71" s="230" t="s">
        <v>181</v>
      </c>
      <c r="Y71" s="230" t="s">
        <v>182</v>
      </c>
      <c r="Z71" s="210"/>
      <c r="AA71" s="210"/>
      <c r="AB71" s="210"/>
      <c r="AC71" s="210"/>
      <c r="AD71" s="210"/>
      <c r="AE71" s="210"/>
      <c r="AF71" s="210"/>
      <c r="AG71" s="210" t="s">
        <v>183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49">
        <v>61</v>
      </c>
      <c r="B72" s="250" t="s">
        <v>1056</v>
      </c>
      <c r="C72" s="258" t="s">
        <v>1057</v>
      </c>
      <c r="D72" s="251" t="s">
        <v>178</v>
      </c>
      <c r="E72" s="252">
        <v>14</v>
      </c>
      <c r="F72" s="253"/>
      <c r="G72" s="254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</v>
      </c>
      <c r="O72" s="229">
        <f>ROUND(E72*N72,2)</f>
        <v>0</v>
      </c>
      <c r="P72" s="229">
        <v>0</v>
      </c>
      <c r="Q72" s="229">
        <f>ROUND(E72*P72,2)</f>
        <v>0</v>
      </c>
      <c r="R72" s="230"/>
      <c r="S72" s="230" t="s">
        <v>736</v>
      </c>
      <c r="T72" s="230" t="s">
        <v>737</v>
      </c>
      <c r="U72" s="230">
        <v>0.2</v>
      </c>
      <c r="V72" s="230">
        <f>ROUND(E72*U72,2)</f>
        <v>2.8</v>
      </c>
      <c r="W72" s="230"/>
      <c r="X72" s="230" t="s">
        <v>181</v>
      </c>
      <c r="Y72" s="230" t="s">
        <v>182</v>
      </c>
      <c r="Z72" s="210"/>
      <c r="AA72" s="210"/>
      <c r="AB72" s="210"/>
      <c r="AC72" s="210"/>
      <c r="AD72" s="210"/>
      <c r="AE72" s="210"/>
      <c r="AF72" s="210"/>
      <c r="AG72" s="210" t="s">
        <v>183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9">
        <v>62</v>
      </c>
      <c r="B73" s="250" t="s">
        <v>1058</v>
      </c>
      <c r="C73" s="258" t="s">
        <v>1059</v>
      </c>
      <c r="D73" s="251" t="s">
        <v>782</v>
      </c>
      <c r="E73" s="252">
        <v>1</v>
      </c>
      <c r="F73" s="253"/>
      <c r="G73" s="254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7.2000000000000005E-4</v>
      </c>
      <c r="O73" s="229">
        <f>ROUND(E73*N73,2)</f>
        <v>0</v>
      </c>
      <c r="P73" s="229">
        <v>0</v>
      </c>
      <c r="Q73" s="229">
        <f>ROUND(E73*P73,2)</f>
        <v>0</v>
      </c>
      <c r="R73" s="230"/>
      <c r="S73" s="230" t="s">
        <v>736</v>
      </c>
      <c r="T73" s="230" t="s">
        <v>737</v>
      </c>
      <c r="U73" s="230">
        <v>0.50600000000000001</v>
      </c>
      <c r="V73" s="230">
        <f>ROUND(E73*U73,2)</f>
        <v>0.51</v>
      </c>
      <c r="W73" s="230"/>
      <c r="X73" s="230" t="s">
        <v>181</v>
      </c>
      <c r="Y73" s="230" t="s">
        <v>182</v>
      </c>
      <c r="Z73" s="210"/>
      <c r="AA73" s="210"/>
      <c r="AB73" s="210"/>
      <c r="AC73" s="210"/>
      <c r="AD73" s="210"/>
      <c r="AE73" s="210"/>
      <c r="AF73" s="210"/>
      <c r="AG73" s="210" t="s">
        <v>183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49">
        <v>63</v>
      </c>
      <c r="B74" s="250" t="s">
        <v>1060</v>
      </c>
      <c r="C74" s="258" t="s">
        <v>1061</v>
      </c>
      <c r="D74" s="251" t="s">
        <v>178</v>
      </c>
      <c r="E74" s="252">
        <v>1</v>
      </c>
      <c r="F74" s="253"/>
      <c r="G74" s="254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2.562E-2</v>
      </c>
      <c r="O74" s="229">
        <f>ROUND(E74*N74,2)</f>
        <v>0.03</v>
      </c>
      <c r="P74" s="229">
        <v>0</v>
      </c>
      <c r="Q74" s="229">
        <f>ROUND(E74*P74,2)</f>
        <v>0</v>
      </c>
      <c r="R74" s="230"/>
      <c r="S74" s="230" t="s">
        <v>736</v>
      </c>
      <c r="T74" s="230" t="s">
        <v>737</v>
      </c>
      <c r="U74" s="230">
        <v>0</v>
      </c>
      <c r="V74" s="230">
        <f>ROUND(E74*U74,2)</f>
        <v>0</v>
      </c>
      <c r="W74" s="230"/>
      <c r="X74" s="230" t="s">
        <v>407</v>
      </c>
      <c r="Y74" s="230" t="s">
        <v>182</v>
      </c>
      <c r="Z74" s="210"/>
      <c r="AA74" s="210"/>
      <c r="AB74" s="210"/>
      <c r="AC74" s="210"/>
      <c r="AD74" s="210"/>
      <c r="AE74" s="210"/>
      <c r="AF74" s="210"/>
      <c r="AG74" s="210" t="s">
        <v>408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1" x14ac:dyDescent="0.2">
      <c r="A75" s="249">
        <v>64</v>
      </c>
      <c r="B75" s="250" t="s">
        <v>1062</v>
      </c>
      <c r="C75" s="258" t="s">
        <v>1063</v>
      </c>
      <c r="D75" s="251" t="s">
        <v>178</v>
      </c>
      <c r="E75" s="252">
        <v>1</v>
      </c>
      <c r="F75" s="253"/>
      <c r="G75" s="254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1.64E-3</v>
      </c>
      <c r="O75" s="229">
        <f>ROUND(E75*N75,2)</f>
        <v>0</v>
      </c>
      <c r="P75" s="229">
        <v>0</v>
      </c>
      <c r="Q75" s="229">
        <f>ROUND(E75*P75,2)</f>
        <v>0</v>
      </c>
      <c r="R75" s="230"/>
      <c r="S75" s="230" t="s">
        <v>736</v>
      </c>
      <c r="T75" s="230" t="s">
        <v>737</v>
      </c>
      <c r="U75" s="230">
        <v>0.44500000000000001</v>
      </c>
      <c r="V75" s="230">
        <f>ROUND(E75*U75,2)</f>
        <v>0.45</v>
      </c>
      <c r="W75" s="230"/>
      <c r="X75" s="230" t="s">
        <v>181</v>
      </c>
      <c r="Y75" s="230" t="s">
        <v>182</v>
      </c>
      <c r="Z75" s="210"/>
      <c r="AA75" s="210"/>
      <c r="AB75" s="210"/>
      <c r="AC75" s="210"/>
      <c r="AD75" s="210"/>
      <c r="AE75" s="210"/>
      <c r="AF75" s="210"/>
      <c r="AG75" s="210" t="s">
        <v>183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9">
        <v>65</v>
      </c>
      <c r="B76" s="250" t="s">
        <v>1064</v>
      </c>
      <c r="C76" s="258" t="s">
        <v>1065</v>
      </c>
      <c r="D76" s="251" t="s">
        <v>178</v>
      </c>
      <c r="E76" s="252">
        <v>1</v>
      </c>
      <c r="F76" s="253"/>
      <c r="G76" s="254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2.2000000000000001E-4</v>
      </c>
      <c r="O76" s="229">
        <f>ROUND(E76*N76,2)</f>
        <v>0</v>
      </c>
      <c r="P76" s="229">
        <v>0</v>
      </c>
      <c r="Q76" s="229">
        <f>ROUND(E76*P76,2)</f>
        <v>0</v>
      </c>
      <c r="R76" s="230"/>
      <c r="S76" s="230" t="s">
        <v>736</v>
      </c>
      <c r="T76" s="230" t="s">
        <v>737</v>
      </c>
      <c r="U76" s="230">
        <v>0.23699999999999999</v>
      </c>
      <c r="V76" s="230">
        <f>ROUND(E76*U76,2)</f>
        <v>0.24</v>
      </c>
      <c r="W76" s="230"/>
      <c r="X76" s="230" t="s">
        <v>181</v>
      </c>
      <c r="Y76" s="230" t="s">
        <v>182</v>
      </c>
      <c r="Z76" s="210"/>
      <c r="AA76" s="210"/>
      <c r="AB76" s="210"/>
      <c r="AC76" s="210"/>
      <c r="AD76" s="210"/>
      <c r="AE76" s="210"/>
      <c r="AF76" s="210"/>
      <c r="AG76" s="210" t="s">
        <v>183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9">
        <v>66</v>
      </c>
      <c r="B77" s="250" t="s">
        <v>1066</v>
      </c>
      <c r="C77" s="258" t="s">
        <v>1067</v>
      </c>
      <c r="D77" s="251" t="s">
        <v>178</v>
      </c>
      <c r="E77" s="252">
        <v>1</v>
      </c>
      <c r="F77" s="253"/>
      <c r="G77" s="254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2.5999999999999998E-4</v>
      </c>
      <c r="O77" s="229">
        <f>ROUND(E77*N77,2)</f>
        <v>0</v>
      </c>
      <c r="P77" s="229">
        <v>0</v>
      </c>
      <c r="Q77" s="229">
        <f>ROUND(E77*P77,2)</f>
        <v>0</v>
      </c>
      <c r="R77" s="230"/>
      <c r="S77" s="230" t="s">
        <v>736</v>
      </c>
      <c r="T77" s="230" t="s">
        <v>737</v>
      </c>
      <c r="U77" s="230">
        <v>0.246</v>
      </c>
      <c r="V77" s="230">
        <f>ROUND(E77*U77,2)</f>
        <v>0.25</v>
      </c>
      <c r="W77" s="230"/>
      <c r="X77" s="230" t="s">
        <v>181</v>
      </c>
      <c r="Y77" s="230" t="s">
        <v>182</v>
      </c>
      <c r="Z77" s="210"/>
      <c r="AA77" s="210"/>
      <c r="AB77" s="210"/>
      <c r="AC77" s="210"/>
      <c r="AD77" s="210"/>
      <c r="AE77" s="210"/>
      <c r="AF77" s="210"/>
      <c r="AG77" s="210" t="s">
        <v>183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49">
        <v>67</v>
      </c>
      <c r="B78" s="250" t="s">
        <v>1072</v>
      </c>
      <c r="C78" s="258" t="s">
        <v>1073</v>
      </c>
      <c r="D78" s="251" t="s">
        <v>178</v>
      </c>
      <c r="E78" s="252">
        <v>9</v>
      </c>
      <c r="F78" s="253"/>
      <c r="G78" s="254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8.5000000000000006E-3</v>
      </c>
      <c r="O78" s="229">
        <f>ROUND(E78*N78,2)</f>
        <v>0.08</v>
      </c>
      <c r="P78" s="229">
        <v>0</v>
      </c>
      <c r="Q78" s="229">
        <f>ROUND(E78*P78,2)</f>
        <v>0</v>
      </c>
      <c r="R78" s="230"/>
      <c r="S78" s="230" t="s">
        <v>736</v>
      </c>
      <c r="T78" s="230" t="s">
        <v>737</v>
      </c>
      <c r="U78" s="230">
        <v>0</v>
      </c>
      <c r="V78" s="230">
        <f>ROUND(E78*U78,2)</f>
        <v>0</v>
      </c>
      <c r="W78" s="230"/>
      <c r="X78" s="230" t="s">
        <v>273</v>
      </c>
      <c r="Y78" s="230" t="s">
        <v>182</v>
      </c>
      <c r="Z78" s="210"/>
      <c r="AA78" s="210"/>
      <c r="AB78" s="210"/>
      <c r="AC78" s="210"/>
      <c r="AD78" s="210"/>
      <c r="AE78" s="210"/>
      <c r="AF78" s="210"/>
      <c r="AG78" s="210" t="s">
        <v>274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9">
        <v>68</v>
      </c>
      <c r="B79" s="250" t="s">
        <v>1426</v>
      </c>
      <c r="C79" s="258" t="s">
        <v>1427</v>
      </c>
      <c r="D79" s="251" t="s">
        <v>178</v>
      </c>
      <c r="E79" s="252">
        <v>1</v>
      </c>
      <c r="F79" s="253"/>
      <c r="G79" s="254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3.0899999999999999E-3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736</v>
      </c>
      <c r="T79" s="230" t="s">
        <v>737</v>
      </c>
      <c r="U79" s="230">
        <v>1.25</v>
      </c>
      <c r="V79" s="230">
        <f>ROUND(E79*U79,2)</f>
        <v>1.25</v>
      </c>
      <c r="W79" s="230"/>
      <c r="X79" s="230" t="s">
        <v>181</v>
      </c>
      <c r="Y79" s="230" t="s">
        <v>182</v>
      </c>
      <c r="Z79" s="210"/>
      <c r="AA79" s="210"/>
      <c r="AB79" s="210"/>
      <c r="AC79" s="210"/>
      <c r="AD79" s="210"/>
      <c r="AE79" s="210"/>
      <c r="AF79" s="210"/>
      <c r="AG79" s="210" t="s">
        <v>183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9">
        <v>69</v>
      </c>
      <c r="B80" s="250" t="s">
        <v>1428</v>
      </c>
      <c r="C80" s="258" t="s">
        <v>1429</v>
      </c>
      <c r="D80" s="251" t="s">
        <v>178</v>
      </c>
      <c r="E80" s="252">
        <v>1</v>
      </c>
      <c r="F80" s="253"/>
      <c r="G80" s="254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3.5999999999999997E-2</v>
      </c>
      <c r="O80" s="229">
        <f>ROUND(E80*N80,2)</f>
        <v>0.04</v>
      </c>
      <c r="P80" s="229">
        <v>0</v>
      </c>
      <c r="Q80" s="229">
        <f>ROUND(E80*P80,2)</f>
        <v>0</v>
      </c>
      <c r="R80" s="230"/>
      <c r="S80" s="230" t="s">
        <v>736</v>
      </c>
      <c r="T80" s="230" t="s">
        <v>737</v>
      </c>
      <c r="U80" s="230">
        <v>0</v>
      </c>
      <c r="V80" s="230">
        <f>ROUND(E80*U80,2)</f>
        <v>0</v>
      </c>
      <c r="W80" s="230"/>
      <c r="X80" s="230" t="s">
        <v>407</v>
      </c>
      <c r="Y80" s="230" t="s">
        <v>182</v>
      </c>
      <c r="Z80" s="210"/>
      <c r="AA80" s="210"/>
      <c r="AB80" s="210"/>
      <c r="AC80" s="210"/>
      <c r="AD80" s="210"/>
      <c r="AE80" s="210"/>
      <c r="AF80" s="210"/>
      <c r="AG80" s="210" t="s">
        <v>408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9">
        <v>70</v>
      </c>
      <c r="B81" s="250" t="s">
        <v>1430</v>
      </c>
      <c r="C81" s="258" t="s">
        <v>1431</v>
      </c>
      <c r="D81" s="251" t="s">
        <v>178</v>
      </c>
      <c r="E81" s="252">
        <v>1</v>
      </c>
      <c r="F81" s="253"/>
      <c r="G81" s="254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2.2000000000000001E-4</v>
      </c>
      <c r="O81" s="229">
        <f>ROUND(E81*N81,2)</f>
        <v>0</v>
      </c>
      <c r="P81" s="229">
        <v>0</v>
      </c>
      <c r="Q81" s="229">
        <f>ROUND(E81*P81,2)</f>
        <v>0</v>
      </c>
      <c r="R81" s="230"/>
      <c r="S81" s="230" t="s">
        <v>736</v>
      </c>
      <c r="T81" s="230" t="s">
        <v>737</v>
      </c>
      <c r="U81" s="230">
        <v>0.246</v>
      </c>
      <c r="V81" s="230">
        <f>ROUND(E81*U81,2)</f>
        <v>0.25</v>
      </c>
      <c r="W81" s="230"/>
      <c r="X81" s="230" t="s">
        <v>181</v>
      </c>
      <c r="Y81" s="230" t="s">
        <v>182</v>
      </c>
      <c r="Z81" s="210"/>
      <c r="AA81" s="210"/>
      <c r="AB81" s="210"/>
      <c r="AC81" s="210"/>
      <c r="AD81" s="210"/>
      <c r="AE81" s="210"/>
      <c r="AF81" s="210"/>
      <c r="AG81" s="210" t="s">
        <v>183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9">
        <v>71</v>
      </c>
      <c r="B82" s="250" t="s">
        <v>1432</v>
      </c>
      <c r="C82" s="258" t="s">
        <v>1433</v>
      </c>
      <c r="D82" s="251" t="s">
        <v>178</v>
      </c>
      <c r="E82" s="252">
        <v>1</v>
      </c>
      <c r="F82" s="253"/>
      <c r="G82" s="254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4.4000000000000002E-4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736</v>
      </c>
      <c r="T82" s="230" t="s">
        <v>737</v>
      </c>
      <c r="U82" s="230">
        <v>0.184</v>
      </c>
      <c r="V82" s="230">
        <f>ROUND(E82*U82,2)</f>
        <v>0.18</v>
      </c>
      <c r="W82" s="230"/>
      <c r="X82" s="230" t="s">
        <v>181</v>
      </c>
      <c r="Y82" s="230" t="s">
        <v>182</v>
      </c>
      <c r="Z82" s="210"/>
      <c r="AA82" s="210"/>
      <c r="AB82" s="210"/>
      <c r="AC82" s="210"/>
      <c r="AD82" s="210"/>
      <c r="AE82" s="210"/>
      <c r="AF82" s="210"/>
      <c r="AG82" s="210" t="s">
        <v>183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49">
        <v>72</v>
      </c>
      <c r="B83" s="250" t="s">
        <v>1434</v>
      </c>
      <c r="C83" s="258" t="s">
        <v>1435</v>
      </c>
      <c r="D83" s="251" t="s">
        <v>178</v>
      </c>
      <c r="E83" s="252">
        <v>1</v>
      </c>
      <c r="F83" s="253"/>
      <c r="G83" s="254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1.0200000000000001E-3</v>
      </c>
      <c r="O83" s="229">
        <f>ROUND(E83*N83,2)</f>
        <v>0</v>
      </c>
      <c r="P83" s="229">
        <v>0</v>
      </c>
      <c r="Q83" s="229">
        <f>ROUND(E83*P83,2)</f>
        <v>0</v>
      </c>
      <c r="R83" s="230"/>
      <c r="S83" s="230" t="s">
        <v>736</v>
      </c>
      <c r="T83" s="230" t="s">
        <v>737</v>
      </c>
      <c r="U83" s="230">
        <v>0.53600000000000003</v>
      </c>
      <c r="V83" s="230">
        <f>ROUND(E83*U83,2)</f>
        <v>0.54</v>
      </c>
      <c r="W83" s="230"/>
      <c r="X83" s="230" t="s">
        <v>181</v>
      </c>
      <c r="Y83" s="230" t="s">
        <v>182</v>
      </c>
      <c r="Z83" s="210"/>
      <c r="AA83" s="210"/>
      <c r="AB83" s="210"/>
      <c r="AC83" s="210"/>
      <c r="AD83" s="210"/>
      <c r="AE83" s="210"/>
      <c r="AF83" s="210"/>
      <c r="AG83" s="210" t="s">
        <v>183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9">
        <v>73</v>
      </c>
      <c r="B84" s="250" t="s">
        <v>1436</v>
      </c>
      <c r="C84" s="258" t="s">
        <v>1437</v>
      </c>
      <c r="D84" s="251" t="s">
        <v>782</v>
      </c>
      <c r="E84" s="252">
        <v>3</v>
      </c>
      <c r="F84" s="253"/>
      <c r="G84" s="254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1.6E-2</v>
      </c>
      <c r="O84" s="229">
        <f>ROUND(E84*N84,2)</f>
        <v>0.05</v>
      </c>
      <c r="P84" s="229">
        <v>0</v>
      </c>
      <c r="Q84" s="229">
        <f>ROUND(E84*P84,2)</f>
        <v>0</v>
      </c>
      <c r="R84" s="230"/>
      <c r="S84" s="230" t="s">
        <v>736</v>
      </c>
      <c r="T84" s="230" t="s">
        <v>737</v>
      </c>
      <c r="U84" s="230">
        <v>1.1000000000000001</v>
      </c>
      <c r="V84" s="230">
        <f>ROUND(E84*U84,2)</f>
        <v>3.3</v>
      </c>
      <c r="W84" s="230"/>
      <c r="X84" s="230" t="s">
        <v>181</v>
      </c>
      <c r="Y84" s="230" t="s">
        <v>182</v>
      </c>
      <c r="Z84" s="210"/>
      <c r="AA84" s="210"/>
      <c r="AB84" s="210"/>
      <c r="AC84" s="210"/>
      <c r="AD84" s="210"/>
      <c r="AE84" s="210"/>
      <c r="AF84" s="210"/>
      <c r="AG84" s="210" t="s">
        <v>183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9">
        <v>74</v>
      </c>
      <c r="B85" s="250" t="s">
        <v>1438</v>
      </c>
      <c r="C85" s="258" t="s">
        <v>1439</v>
      </c>
      <c r="D85" s="251" t="s">
        <v>782</v>
      </c>
      <c r="E85" s="252">
        <v>1</v>
      </c>
      <c r="F85" s="253"/>
      <c r="G85" s="254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1.6E-2</v>
      </c>
      <c r="O85" s="229">
        <f>ROUND(E85*N85,2)</f>
        <v>0.02</v>
      </c>
      <c r="P85" s="229">
        <v>0</v>
      </c>
      <c r="Q85" s="229">
        <f>ROUND(E85*P85,2)</f>
        <v>0</v>
      </c>
      <c r="R85" s="230"/>
      <c r="S85" s="230" t="s">
        <v>736</v>
      </c>
      <c r="T85" s="230" t="s">
        <v>737</v>
      </c>
      <c r="U85" s="230">
        <v>1.1000000000000001</v>
      </c>
      <c r="V85" s="230">
        <f>ROUND(E85*U85,2)</f>
        <v>1.1000000000000001</v>
      </c>
      <c r="W85" s="230"/>
      <c r="X85" s="230" t="s">
        <v>181</v>
      </c>
      <c r="Y85" s="230" t="s">
        <v>182</v>
      </c>
      <c r="Z85" s="210"/>
      <c r="AA85" s="210"/>
      <c r="AB85" s="210"/>
      <c r="AC85" s="210"/>
      <c r="AD85" s="210"/>
      <c r="AE85" s="210"/>
      <c r="AF85" s="210"/>
      <c r="AG85" s="210" t="s">
        <v>183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9">
        <v>75</v>
      </c>
      <c r="B86" s="250" t="s">
        <v>1076</v>
      </c>
      <c r="C86" s="258" t="s">
        <v>1077</v>
      </c>
      <c r="D86" s="251" t="s">
        <v>178</v>
      </c>
      <c r="E86" s="252">
        <v>4</v>
      </c>
      <c r="F86" s="253"/>
      <c r="G86" s="254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6.9999999999999999E-4</v>
      </c>
      <c r="O86" s="229">
        <f>ROUND(E86*N86,2)</f>
        <v>0</v>
      </c>
      <c r="P86" s="229">
        <v>0</v>
      </c>
      <c r="Q86" s="229">
        <f>ROUND(E86*P86,2)</f>
        <v>0</v>
      </c>
      <c r="R86" s="230"/>
      <c r="S86" s="230" t="s">
        <v>736</v>
      </c>
      <c r="T86" s="230" t="s">
        <v>737</v>
      </c>
      <c r="U86" s="230">
        <v>0.37</v>
      </c>
      <c r="V86" s="230">
        <f>ROUND(E86*U86,2)</f>
        <v>1.48</v>
      </c>
      <c r="W86" s="230"/>
      <c r="X86" s="230" t="s">
        <v>181</v>
      </c>
      <c r="Y86" s="230" t="s">
        <v>182</v>
      </c>
      <c r="Z86" s="210"/>
      <c r="AA86" s="210"/>
      <c r="AB86" s="210"/>
      <c r="AC86" s="210"/>
      <c r="AD86" s="210"/>
      <c r="AE86" s="210"/>
      <c r="AF86" s="210"/>
      <c r="AG86" s="210" t="s">
        <v>183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9">
        <v>76</v>
      </c>
      <c r="B87" s="250" t="s">
        <v>1078</v>
      </c>
      <c r="C87" s="258" t="s">
        <v>1079</v>
      </c>
      <c r="D87" s="251" t="s">
        <v>782</v>
      </c>
      <c r="E87" s="252">
        <v>48</v>
      </c>
      <c r="F87" s="253"/>
      <c r="G87" s="254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2.4000000000000001E-4</v>
      </c>
      <c r="O87" s="229">
        <f>ROUND(E87*N87,2)</f>
        <v>0.01</v>
      </c>
      <c r="P87" s="229">
        <v>0</v>
      </c>
      <c r="Q87" s="229">
        <f>ROUND(E87*P87,2)</f>
        <v>0</v>
      </c>
      <c r="R87" s="230"/>
      <c r="S87" s="230" t="s">
        <v>736</v>
      </c>
      <c r="T87" s="230" t="s">
        <v>737</v>
      </c>
      <c r="U87" s="230">
        <v>0.124</v>
      </c>
      <c r="V87" s="230">
        <f>ROUND(E87*U87,2)</f>
        <v>5.95</v>
      </c>
      <c r="W87" s="230"/>
      <c r="X87" s="230" t="s">
        <v>181</v>
      </c>
      <c r="Y87" s="230" t="s">
        <v>182</v>
      </c>
      <c r="Z87" s="210"/>
      <c r="AA87" s="210"/>
      <c r="AB87" s="210"/>
      <c r="AC87" s="210"/>
      <c r="AD87" s="210"/>
      <c r="AE87" s="210"/>
      <c r="AF87" s="210"/>
      <c r="AG87" s="210" t="s">
        <v>183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49">
        <v>77</v>
      </c>
      <c r="B88" s="250" t="s">
        <v>1080</v>
      </c>
      <c r="C88" s="258" t="s">
        <v>1081</v>
      </c>
      <c r="D88" s="251" t="s">
        <v>325</v>
      </c>
      <c r="E88" s="252">
        <v>0.71528999999999998</v>
      </c>
      <c r="F88" s="253"/>
      <c r="G88" s="254">
        <f>ROUND(E88*F88,2)</f>
        <v>0</v>
      </c>
      <c r="H88" s="231"/>
      <c r="I88" s="230">
        <f>ROUND(E88*H88,2)</f>
        <v>0</v>
      </c>
      <c r="J88" s="231"/>
      <c r="K88" s="230">
        <f>ROUND(E88*J88,2)</f>
        <v>0</v>
      </c>
      <c r="L88" s="230">
        <v>21</v>
      </c>
      <c r="M88" s="230">
        <f>G88*(1+L88/100)</f>
        <v>0</v>
      </c>
      <c r="N88" s="229">
        <v>0</v>
      </c>
      <c r="O88" s="229">
        <f>ROUND(E88*N88,2)</f>
        <v>0</v>
      </c>
      <c r="P88" s="229">
        <v>0</v>
      </c>
      <c r="Q88" s="229">
        <f>ROUND(E88*P88,2)</f>
        <v>0</v>
      </c>
      <c r="R88" s="230"/>
      <c r="S88" s="230" t="s">
        <v>736</v>
      </c>
      <c r="T88" s="230" t="s">
        <v>737</v>
      </c>
      <c r="U88" s="230">
        <v>1.573</v>
      </c>
      <c r="V88" s="230">
        <f>ROUND(E88*U88,2)</f>
        <v>1.1299999999999999</v>
      </c>
      <c r="W88" s="230"/>
      <c r="X88" s="230" t="s">
        <v>181</v>
      </c>
      <c r="Y88" s="230" t="s">
        <v>182</v>
      </c>
      <c r="Z88" s="210"/>
      <c r="AA88" s="210"/>
      <c r="AB88" s="210"/>
      <c r="AC88" s="210"/>
      <c r="AD88" s="210"/>
      <c r="AE88" s="210"/>
      <c r="AF88" s="210"/>
      <c r="AG88" s="210" t="s">
        <v>944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236" t="s">
        <v>174</v>
      </c>
      <c r="B89" s="237" t="s">
        <v>146</v>
      </c>
      <c r="C89" s="255" t="s">
        <v>29</v>
      </c>
      <c r="D89" s="238"/>
      <c r="E89" s="239"/>
      <c r="F89" s="240"/>
      <c r="G89" s="241">
        <f>SUMIF(AG90:AG90,"&lt;&gt;NOR",G90:G90)</f>
        <v>0</v>
      </c>
      <c r="H89" s="235"/>
      <c r="I89" s="235">
        <f>SUM(I90:I90)</f>
        <v>0</v>
      </c>
      <c r="J89" s="235"/>
      <c r="K89" s="235">
        <f>SUM(K90:K90)</f>
        <v>0</v>
      </c>
      <c r="L89" s="235"/>
      <c r="M89" s="235">
        <f>SUM(M90:M90)</f>
        <v>0</v>
      </c>
      <c r="N89" s="234"/>
      <c r="O89" s="234">
        <f>SUM(O90:O90)</f>
        <v>0</v>
      </c>
      <c r="P89" s="234"/>
      <c r="Q89" s="234">
        <f>SUM(Q90:Q90)</f>
        <v>0</v>
      </c>
      <c r="R89" s="235"/>
      <c r="S89" s="235"/>
      <c r="T89" s="235"/>
      <c r="U89" s="235"/>
      <c r="V89" s="235">
        <f>SUM(V90:V90)</f>
        <v>48</v>
      </c>
      <c r="W89" s="235"/>
      <c r="X89" s="235"/>
      <c r="Y89" s="235"/>
      <c r="AG89" t="s">
        <v>175</v>
      </c>
    </row>
    <row r="90" spans="1:60" outlineLevel="1" x14ac:dyDescent="0.2">
      <c r="A90" s="249">
        <v>78</v>
      </c>
      <c r="B90" s="250" t="s">
        <v>1082</v>
      </c>
      <c r="C90" s="258" t="s">
        <v>1083</v>
      </c>
      <c r="D90" s="251" t="s">
        <v>1084</v>
      </c>
      <c r="E90" s="252">
        <v>48</v>
      </c>
      <c r="F90" s="253"/>
      <c r="G90" s="254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0</v>
      </c>
      <c r="Q90" s="229">
        <f>ROUND(E90*P90,2)</f>
        <v>0</v>
      </c>
      <c r="R90" s="230"/>
      <c r="S90" s="230" t="s">
        <v>736</v>
      </c>
      <c r="T90" s="230" t="s">
        <v>737</v>
      </c>
      <c r="U90" s="230">
        <v>1</v>
      </c>
      <c r="V90" s="230">
        <f>ROUND(E90*U90,2)</f>
        <v>48</v>
      </c>
      <c r="W90" s="230"/>
      <c r="X90" s="230" t="s">
        <v>1085</v>
      </c>
      <c r="Y90" s="230" t="s">
        <v>182</v>
      </c>
      <c r="Z90" s="210"/>
      <c r="AA90" s="210"/>
      <c r="AB90" s="210"/>
      <c r="AC90" s="210"/>
      <c r="AD90" s="210"/>
      <c r="AE90" s="210"/>
      <c r="AF90" s="210"/>
      <c r="AG90" s="210" t="s">
        <v>1086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x14ac:dyDescent="0.2">
      <c r="A91" s="236" t="s">
        <v>174</v>
      </c>
      <c r="B91" s="237" t="s">
        <v>147</v>
      </c>
      <c r="C91" s="255" t="s">
        <v>30</v>
      </c>
      <c r="D91" s="238"/>
      <c r="E91" s="239"/>
      <c r="F91" s="240"/>
      <c r="G91" s="241">
        <f>SUMIF(AG92:AG94,"&lt;&gt;NOR",G92:G94)</f>
        <v>0</v>
      </c>
      <c r="H91" s="235"/>
      <c r="I91" s="235">
        <f>SUM(I92:I94)</f>
        <v>0</v>
      </c>
      <c r="J91" s="235"/>
      <c r="K91" s="235">
        <f>SUM(K92:K94)</f>
        <v>0</v>
      </c>
      <c r="L91" s="235"/>
      <c r="M91" s="235">
        <f>SUM(M92:M94)</f>
        <v>0</v>
      </c>
      <c r="N91" s="234"/>
      <c r="O91" s="234">
        <f>SUM(O92:O94)</f>
        <v>0</v>
      </c>
      <c r="P91" s="234"/>
      <c r="Q91" s="234">
        <f>SUM(Q92:Q94)</f>
        <v>0</v>
      </c>
      <c r="R91" s="235"/>
      <c r="S91" s="235"/>
      <c r="T91" s="235"/>
      <c r="U91" s="235"/>
      <c r="V91" s="235">
        <f>SUM(V92:V94)</f>
        <v>0</v>
      </c>
      <c r="W91" s="235"/>
      <c r="X91" s="235"/>
      <c r="Y91" s="235"/>
      <c r="AG91" t="s">
        <v>175</v>
      </c>
    </row>
    <row r="92" spans="1:60" outlineLevel="1" x14ac:dyDescent="0.2">
      <c r="A92" s="249">
        <v>79</v>
      </c>
      <c r="B92" s="250" t="s">
        <v>1087</v>
      </c>
      <c r="C92" s="258" t="s">
        <v>1088</v>
      </c>
      <c r="D92" s="251" t="s">
        <v>915</v>
      </c>
      <c r="E92" s="252">
        <v>1</v>
      </c>
      <c r="F92" s="253"/>
      <c r="G92" s="254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0</v>
      </c>
      <c r="O92" s="229">
        <f>ROUND(E92*N92,2)</f>
        <v>0</v>
      </c>
      <c r="P92" s="229">
        <v>0</v>
      </c>
      <c r="Q92" s="229">
        <f>ROUND(E92*P92,2)</f>
        <v>0</v>
      </c>
      <c r="R92" s="230"/>
      <c r="S92" s="230" t="s">
        <v>736</v>
      </c>
      <c r="T92" s="230" t="s">
        <v>737</v>
      </c>
      <c r="U92" s="230">
        <v>0</v>
      </c>
      <c r="V92" s="230">
        <f>ROUND(E92*U92,2)</f>
        <v>0</v>
      </c>
      <c r="W92" s="230"/>
      <c r="X92" s="230" t="s">
        <v>916</v>
      </c>
      <c r="Y92" s="230" t="s">
        <v>182</v>
      </c>
      <c r="Z92" s="210"/>
      <c r="AA92" s="210"/>
      <c r="AB92" s="210"/>
      <c r="AC92" s="210"/>
      <c r="AD92" s="210"/>
      <c r="AE92" s="210"/>
      <c r="AF92" s="210"/>
      <c r="AG92" s="210" t="s">
        <v>917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9">
        <v>80</v>
      </c>
      <c r="B93" s="250" t="s">
        <v>1089</v>
      </c>
      <c r="C93" s="258" t="s">
        <v>1090</v>
      </c>
      <c r="D93" s="251" t="s">
        <v>915</v>
      </c>
      <c r="E93" s="252">
        <v>1</v>
      </c>
      <c r="F93" s="253"/>
      <c r="G93" s="254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0</v>
      </c>
      <c r="O93" s="229">
        <f>ROUND(E93*N93,2)</f>
        <v>0</v>
      </c>
      <c r="P93" s="229">
        <v>0</v>
      </c>
      <c r="Q93" s="229">
        <f>ROUND(E93*P93,2)</f>
        <v>0</v>
      </c>
      <c r="R93" s="230"/>
      <c r="S93" s="230" t="s">
        <v>736</v>
      </c>
      <c r="T93" s="230" t="s">
        <v>737</v>
      </c>
      <c r="U93" s="230">
        <v>0</v>
      </c>
      <c r="V93" s="230">
        <f>ROUND(E93*U93,2)</f>
        <v>0</v>
      </c>
      <c r="W93" s="230"/>
      <c r="X93" s="230" t="s">
        <v>916</v>
      </c>
      <c r="Y93" s="230" t="s">
        <v>182</v>
      </c>
      <c r="Z93" s="210"/>
      <c r="AA93" s="210"/>
      <c r="AB93" s="210"/>
      <c r="AC93" s="210"/>
      <c r="AD93" s="210"/>
      <c r="AE93" s="210"/>
      <c r="AF93" s="210"/>
      <c r="AG93" s="210" t="s">
        <v>917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3">
        <v>81</v>
      </c>
      <c r="B94" s="244" t="s">
        <v>924</v>
      </c>
      <c r="C94" s="256" t="s">
        <v>1091</v>
      </c>
      <c r="D94" s="245" t="s">
        <v>915</v>
      </c>
      <c r="E94" s="246">
        <v>1</v>
      </c>
      <c r="F94" s="247"/>
      <c r="G94" s="248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0</v>
      </c>
      <c r="O94" s="229">
        <f>ROUND(E94*N94,2)</f>
        <v>0</v>
      </c>
      <c r="P94" s="229">
        <v>0</v>
      </c>
      <c r="Q94" s="229">
        <f>ROUND(E94*P94,2)</f>
        <v>0</v>
      </c>
      <c r="R94" s="230"/>
      <c r="S94" s="230" t="s">
        <v>736</v>
      </c>
      <c r="T94" s="230" t="s">
        <v>737</v>
      </c>
      <c r="U94" s="230">
        <v>0</v>
      </c>
      <c r="V94" s="230">
        <f>ROUND(E94*U94,2)</f>
        <v>0</v>
      </c>
      <c r="W94" s="230"/>
      <c r="X94" s="230" t="s">
        <v>916</v>
      </c>
      <c r="Y94" s="230" t="s">
        <v>182</v>
      </c>
      <c r="Z94" s="210"/>
      <c r="AA94" s="210"/>
      <c r="AB94" s="210"/>
      <c r="AC94" s="210"/>
      <c r="AD94" s="210"/>
      <c r="AE94" s="210"/>
      <c r="AF94" s="210"/>
      <c r="AG94" s="210" t="s">
        <v>917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x14ac:dyDescent="0.2">
      <c r="A95" s="3"/>
      <c r="B95" s="4"/>
      <c r="C95" s="259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v>12</v>
      </c>
      <c r="AF95">
        <v>21</v>
      </c>
      <c r="AG95" t="s">
        <v>160</v>
      </c>
    </row>
    <row r="96" spans="1:60" x14ac:dyDescent="0.2">
      <c r="A96" s="213"/>
      <c r="B96" s="214" t="s">
        <v>31</v>
      </c>
      <c r="C96" s="260"/>
      <c r="D96" s="215"/>
      <c r="E96" s="216"/>
      <c r="F96" s="216"/>
      <c r="G96" s="242">
        <f>G8+G16+G38+G63+G89+G91</f>
        <v>0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AE96">
        <f>SUMIF(L7:L94,AE95,G7:G94)</f>
        <v>0</v>
      </c>
      <c r="AF96">
        <f>SUMIF(L7:L94,AF95,G7:G94)</f>
        <v>0</v>
      </c>
      <c r="AG96" t="s">
        <v>347</v>
      </c>
    </row>
    <row r="97" spans="1:33" x14ac:dyDescent="0.2">
      <c r="A97" s="3"/>
      <c r="B97" s="4"/>
      <c r="C97" s="259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">
      <c r="A98" s="3"/>
      <c r="B98" s="4"/>
      <c r="C98" s="259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">
      <c r="A99" s="217" t="s">
        <v>348</v>
      </c>
      <c r="B99" s="217"/>
      <c r="C99" s="261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">
      <c r="A100" s="218"/>
      <c r="B100" s="219"/>
      <c r="C100" s="262"/>
      <c r="D100" s="219"/>
      <c r="E100" s="219"/>
      <c r="F100" s="219"/>
      <c r="G100" s="220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G100" t="s">
        <v>349</v>
      </c>
    </row>
    <row r="101" spans="1:33" x14ac:dyDescent="0.2">
      <c r="A101" s="221"/>
      <c r="B101" s="222"/>
      <c r="C101" s="263"/>
      <c r="D101" s="222"/>
      <c r="E101" s="222"/>
      <c r="F101" s="222"/>
      <c r="G101" s="22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">
      <c r="A102" s="221"/>
      <c r="B102" s="222"/>
      <c r="C102" s="263"/>
      <c r="D102" s="222"/>
      <c r="E102" s="222"/>
      <c r="F102" s="222"/>
      <c r="G102" s="22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">
      <c r="A103" s="221"/>
      <c r="B103" s="222"/>
      <c r="C103" s="263"/>
      <c r="D103" s="222"/>
      <c r="E103" s="222"/>
      <c r="F103" s="222"/>
      <c r="G103" s="22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">
      <c r="A104" s="224"/>
      <c r="B104" s="225"/>
      <c r="C104" s="264"/>
      <c r="D104" s="225"/>
      <c r="E104" s="225"/>
      <c r="F104" s="225"/>
      <c r="G104" s="22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 x14ac:dyDescent="0.2">
      <c r="A105" s="3"/>
      <c r="B105" s="4"/>
      <c r="C105" s="259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33" x14ac:dyDescent="0.2">
      <c r="C106" s="265"/>
      <c r="D106" s="10"/>
      <c r="AG106" t="s">
        <v>350</v>
      </c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DGNmUjNj+te8WKpyWwQ3GVPNEgIxcbrkJbSF1hAZ5ac7mUtCA/yHY6fyo70a3brvCEC1UBneiTtmBwtgxSFeg==" saltValue="/y9feuTpH0jD5DFjijKIUQ==" spinCount="100000" sheet="1" formatRows="0"/>
  <mergeCells count="6">
    <mergeCell ref="A1:G1"/>
    <mergeCell ref="C2:G2"/>
    <mergeCell ref="C3:G3"/>
    <mergeCell ref="C4:G4"/>
    <mergeCell ref="A99:C99"/>
    <mergeCell ref="A100:G10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B5521-01AC-41F9-8414-CB9D28DB69A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49</v>
      </c>
      <c r="C3" s="199" t="s">
        <v>57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53</v>
      </c>
      <c r="C4" s="202" t="s">
        <v>54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111</v>
      </c>
      <c r="C8" s="255" t="s">
        <v>112</v>
      </c>
      <c r="D8" s="238"/>
      <c r="E8" s="239"/>
      <c r="F8" s="240"/>
      <c r="G8" s="241">
        <f>SUMIF(AG9:AG14,"&lt;&gt;NOR",G9:G14)</f>
        <v>0</v>
      </c>
      <c r="H8" s="235"/>
      <c r="I8" s="235">
        <f>SUM(I9:I14)</f>
        <v>0</v>
      </c>
      <c r="J8" s="235"/>
      <c r="K8" s="235">
        <f>SUM(K9:K14)</f>
        <v>0</v>
      </c>
      <c r="L8" s="235"/>
      <c r="M8" s="235">
        <f>SUM(M9:M14)</f>
        <v>0</v>
      </c>
      <c r="N8" s="234"/>
      <c r="O8" s="234">
        <f>SUM(O9:O14)</f>
        <v>0.11</v>
      </c>
      <c r="P8" s="234"/>
      <c r="Q8" s="234">
        <f>SUM(Q9:Q14)</f>
        <v>0</v>
      </c>
      <c r="R8" s="235"/>
      <c r="S8" s="235"/>
      <c r="T8" s="235"/>
      <c r="U8" s="235"/>
      <c r="V8" s="235">
        <f>SUM(V9:V14)</f>
        <v>23.56</v>
      </c>
      <c r="W8" s="235"/>
      <c r="X8" s="235"/>
      <c r="Y8" s="235"/>
      <c r="AG8" t="s">
        <v>175</v>
      </c>
    </row>
    <row r="9" spans="1:60" outlineLevel="1" x14ac:dyDescent="0.2">
      <c r="A9" s="249">
        <v>1</v>
      </c>
      <c r="B9" s="250" t="s">
        <v>1092</v>
      </c>
      <c r="C9" s="258" t="s">
        <v>1093</v>
      </c>
      <c r="D9" s="251" t="s">
        <v>782</v>
      </c>
      <c r="E9" s="252">
        <v>31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736</v>
      </c>
      <c r="T9" s="230" t="s">
        <v>737</v>
      </c>
      <c r="U9" s="230">
        <v>0.75</v>
      </c>
      <c r="V9" s="230">
        <f>ROUND(E9*U9,2)</f>
        <v>23.25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9">
        <v>2</v>
      </c>
      <c r="B10" s="250" t="s">
        <v>1096</v>
      </c>
      <c r="C10" s="258" t="s">
        <v>1097</v>
      </c>
      <c r="D10" s="251" t="s">
        <v>178</v>
      </c>
      <c r="E10" s="252">
        <v>18</v>
      </c>
      <c r="F10" s="253"/>
      <c r="G10" s="254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3.5999999999999999E-3</v>
      </c>
      <c r="O10" s="229">
        <f>ROUND(E10*N10,2)</f>
        <v>0.06</v>
      </c>
      <c r="P10" s="229">
        <v>0</v>
      </c>
      <c r="Q10" s="229">
        <f>ROUND(E10*P10,2)</f>
        <v>0</v>
      </c>
      <c r="R10" s="230"/>
      <c r="S10" s="230" t="s">
        <v>736</v>
      </c>
      <c r="T10" s="230" t="s">
        <v>737</v>
      </c>
      <c r="U10" s="230">
        <v>0</v>
      </c>
      <c r="V10" s="230">
        <f>ROUND(E10*U10,2)</f>
        <v>0</v>
      </c>
      <c r="W10" s="230"/>
      <c r="X10" s="230" t="s">
        <v>407</v>
      </c>
      <c r="Y10" s="230" t="s">
        <v>182</v>
      </c>
      <c r="Z10" s="210"/>
      <c r="AA10" s="210"/>
      <c r="AB10" s="210"/>
      <c r="AC10" s="210"/>
      <c r="AD10" s="210"/>
      <c r="AE10" s="210"/>
      <c r="AF10" s="210"/>
      <c r="AG10" s="210" t="s">
        <v>408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9">
        <v>3</v>
      </c>
      <c r="B11" s="250" t="s">
        <v>1100</v>
      </c>
      <c r="C11" s="258" t="s">
        <v>1101</v>
      </c>
      <c r="D11" s="251" t="s">
        <v>178</v>
      </c>
      <c r="E11" s="252">
        <v>11</v>
      </c>
      <c r="F11" s="253"/>
      <c r="G11" s="254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3.5999999999999999E-3</v>
      </c>
      <c r="O11" s="229">
        <f>ROUND(E11*N11,2)</f>
        <v>0.04</v>
      </c>
      <c r="P11" s="229">
        <v>0</v>
      </c>
      <c r="Q11" s="229">
        <f>ROUND(E11*P11,2)</f>
        <v>0</v>
      </c>
      <c r="R11" s="230"/>
      <c r="S11" s="230" t="s">
        <v>736</v>
      </c>
      <c r="T11" s="230" t="s">
        <v>737</v>
      </c>
      <c r="U11" s="230">
        <v>0</v>
      </c>
      <c r="V11" s="230">
        <f>ROUND(E11*U11,2)</f>
        <v>0</v>
      </c>
      <c r="W11" s="230"/>
      <c r="X11" s="230" t="s">
        <v>407</v>
      </c>
      <c r="Y11" s="230" t="s">
        <v>182</v>
      </c>
      <c r="Z11" s="210"/>
      <c r="AA11" s="210"/>
      <c r="AB11" s="210"/>
      <c r="AC11" s="210"/>
      <c r="AD11" s="210"/>
      <c r="AE11" s="210"/>
      <c r="AF11" s="210"/>
      <c r="AG11" s="210" t="s">
        <v>408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9">
        <v>4</v>
      </c>
      <c r="B12" s="250" t="s">
        <v>1102</v>
      </c>
      <c r="C12" s="258" t="s">
        <v>1440</v>
      </c>
      <c r="D12" s="251" t="s">
        <v>178</v>
      </c>
      <c r="E12" s="252">
        <v>2</v>
      </c>
      <c r="F12" s="253"/>
      <c r="G12" s="254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3.5999999999999999E-3</v>
      </c>
      <c r="O12" s="229">
        <f>ROUND(E12*N12,2)</f>
        <v>0.01</v>
      </c>
      <c r="P12" s="229">
        <v>0</v>
      </c>
      <c r="Q12" s="229">
        <f>ROUND(E12*P12,2)</f>
        <v>0</v>
      </c>
      <c r="R12" s="230"/>
      <c r="S12" s="230" t="s">
        <v>736</v>
      </c>
      <c r="T12" s="230" t="s">
        <v>737</v>
      </c>
      <c r="U12" s="230">
        <v>0</v>
      </c>
      <c r="V12" s="230">
        <f>ROUND(E12*U12,2)</f>
        <v>0</v>
      </c>
      <c r="W12" s="230"/>
      <c r="X12" s="230" t="s">
        <v>407</v>
      </c>
      <c r="Y12" s="230" t="s">
        <v>182</v>
      </c>
      <c r="Z12" s="210"/>
      <c r="AA12" s="210"/>
      <c r="AB12" s="210"/>
      <c r="AC12" s="210"/>
      <c r="AD12" s="210"/>
      <c r="AE12" s="210"/>
      <c r="AF12" s="210"/>
      <c r="AG12" s="210" t="s">
        <v>408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9">
        <v>5</v>
      </c>
      <c r="B13" s="250" t="s">
        <v>1104</v>
      </c>
      <c r="C13" s="258" t="s">
        <v>1105</v>
      </c>
      <c r="D13" s="251" t="s">
        <v>178</v>
      </c>
      <c r="E13" s="252">
        <v>1</v>
      </c>
      <c r="F13" s="253"/>
      <c r="G13" s="254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3.5999999999999999E-3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736</v>
      </c>
      <c r="T13" s="230" t="s">
        <v>737</v>
      </c>
      <c r="U13" s="230">
        <v>0</v>
      </c>
      <c r="V13" s="230">
        <f>ROUND(E13*U13,2)</f>
        <v>0</v>
      </c>
      <c r="W13" s="230"/>
      <c r="X13" s="230" t="s">
        <v>407</v>
      </c>
      <c r="Y13" s="230" t="s">
        <v>182</v>
      </c>
      <c r="Z13" s="210"/>
      <c r="AA13" s="210"/>
      <c r="AB13" s="210"/>
      <c r="AC13" s="210"/>
      <c r="AD13" s="210"/>
      <c r="AE13" s="210"/>
      <c r="AF13" s="210"/>
      <c r="AG13" s="210" t="s">
        <v>408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3">
        <v>6</v>
      </c>
      <c r="B14" s="244" t="s">
        <v>1106</v>
      </c>
      <c r="C14" s="256" t="s">
        <v>1107</v>
      </c>
      <c r="D14" s="245" t="s">
        <v>325</v>
      </c>
      <c r="E14" s="246">
        <v>0.1152</v>
      </c>
      <c r="F14" s="247"/>
      <c r="G14" s="248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736</v>
      </c>
      <c r="T14" s="230" t="s">
        <v>737</v>
      </c>
      <c r="U14" s="230">
        <v>2.71</v>
      </c>
      <c r="V14" s="230">
        <f>ROUND(E14*U14,2)</f>
        <v>0.31</v>
      </c>
      <c r="W14" s="230"/>
      <c r="X14" s="230" t="s">
        <v>181</v>
      </c>
      <c r="Y14" s="230" t="s">
        <v>182</v>
      </c>
      <c r="Z14" s="210"/>
      <c r="AA14" s="210"/>
      <c r="AB14" s="210"/>
      <c r="AC14" s="210"/>
      <c r="AD14" s="210"/>
      <c r="AE14" s="210"/>
      <c r="AF14" s="210"/>
      <c r="AG14" s="210" t="s">
        <v>944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3"/>
      <c r="B15" s="4"/>
      <c r="C15" s="259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v>12</v>
      </c>
      <c r="AF15">
        <v>21</v>
      </c>
      <c r="AG15" t="s">
        <v>160</v>
      </c>
    </row>
    <row r="16" spans="1:60" x14ac:dyDescent="0.2">
      <c r="A16" s="213"/>
      <c r="B16" s="214" t="s">
        <v>31</v>
      </c>
      <c r="C16" s="260"/>
      <c r="D16" s="215"/>
      <c r="E16" s="216"/>
      <c r="F16" s="216"/>
      <c r="G16" s="242">
        <f>G8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f>SUMIF(L7:L14,AE15,G7:G14)</f>
        <v>0</v>
      </c>
      <c r="AF16">
        <f>SUMIF(L7:L14,AF15,G7:G14)</f>
        <v>0</v>
      </c>
      <c r="AG16" t="s">
        <v>347</v>
      </c>
    </row>
    <row r="17" spans="1:33" x14ac:dyDescent="0.2">
      <c r="A17" s="3"/>
      <c r="B17" s="4"/>
      <c r="C17" s="259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3"/>
      <c r="B18" s="4"/>
      <c r="C18" s="259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17" t="s">
        <v>348</v>
      </c>
      <c r="B19" s="217"/>
      <c r="C19" s="261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18"/>
      <c r="B20" s="219"/>
      <c r="C20" s="262"/>
      <c r="D20" s="219"/>
      <c r="E20" s="219"/>
      <c r="F20" s="219"/>
      <c r="G20" s="220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G20" t="s">
        <v>349</v>
      </c>
    </row>
    <row r="21" spans="1:33" x14ac:dyDescent="0.2">
      <c r="A21" s="221"/>
      <c r="B21" s="222"/>
      <c r="C21" s="263"/>
      <c r="D21" s="222"/>
      <c r="E21" s="222"/>
      <c r="F21" s="222"/>
      <c r="G21" s="22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21"/>
      <c r="B22" s="222"/>
      <c r="C22" s="263"/>
      <c r="D22" s="222"/>
      <c r="E22" s="222"/>
      <c r="F22" s="222"/>
      <c r="G22" s="22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221"/>
      <c r="B23" s="222"/>
      <c r="C23" s="263"/>
      <c r="D23" s="222"/>
      <c r="E23" s="222"/>
      <c r="F23" s="222"/>
      <c r="G23" s="22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224"/>
      <c r="B24" s="225"/>
      <c r="C24" s="264"/>
      <c r="D24" s="225"/>
      <c r="E24" s="225"/>
      <c r="F24" s="225"/>
      <c r="G24" s="226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A25" s="3"/>
      <c r="B25" s="4"/>
      <c r="C25" s="259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">
      <c r="C26" s="265"/>
      <c r="D26" s="10"/>
      <c r="AG26" t="s">
        <v>350</v>
      </c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wpwsjky73vSbGlSgTC2PjYo1Bm7alE/tLqWvwli88FgF/2un1HEBSft0SgneUyOobkiDffAZvnLIxCyE45nFA==" saltValue="9pJL6C3P9yTWCZoff9HH5w==" spinCount="100000" sheet="1" formatRows="0"/>
  <mergeCells count="6">
    <mergeCell ref="A1:G1"/>
    <mergeCell ref="C2:G2"/>
    <mergeCell ref="C3:G3"/>
    <mergeCell ref="C4:G4"/>
    <mergeCell ref="A19:C19"/>
    <mergeCell ref="A20:G2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ACFCF-ECFD-4F47-9403-810793DA0A3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49</v>
      </c>
      <c r="C3" s="199" t="s">
        <v>57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55</v>
      </c>
      <c r="C4" s="202" t="s">
        <v>56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137</v>
      </c>
      <c r="C8" s="255" t="s">
        <v>138</v>
      </c>
      <c r="D8" s="238"/>
      <c r="E8" s="239"/>
      <c r="F8" s="240"/>
      <c r="G8" s="241">
        <f>SUMIF(AG9:AG36,"&lt;&gt;NOR",G9:G36)</f>
        <v>0</v>
      </c>
      <c r="H8" s="235"/>
      <c r="I8" s="235">
        <f>SUM(I9:I36)</f>
        <v>0</v>
      </c>
      <c r="J8" s="235"/>
      <c r="K8" s="235">
        <f>SUM(K9:K36)</f>
        <v>0</v>
      </c>
      <c r="L8" s="235"/>
      <c r="M8" s="235">
        <f>SUM(M9:M36)</f>
        <v>0</v>
      </c>
      <c r="N8" s="234"/>
      <c r="O8" s="234">
        <f>SUM(O9:O36)</f>
        <v>0.43000000000000005</v>
      </c>
      <c r="P8" s="234"/>
      <c r="Q8" s="234">
        <f>SUM(Q9:Q36)</f>
        <v>0</v>
      </c>
      <c r="R8" s="235"/>
      <c r="S8" s="235"/>
      <c r="T8" s="235"/>
      <c r="U8" s="235"/>
      <c r="V8" s="235">
        <f>SUM(V9:V36)</f>
        <v>226.69999999999993</v>
      </c>
      <c r="W8" s="235"/>
      <c r="X8" s="235"/>
      <c r="Y8" s="235"/>
      <c r="AG8" t="s">
        <v>175</v>
      </c>
    </row>
    <row r="9" spans="1:60" ht="22.5" outlineLevel="1" x14ac:dyDescent="0.2">
      <c r="A9" s="249">
        <v>1</v>
      </c>
      <c r="B9" s="250" t="s">
        <v>1108</v>
      </c>
      <c r="C9" s="258" t="s">
        <v>1109</v>
      </c>
      <c r="D9" s="251" t="s">
        <v>212</v>
      </c>
      <c r="E9" s="252">
        <v>15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1.1999999999999999E-3</v>
      </c>
      <c r="O9" s="229">
        <f>ROUND(E9*N9,2)</f>
        <v>0.02</v>
      </c>
      <c r="P9" s="229">
        <v>0</v>
      </c>
      <c r="Q9" s="229">
        <f>ROUND(E9*P9,2)</f>
        <v>0</v>
      </c>
      <c r="R9" s="230"/>
      <c r="S9" s="230" t="s">
        <v>736</v>
      </c>
      <c r="T9" s="230" t="s">
        <v>737</v>
      </c>
      <c r="U9" s="230">
        <v>0.09</v>
      </c>
      <c r="V9" s="230">
        <f>ROUND(E9*U9,2)</f>
        <v>1.35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49">
        <v>2</v>
      </c>
      <c r="B10" s="250" t="s">
        <v>1110</v>
      </c>
      <c r="C10" s="258" t="s">
        <v>1111</v>
      </c>
      <c r="D10" s="251" t="s">
        <v>212</v>
      </c>
      <c r="E10" s="252">
        <v>50</v>
      </c>
      <c r="F10" s="253"/>
      <c r="G10" s="254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3.2000000000000003E-4</v>
      </c>
      <c r="O10" s="229">
        <f>ROUND(E10*N10,2)</f>
        <v>0.02</v>
      </c>
      <c r="P10" s="229">
        <v>0</v>
      </c>
      <c r="Q10" s="229">
        <f>ROUND(E10*P10,2)</f>
        <v>0</v>
      </c>
      <c r="R10" s="230"/>
      <c r="S10" s="230" t="s">
        <v>736</v>
      </c>
      <c r="T10" s="230" t="s">
        <v>737</v>
      </c>
      <c r="U10" s="230">
        <v>7.2459999999999997E-2</v>
      </c>
      <c r="V10" s="230">
        <f>ROUND(E10*U10,2)</f>
        <v>3.62</v>
      </c>
      <c r="W10" s="230"/>
      <c r="X10" s="230" t="s">
        <v>181</v>
      </c>
      <c r="Y10" s="230" t="s">
        <v>182</v>
      </c>
      <c r="Z10" s="210"/>
      <c r="AA10" s="210"/>
      <c r="AB10" s="210"/>
      <c r="AC10" s="210"/>
      <c r="AD10" s="210"/>
      <c r="AE10" s="210"/>
      <c r="AF10" s="210"/>
      <c r="AG10" s="210" t="s">
        <v>183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9">
        <v>3</v>
      </c>
      <c r="B11" s="250" t="s">
        <v>1114</v>
      </c>
      <c r="C11" s="258" t="s">
        <v>1115</v>
      </c>
      <c r="D11" s="251" t="s">
        <v>212</v>
      </c>
      <c r="E11" s="252">
        <v>40</v>
      </c>
      <c r="F11" s="253"/>
      <c r="G11" s="254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2.2000000000000001E-4</v>
      </c>
      <c r="O11" s="229">
        <f>ROUND(E11*N11,2)</f>
        <v>0.01</v>
      </c>
      <c r="P11" s="229">
        <v>0</v>
      </c>
      <c r="Q11" s="229">
        <f>ROUND(E11*P11,2)</f>
        <v>0</v>
      </c>
      <c r="R11" s="230"/>
      <c r="S11" s="230" t="s">
        <v>736</v>
      </c>
      <c r="T11" s="230" t="s">
        <v>737</v>
      </c>
      <c r="U11" s="230">
        <v>7.0000000000000007E-2</v>
      </c>
      <c r="V11" s="230">
        <f>ROUND(E11*U11,2)</f>
        <v>2.8</v>
      </c>
      <c r="W11" s="230"/>
      <c r="X11" s="230" t="s">
        <v>181</v>
      </c>
      <c r="Y11" s="230" t="s">
        <v>182</v>
      </c>
      <c r="Z11" s="210"/>
      <c r="AA11" s="210"/>
      <c r="AB11" s="210"/>
      <c r="AC11" s="210"/>
      <c r="AD11" s="210"/>
      <c r="AE11" s="210"/>
      <c r="AF11" s="210"/>
      <c r="AG11" s="210" t="s">
        <v>183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49">
        <v>4</v>
      </c>
      <c r="B12" s="250" t="s">
        <v>1112</v>
      </c>
      <c r="C12" s="258" t="s">
        <v>1113</v>
      </c>
      <c r="D12" s="251" t="s">
        <v>212</v>
      </c>
      <c r="E12" s="252">
        <v>900</v>
      </c>
      <c r="F12" s="253"/>
      <c r="G12" s="254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2.1000000000000001E-4</v>
      </c>
      <c r="O12" s="229">
        <f>ROUND(E12*N12,2)</f>
        <v>0.19</v>
      </c>
      <c r="P12" s="229">
        <v>0</v>
      </c>
      <c r="Q12" s="229">
        <f>ROUND(E12*P12,2)</f>
        <v>0</v>
      </c>
      <c r="R12" s="230"/>
      <c r="S12" s="230" t="s">
        <v>736</v>
      </c>
      <c r="T12" s="230" t="s">
        <v>737</v>
      </c>
      <c r="U12" s="230">
        <v>7.0000000000000007E-2</v>
      </c>
      <c r="V12" s="230">
        <f>ROUND(E12*U12,2)</f>
        <v>63</v>
      </c>
      <c r="W12" s="230"/>
      <c r="X12" s="230" t="s">
        <v>181</v>
      </c>
      <c r="Y12" s="230" t="s">
        <v>182</v>
      </c>
      <c r="Z12" s="210"/>
      <c r="AA12" s="210"/>
      <c r="AB12" s="210"/>
      <c r="AC12" s="210"/>
      <c r="AD12" s="210"/>
      <c r="AE12" s="210"/>
      <c r="AF12" s="210"/>
      <c r="AG12" s="210" t="s">
        <v>183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9">
        <v>5</v>
      </c>
      <c r="B13" s="250" t="s">
        <v>1116</v>
      </c>
      <c r="C13" s="258" t="s">
        <v>1117</v>
      </c>
      <c r="D13" s="251" t="s">
        <v>212</v>
      </c>
      <c r="E13" s="252">
        <v>600</v>
      </c>
      <c r="F13" s="253"/>
      <c r="G13" s="254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1.6000000000000001E-4</v>
      </c>
      <c r="O13" s="229">
        <f>ROUND(E13*N13,2)</f>
        <v>0.1</v>
      </c>
      <c r="P13" s="229">
        <v>0</v>
      </c>
      <c r="Q13" s="229">
        <f>ROUND(E13*P13,2)</f>
        <v>0</v>
      </c>
      <c r="R13" s="230"/>
      <c r="S13" s="230" t="s">
        <v>736</v>
      </c>
      <c r="T13" s="230" t="s">
        <v>737</v>
      </c>
      <c r="U13" s="230">
        <v>7.0000000000000007E-2</v>
      </c>
      <c r="V13" s="230">
        <f>ROUND(E13*U13,2)</f>
        <v>42</v>
      </c>
      <c r="W13" s="230"/>
      <c r="X13" s="230" t="s">
        <v>181</v>
      </c>
      <c r="Y13" s="230" t="s">
        <v>182</v>
      </c>
      <c r="Z13" s="210"/>
      <c r="AA13" s="210"/>
      <c r="AB13" s="210"/>
      <c r="AC13" s="210"/>
      <c r="AD13" s="210"/>
      <c r="AE13" s="210"/>
      <c r="AF13" s="210"/>
      <c r="AG13" s="210" t="s">
        <v>183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49">
        <v>6</v>
      </c>
      <c r="B14" s="250" t="s">
        <v>1118</v>
      </c>
      <c r="C14" s="258" t="s">
        <v>1119</v>
      </c>
      <c r="D14" s="251" t="s">
        <v>212</v>
      </c>
      <c r="E14" s="252">
        <v>200</v>
      </c>
      <c r="F14" s="253"/>
      <c r="G14" s="254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1.6000000000000001E-4</v>
      </c>
      <c r="O14" s="229">
        <f>ROUND(E14*N14,2)</f>
        <v>0.03</v>
      </c>
      <c r="P14" s="229">
        <v>0</v>
      </c>
      <c r="Q14" s="229">
        <f>ROUND(E14*P14,2)</f>
        <v>0</v>
      </c>
      <c r="R14" s="230"/>
      <c r="S14" s="230" t="s">
        <v>736</v>
      </c>
      <c r="T14" s="230" t="s">
        <v>737</v>
      </c>
      <c r="U14" s="230">
        <v>7.0000000000000007E-2</v>
      </c>
      <c r="V14" s="230">
        <f>ROUND(E14*U14,2)</f>
        <v>14</v>
      </c>
      <c r="W14" s="230"/>
      <c r="X14" s="230" t="s">
        <v>181</v>
      </c>
      <c r="Y14" s="230" t="s">
        <v>182</v>
      </c>
      <c r="Z14" s="210"/>
      <c r="AA14" s="210"/>
      <c r="AB14" s="210"/>
      <c r="AC14" s="210"/>
      <c r="AD14" s="210"/>
      <c r="AE14" s="210"/>
      <c r="AF14" s="210"/>
      <c r="AG14" s="210" t="s">
        <v>183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49">
        <v>7</v>
      </c>
      <c r="B15" s="250" t="s">
        <v>1120</v>
      </c>
      <c r="C15" s="258" t="s">
        <v>1121</v>
      </c>
      <c r="D15" s="251" t="s">
        <v>212</v>
      </c>
      <c r="E15" s="252">
        <v>250</v>
      </c>
      <c r="F15" s="253"/>
      <c r="G15" s="254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6.0000000000000002E-5</v>
      </c>
      <c r="O15" s="229">
        <f>ROUND(E15*N15,2)</f>
        <v>0.02</v>
      </c>
      <c r="P15" s="229">
        <v>0</v>
      </c>
      <c r="Q15" s="229">
        <f>ROUND(E15*P15,2)</f>
        <v>0</v>
      </c>
      <c r="R15" s="230"/>
      <c r="S15" s="230" t="s">
        <v>736</v>
      </c>
      <c r="T15" s="230" t="s">
        <v>737</v>
      </c>
      <c r="U15" s="230">
        <v>4.6330000000000003E-2</v>
      </c>
      <c r="V15" s="230">
        <f>ROUND(E15*U15,2)</f>
        <v>11.58</v>
      </c>
      <c r="W15" s="230"/>
      <c r="X15" s="230" t="s">
        <v>181</v>
      </c>
      <c r="Y15" s="230" t="s">
        <v>182</v>
      </c>
      <c r="Z15" s="210"/>
      <c r="AA15" s="210"/>
      <c r="AB15" s="210"/>
      <c r="AC15" s="210"/>
      <c r="AD15" s="210"/>
      <c r="AE15" s="210"/>
      <c r="AF15" s="210"/>
      <c r="AG15" s="210" t="s">
        <v>183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49">
        <v>8</v>
      </c>
      <c r="B16" s="250" t="s">
        <v>1122</v>
      </c>
      <c r="C16" s="258" t="s">
        <v>1123</v>
      </c>
      <c r="D16" s="251" t="s">
        <v>212</v>
      </c>
      <c r="E16" s="252">
        <v>100</v>
      </c>
      <c r="F16" s="253"/>
      <c r="G16" s="254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8.0000000000000007E-5</v>
      </c>
      <c r="O16" s="229">
        <f>ROUND(E16*N16,2)</f>
        <v>0.01</v>
      </c>
      <c r="P16" s="229">
        <v>0</v>
      </c>
      <c r="Q16" s="229">
        <f>ROUND(E16*P16,2)</f>
        <v>0</v>
      </c>
      <c r="R16" s="230"/>
      <c r="S16" s="230" t="s">
        <v>736</v>
      </c>
      <c r="T16" s="230" t="s">
        <v>737</v>
      </c>
      <c r="U16" s="230">
        <v>7.1669999999999998E-2</v>
      </c>
      <c r="V16" s="230">
        <f>ROUND(E16*U16,2)</f>
        <v>7.17</v>
      </c>
      <c r="W16" s="230"/>
      <c r="X16" s="230" t="s">
        <v>181</v>
      </c>
      <c r="Y16" s="230" t="s">
        <v>182</v>
      </c>
      <c r="Z16" s="210"/>
      <c r="AA16" s="210"/>
      <c r="AB16" s="210"/>
      <c r="AC16" s="210"/>
      <c r="AD16" s="210"/>
      <c r="AE16" s="210"/>
      <c r="AF16" s="210"/>
      <c r="AG16" s="210" t="s">
        <v>183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9">
        <v>9</v>
      </c>
      <c r="B17" s="250" t="s">
        <v>1124</v>
      </c>
      <c r="C17" s="258" t="s">
        <v>1125</v>
      </c>
      <c r="D17" s="251" t="s">
        <v>212</v>
      </c>
      <c r="E17" s="252">
        <v>100</v>
      </c>
      <c r="F17" s="253"/>
      <c r="G17" s="254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1.4999999999999999E-4</v>
      </c>
      <c r="O17" s="229">
        <f>ROUND(E17*N17,2)</f>
        <v>0.02</v>
      </c>
      <c r="P17" s="229">
        <v>0</v>
      </c>
      <c r="Q17" s="229">
        <f>ROUND(E17*P17,2)</f>
        <v>0</v>
      </c>
      <c r="R17" s="230"/>
      <c r="S17" s="230" t="s">
        <v>736</v>
      </c>
      <c r="T17" s="230" t="s">
        <v>737</v>
      </c>
      <c r="U17" s="230">
        <v>8.0170000000000005E-2</v>
      </c>
      <c r="V17" s="230">
        <f>ROUND(E17*U17,2)</f>
        <v>8.02</v>
      </c>
      <c r="W17" s="230"/>
      <c r="X17" s="230" t="s">
        <v>181</v>
      </c>
      <c r="Y17" s="230" t="s">
        <v>182</v>
      </c>
      <c r="Z17" s="210"/>
      <c r="AA17" s="210"/>
      <c r="AB17" s="210"/>
      <c r="AC17" s="210"/>
      <c r="AD17" s="210"/>
      <c r="AE17" s="210"/>
      <c r="AF17" s="210"/>
      <c r="AG17" s="210" t="s">
        <v>183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9">
        <v>10</v>
      </c>
      <c r="B18" s="250" t="s">
        <v>1126</v>
      </c>
      <c r="C18" s="258" t="s">
        <v>1127</v>
      </c>
      <c r="D18" s="251" t="s">
        <v>212</v>
      </c>
      <c r="E18" s="252">
        <v>20</v>
      </c>
      <c r="F18" s="253"/>
      <c r="G18" s="254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736</v>
      </c>
      <c r="T18" s="230" t="s">
        <v>737</v>
      </c>
      <c r="U18" s="230">
        <v>0.12</v>
      </c>
      <c r="V18" s="230">
        <f>ROUND(E18*U18,2)</f>
        <v>2.4</v>
      </c>
      <c r="W18" s="230"/>
      <c r="X18" s="230" t="s">
        <v>181</v>
      </c>
      <c r="Y18" s="230" t="s">
        <v>182</v>
      </c>
      <c r="Z18" s="210"/>
      <c r="AA18" s="210"/>
      <c r="AB18" s="210"/>
      <c r="AC18" s="210"/>
      <c r="AD18" s="210"/>
      <c r="AE18" s="210"/>
      <c r="AF18" s="210"/>
      <c r="AG18" s="210" t="s">
        <v>183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9">
        <v>11</v>
      </c>
      <c r="B19" s="250" t="s">
        <v>1128</v>
      </c>
      <c r="C19" s="258" t="s">
        <v>1129</v>
      </c>
      <c r="D19" s="251" t="s">
        <v>178</v>
      </c>
      <c r="E19" s="252">
        <v>120</v>
      </c>
      <c r="F19" s="253"/>
      <c r="G19" s="254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3.0000000000000001E-5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736</v>
      </c>
      <c r="T19" s="230" t="s">
        <v>737</v>
      </c>
      <c r="U19" s="230">
        <v>0.14130000000000001</v>
      </c>
      <c r="V19" s="230">
        <f>ROUND(E19*U19,2)</f>
        <v>16.96</v>
      </c>
      <c r="W19" s="230"/>
      <c r="X19" s="230" t="s">
        <v>181</v>
      </c>
      <c r="Y19" s="230" t="s">
        <v>182</v>
      </c>
      <c r="Z19" s="210"/>
      <c r="AA19" s="210"/>
      <c r="AB19" s="210"/>
      <c r="AC19" s="210"/>
      <c r="AD19" s="210"/>
      <c r="AE19" s="210"/>
      <c r="AF19" s="210"/>
      <c r="AG19" s="210" t="s">
        <v>183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9">
        <v>12</v>
      </c>
      <c r="B20" s="250" t="s">
        <v>1132</v>
      </c>
      <c r="C20" s="258" t="s">
        <v>1133</v>
      </c>
      <c r="D20" s="251" t="s">
        <v>178</v>
      </c>
      <c r="E20" s="252">
        <v>3</v>
      </c>
      <c r="F20" s="253"/>
      <c r="G20" s="254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1.1E-4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736</v>
      </c>
      <c r="T20" s="230" t="s">
        <v>737</v>
      </c>
      <c r="U20" s="230">
        <v>0.13</v>
      </c>
      <c r="V20" s="230">
        <f>ROUND(E20*U20,2)</f>
        <v>0.39</v>
      </c>
      <c r="W20" s="230"/>
      <c r="X20" s="230" t="s">
        <v>181</v>
      </c>
      <c r="Y20" s="230" t="s">
        <v>182</v>
      </c>
      <c r="Z20" s="210"/>
      <c r="AA20" s="210"/>
      <c r="AB20" s="210"/>
      <c r="AC20" s="210"/>
      <c r="AD20" s="210"/>
      <c r="AE20" s="210"/>
      <c r="AF20" s="210"/>
      <c r="AG20" s="210" t="s">
        <v>183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49">
        <v>13</v>
      </c>
      <c r="B21" s="250" t="s">
        <v>1130</v>
      </c>
      <c r="C21" s="258" t="s">
        <v>1131</v>
      </c>
      <c r="D21" s="251" t="s">
        <v>178</v>
      </c>
      <c r="E21" s="252">
        <v>3</v>
      </c>
      <c r="F21" s="253"/>
      <c r="G21" s="254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1.1E-4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736</v>
      </c>
      <c r="T21" s="230" t="s">
        <v>737</v>
      </c>
      <c r="U21" s="230">
        <v>0.13</v>
      </c>
      <c r="V21" s="230">
        <f>ROUND(E21*U21,2)</f>
        <v>0.39</v>
      </c>
      <c r="W21" s="230"/>
      <c r="X21" s="230" t="s">
        <v>181</v>
      </c>
      <c r="Y21" s="230" t="s">
        <v>182</v>
      </c>
      <c r="Z21" s="210"/>
      <c r="AA21" s="210"/>
      <c r="AB21" s="210"/>
      <c r="AC21" s="210"/>
      <c r="AD21" s="210"/>
      <c r="AE21" s="210"/>
      <c r="AF21" s="210"/>
      <c r="AG21" s="210" t="s">
        <v>183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9">
        <v>14</v>
      </c>
      <c r="B22" s="250" t="s">
        <v>1136</v>
      </c>
      <c r="C22" s="258" t="s">
        <v>1137</v>
      </c>
      <c r="D22" s="251" t="s">
        <v>178</v>
      </c>
      <c r="E22" s="252">
        <v>14</v>
      </c>
      <c r="F22" s="253"/>
      <c r="G22" s="254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1.1E-4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736</v>
      </c>
      <c r="T22" s="230" t="s">
        <v>737</v>
      </c>
      <c r="U22" s="230">
        <v>0.15620000000000001</v>
      </c>
      <c r="V22" s="230">
        <f>ROUND(E22*U22,2)</f>
        <v>2.19</v>
      </c>
      <c r="W22" s="230"/>
      <c r="X22" s="230" t="s">
        <v>181</v>
      </c>
      <c r="Y22" s="230" t="s">
        <v>182</v>
      </c>
      <c r="Z22" s="210"/>
      <c r="AA22" s="210"/>
      <c r="AB22" s="210"/>
      <c r="AC22" s="210"/>
      <c r="AD22" s="210"/>
      <c r="AE22" s="210"/>
      <c r="AF22" s="210"/>
      <c r="AG22" s="210" t="s">
        <v>183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49">
        <v>15</v>
      </c>
      <c r="B23" s="250" t="s">
        <v>1138</v>
      </c>
      <c r="C23" s="258" t="s">
        <v>1139</v>
      </c>
      <c r="D23" s="251" t="s">
        <v>178</v>
      </c>
      <c r="E23" s="252">
        <v>4</v>
      </c>
      <c r="F23" s="253"/>
      <c r="G23" s="254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1.1E-4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736</v>
      </c>
      <c r="T23" s="230" t="s">
        <v>737</v>
      </c>
      <c r="U23" s="230">
        <v>0.16</v>
      </c>
      <c r="V23" s="230">
        <f>ROUND(E23*U23,2)</f>
        <v>0.64</v>
      </c>
      <c r="W23" s="230"/>
      <c r="X23" s="230" t="s">
        <v>181</v>
      </c>
      <c r="Y23" s="230" t="s">
        <v>182</v>
      </c>
      <c r="Z23" s="210"/>
      <c r="AA23" s="210"/>
      <c r="AB23" s="210"/>
      <c r="AC23" s="210"/>
      <c r="AD23" s="210"/>
      <c r="AE23" s="210"/>
      <c r="AF23" s="210"/>
      <c r="AG23" s="210" t="s">
        <v>183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49">
        <v>16</v>
      </c>
      <c r="B24" s="250" t="s">
        <v>1140</v>
      </c>
      <c r="C24" s="258" t="s">
        <v>1141</v>
      </c>
      <c r="D24" s="251" t="s">
        <v>178</v>
      </c>
      <c r="E24" s="252">
        <v>2</v>
      </c>
      <c r="F24" s="253"/>
      <c r="G24" s="254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9.0000000000000006E-5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736</v>
      </c>
      <c r="T24" s="230" t="s">
        <v>737</v>
      </c>
      <c r="U24" s="230">
        <v>0.2475</v>
      </c>
      <c r="V24" s="230">
        <f>ROUND(E24*U24,2)</f>
        <v>0.5</v>
      </c>
      <c r="W24" s="230"/>
      <c r="X24" s="230" t="s">
        <v>181</v>
      </c>
      <c r="Y24" s="230" t="s">
        <v>182</v>
      </c>
      <c r="Z24" s="210"/>
      <c r="AA24" s="210"/>
      <c r="AB24" s="210"/>
      <c r="AC24" s="210"/>
      <c r="AD24" s="210"/>
      <c r="AE24" s="210"/>
      <c r="AF24" s="210"/>
      <c r="AG24" s="210" t="s">
        <v>183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33.75" outlineLevel="1" x14ac:dyDescent="0.2">
      <c r="A25" s="249">
        <v>17</v>
      </c>
      <c r="B25" s="250" t="s">
        <v>1142</v>
      </c>
      <c r="C25" s="258" t="s">
        <v>1143</v>
      </c>
      <c r="D25" s="251" t="s">
        <v>178</v>
      </c>
      <c r="E25" s="252">
        <v>21</v>
      </c>
      <c r="F25" s="253"/>
      <c r="G25" s="254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1E-4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736</v>
      </c>
      <c r="T25" s="230" t="s">
        <v>737</v>
      </c>
      <c r="U25" s="230">
        <v>0.249</v>
      </c>
      <c r="V25" s="230">
        <f>ROUND(E25*U25,2)</f>
        <v>5.23</v>
      </c>
      <c r="W25" s="230"/>
      <c r="X25" s="230" t="s">
        <v>181</v>
      </c>
      <c r="Y25" s="230" t="s">
        <v>182</v>
      </c>
      <c r="Z25" s="210"/>
      <c r="AA25" s="210"/>
      <c r="AB25" s="210"/>
      <c r="AC25" s="210"/>
      <c r="AD25" s="210"/>
      <c r="AE25" s="210"/>
      <c r="AF25" s="210"/>
      <c r="AG25" s="210" t="s">
        <v>183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9">
        <v>18</v>
      </c>
      <c r="B26" s="250" t="s">
        <v>1144</v>
      </c>
      <c r="C26" s="258" t="s">
        <v>1145</v>
      </c>
      <c r="D26" s="251" t="s">
        <v>178</v>
      </c>
      <c r="E26" s="252">
        <v>48</v>
      </c>
      <c r="F26" s="253"/>
      <c r="G26" s="254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736</v>
      </c>
      <c r="T26" s="230" t="s">
        <v>737</v>
      </c>
      <c r="U26" s="230">
        <v>0.42</v>
      </c>
      <c r="V26" s="230">
        <f>ROUND(E26*U26,2)</f>
        <v>20.16</v>
      </c>
      <c r="W26" s="230"/>
      <c r="X26" s="230" t="s">
        <v>181</v>
      </c>
      <c r="Y26" s="230" t="s">
        <v>182</v>
      </c>
      <c r="Z26" s="210"/>
      <c r="AA26" s="210"/>
      <c r="AB26" s="210"/>
      <c r="AC26" s="210"/>
      <c r="AD26" s="210"/>
      <c r="AE26" s="210"/>
      <c r="AF26" s="210"/>
      <c r="AG26" s="210" t="s">
        <v>183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9">
        <v>19</v>
      </c>
      <c r="B27" s="250" t="s">
        <v>1150</v>
      </c>
      <c r="C27" s="258" t="s">
        <v>1151</v>
      </c>
      <c r="D27" s="251" t="s">
        <v>178</v>
      </c>
      <c r="E27" s="252">
        <v>24</v>
      </c>
      <c r="F27" s="253"/>
      <c r="G27" s="254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736</v>
      </c>
      <c r="T27" s="230" t="s">
        <v>737</v>
      </c>
      <c r="U27" s="230">
        <v>0.45</v>
      </c>
      <c r="V27" s="230">
        <f>ROUND(E27*U27,2)</f>
        <v>10.8</v>
      </c>
      <c r="W27" s="230"/>
      <c r="X27" s="230" t="s">
        <v>181</v>
      </c>
      <c r="Y27" s="230" t="s">
        <v>182</v>
      </c>
      <c r="Z27" s="210"/>
      <c r="AA27" s="210"/>
      <c r="AB27" s="210"/>
      <c r="AC27" s="210"/>
      <c r="AD27" s="210"/>
      <c r="AE27" s="210"/>
      <c r="AF27" s="210"/>
      <c r="AG27" s="210" t="s">
        <v>183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9">
        <v>20</v>
      </c>
      <c r="B28" s="250" t="s">
        <v>1152</v>
      </c>
      <c r="C28" s="258" t="s">
        <v>1153</v>
      </c>
      <c r="D28" s="251" t="s">
        <v>178</v>
      </c>
      <c r="E28" s="252">
        <v>18</v>
      </c>
      <c r="F28" s="253"/>
      <c r="G28" s="254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736</v>
      </c>
      <c r="T28" s="230" t="s">
        <v>737</v>
      </c>
      <c r="U28" s="230">
        <v>0.45</v>
      </c>
      <c r="V28" s="230">
        <f>ROUND(E28*U28,2)</f>
        <v>8.1</v>
      </c>
      <c r="W28" s="230"/>
      <c r="X28" s="230" t="s">
        <v>181</v>
      </c>
      <c r="Y28" s="230" t="s">
        <v>182</v>
      </c>
      <c r="Z28" s="210"/>
      <c r="AA28" s="210"/>
      <c r="AB28" s="210"/>
      <c r="AC28" s="210"/>
      <c r="AD28" s="210"/>
      <c r="AE28" s="210"/>
      <c r="AF28" s="210"/>
      <c r="AG28" s="210" t="s">
        <v>183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9">
        <v>21</v>
      </c>
      <c r="B29" s="250" t="s">
        <v>1146</v>
      </c>
      <c r="C29" s="258" t="s">
        <v>1147</v>
      </c>
      <c r="D29" s="251" t="s">
        <v>178</v>
      </c>
      <c r="E29" s="252">
        <v>6</v>
      </c>
      <c r="F29" s="253"/>
      <c r="G29" s="254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736</v>
      </c>
      <c r="T29" s="230" t="s">
        <v>737</v>
      </c>
      <c r="U29" s="230">
        <v>0.44</v>
      </c>
      <c r="V29" s="230">
        <f>ROUND(E29*U29,2)</f>
        <v>2.64</v>
      </c>
      <c r="W29" s="230"/>
      <c r="X29" s="230" t="s">
        <v>181</v>
      </c>
      <c r="Y29" s="230" t="s">
        <v>182</v>
      </c>
      <c r="Z29" s="210"/>
      <c r="AA29" s="210"/>
      <c r="AB29" s="210"/>
      <c r="AC29" s="210"/>
      <c r="AD29" s="210"/>
      <c r="AE29" s="210"/>
      <c r="AF29" s="210"/>
      <c r="AG29" s="210" t="s">
        <v>183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49">
        <v>22</v>
      </c>
      <c r="B30" s="250" t="s">
        <v>1154</v>
      </c>
      <c r="C30" s="258" t="s">
        <v>1155</v>
      </c>
      <c r="D30" s="251" t="s">
        <v>178</v>
      </c>
      <c r="E30" s="252">
        <v>3</v>
      </c>
      <c r="F30" s="253"/>
      <c r="G30" s="254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736</v>
      </c>
      <c r="T30" s="230" t="s">
        <v>737</v>
      </c>
      <c r="U30" s="230">
        <v>0.92</v>
      </c>
      <c r="V30" s="230">
        <f>ROUND(E30*U30,2)</f>
        <v>2.76</v>
      </c>
      <c r="W30" s="230"/>
      <c r="X30" s="230" t="s">
        <v>181</v>
      </c>
      <c r="Y30" s="230" t="s">
        <v>182</v>
      </c>
      <c r="Z30" s="210"/>
      <c r="AA30" s="210"/>
      <c r="AB30" s="210"/>
      <c r="AC30" s="210"/>
      <c r="AD30" s="210"/>
      <c r="AE30" s="210"/>
      <c r="AF30" s="210"/>
      <c r="AG30" s="210" t="s">
        <v>183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9">
        <v>23</v>
      </c>
      <c r="B31" s="250" t="s">
        <v>1156</v>
      </c>
      <c r="C31" s="258" t="s">
        <v>1157</v>
      </c>
      <c r="D31" s="251" t="s">
        <v>212</v>
      </c>
      <c r="E31" s="252">
        <v>10</v>
      </c>
      <c r="F31" s="253"/>
      <c r="G31" s="254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2.5999999999999998E-4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736</v>
      </c>
      <c r="T31" s="230" t="s">
        <v>737</v>
      </c>
      <c r="U31" s="230">
        <v>0</v>
      </c>
      <c r="V31" s="230">
        <f>ROUND(E31*U31,2)</f>
        <v>0</v>
      </c>
      <c r="W31" s="230"/>
      <c r="X31" s="230" t="s">
        <v>407</v>
      </c>
      <c r="Y31" s="230" t="s">
        <v>182</v>
      </c>
      <c r="Z31" s="210"/>
      <c r="AA31" s="210"/>
      <c r="AB31" s="210"/>
      <c r="AC31" s="210"/>
      <c r="AD31" s="210"/>
      <c r="AE31" s="210"/>
      <c r="AF31" s="210"/>
      <c r="AG31" s="210" t="s">
        <v>408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9">
        <v>24</v>
      </c>
      <c r="B32" s="250" t="s">
        <v>1158</v>
      </c>
      <c r="C32" s="258" t="s">
        <v>1159</v>
      </c>
      <c r="D32" s="251" t="s">
        <v>782</v>
      </c>
      <c r="E32" s="252">
        <v>1</v>
      </c>
      <c r="F32" s="253"/>
      <c r="G32" s="254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2.5999999999999998E-4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736</v>
      </c>
      <c r="T32" s="230" t="s">
        <v>737</v>
      </c>
      <c r="U32" s="230">
        <v>0</v>
      </c>
      <c r="V32" s="230">
        <f>ROUND(E32*U32,2)</f>
        <v>0</v>
      </c>
      <c r="W32" s="230"/>
      <c r="X32" s="230" t="s">
        <v>407</v>
      </c>
      <c r="Y32" s="230" t="s">
        <v>182</v>
      </c>
      <c r="Z32" s="210"/>
      <c r="AA32" s="210"/>
      <c r="AB32" s="210"/>
      <c r="AC32" s="210"/>
      <c r="AD32" s="210"/>
      <c r="AE32" s="210"/>
      <c r="AF32" s="210"/>
      <c r="AG32" s="210" t="s">
        <v>408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9">
        <v>25</v>
      </c>
      <c r="B33" s="250" t="s">
        <v>1160</v>
      </c>
      <c r="C33" s="258" t="s">
        <v>1161</v>
      </c>
      <c r="D33" s="251" t="s">
        <v>782</v>
      </c>
      <c r="E33" s="252">
        <v>35</v>
      </c>
      <c r="F33" s="253"/>
      <c r="G33" s="254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2.5999999999999998E-4</v>
      </c>
      <c r="O33" s="229">
        <f>ROUND(E33*N33,2)</f>
        <v>0.01</v>
      </c>
      <c r="P33" s="229">
        <v>0</v>
      </c>
      <c r="Q33" s="229">
        <f>ROUND(E33*P33,2)</f>
        <v>0</v>
      </c>
      <c r="R33" s="230"/>
      <c r="S33" s="230" t="s">
        <v>736</v>
      </c>
      <c r="T33" s="230" t="s">
        <v>737</v>
      </c>
      <c r="U33" s="230">
        <v>0</v>
      </c>
      <c r="V33" s="230">
        <f>ROUND(E33*U33,2)</f>
        <v>0</v>
      </c>
      <c r="W33" s="230"/>
      <c r="X33" s="230" t="s">
        <v>407</v>
      </c>
      <c r="Y33" s="230" t="s">
        <v>182</v>
      </c>
      <c r="Z33" s="210"/>
      <c r="AA33" s="210"/>
      <c r="AB33" s="210"/>
      <c r="AC33" s="210"/>
      <c r="AD33" s="210"/>
      <c r="AE33" s="210"/>
      <c r="AF33" s="210"/>
      <c r="AG33" s="210" t="s">
        <v>408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9">
        <v>26</v>
      </c>
      <c r="B34" s="250" t="s">
        <v>1441</v>
      </c>
      <c r="C34" s="258" t="s">
        <v>1442</v>
      </c>
      <c r="D34" s="251" t="s">
        <v>782</v>
      </c>
      <c r="E34" s="252">
        <v>1</v>
      </c>
      <c r="F34" s="253"/>
      <c r="G34" s="254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2.5999999999999998E-4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736</v>
      </c>
      <c r="T34" s="230" t="s">
        <v>737</v>
      </c>
      <c r="U34" s="230">
        <v>0</v>
      </c>
      <c r="V34" s="230">
        <f>ROUND(E34*U34,2)</f>
        <v>0</v>
      </c>
      <c r="W34" s="230"/>
      <c r="X34" s="230" t="s">
        <v>407</v>
      </c>
      <c r="Y34" s="230" t="s">
        <v>182</v>
      </c>
      <c r="Z34" s="210"/>
      <c r="AA34" s="210"/>
      <c r="AB34" s="210"/>
      <c r="AC34" s="210"/>
      <c r="AD34" s="210"/>
      <c r="AE34" s="210"/>
      <c r="AF34" s="210"/>
      <c r="AG34" s="210" t="s">
        <v>408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9">
        <v>27</v>
      </c>
      <c r="B35" s="250" t="s">
        <v>1162</v>
      </c>
      <c r="C35" s="258" t="s">
        <v>1163</v>
      </c>
      <c r="D35" s="251" t="s">
        <v>782</v>
      </c>
      <c r="E35" s="252">
        <v>1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2.5999999999999998E-4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736</v>
      </c>
      <c r="T35" s="230" t="s">
        <v>737</v>
      </c>
      <c r="U35" s="230">
        <v>0</v>
      </c>
      <c r="V35" s="230">
        <f>ROUND(E35*U35,2)</f>
        <v>0</v>
      </c>
      <c r="W35" s="230"/>
      <c r="X35" s="230" t="s">
        <v>407</v>
      </c>
      <c r="Y35" s="230" t="s">
        <v>182</v>
      </c>
      <c r="Z35" s="210"/>
      <c r="AA35" s="210"/>
      <c r="AB35" s="210"/>
      <c r="AC35" s="210"/>
      <c r="AD35" s="210"/>
      <c r="AE35" s="210"/>
      <c r="AF35" s="210"/>
      <c r="AG35" s="210" t="s">
        <v>408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9">
        <v>28</v>
      </c>
      <c r="B36" s="250" t="s">
        <v>1164</v>
      </c>
      <c r="C36" s="258" t="s">
        <v>1165</v>
      </c>
      <c r="D36" s="251" t="s">
        <v>782</v>
      </c>
      <c r="E36" s="252">
        <v>1</v>
      </c>
      <c r="F36" s="253"/>
      <c r="G36" s="254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2.5999999999999998E-4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736</v>
      </c>
      <c r="T36" s="230" t="s">
        <v>737</v>
      </c>
      <c r="U36" s="230">
        <v>0</v>
      </c>
      <c r="V36" s="230">
        <f>ROUND(E36*U36,2)</f>
        <v>0</v>
      </c>
      <c r="W36" s="230"/>
      <c r="X36" s="230" t="s">
        <v>407</v>
      </c>
      <c r="Y36" s="230" t="s">
        <v>182</v>
      </c>
      <c r="Z36" s="210"/>
      <c r="AA36" s="210"/>
      <c r="AB36" s="210"/>
      <c r="AC36" s="210"/>
      <c r="AD36" s="210"/>
      <c r="AE36" s="210"/>
      <c r="AF36" s="210"/>
      <c r="AG36" s="210" t="s">
        <v>408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36" t="s">
        <v>174</v>
      </c>
      <c r="B37" s="237" t="s">
        <v>139</v>
      </c>
      <c r="C37" s="255" t="s">
        <v>140</v>
      </c>
      <c r="D37" s="238"/>
      <c r="E37" s="239"/>
      <c r="F37" s="240"/>
      <c r="G37" s="241">
        <f>SUMIF(AG38:AG41,"&lt;&gt;NOR",G38:G41)</f>
        <v>0</v>
      </c>
      <c r="H37" s="235"/>
      <c r="I37" s="235">
        <f>SUM(I38:I41)</f>
        <v>0</v>
      </c>
      <c r="J37" s="235"/>
      <c r="K37" s="235">
        <f>SUM(K38:K41)</f>
        <v>0</v>
      </c>
      <c r="L37" s="235"/>
      <c r="M37" s="235">
        <f>SUM(M38:M41)</f>
        <v>0</v>
      </c>
      <c r="N37" s="234"/>
      <c r="O37" s="234">
        <f>SUM(O38:O41)</f>
        <v>0</v>
      </c>
      <c r="P37" s="234"/>
      <c r="Q37" s="234">
        <f>SUM(Q38:Q41)</f>
        <v>0</v>
      </c>
      <c r="R37" s="235"/>
      <c r="S37" s="235"/>
      <c r="T37" s="235"/>
      <c r="U37" s="235"/>
      <c r="V37" s="235">
        <f>SUM(V38:V41)</f>
        <v>0</v>
      </c>
      <c r="W37" s="235"/>
      <c r="X37" s="235"/>
      <c r="Y37" s="235"/>
      <c r="AG37" t="s">
        <v>175</v>
      </c>
    </row>
    <row r="38" spans="1:60" outlineLevel="1" x14ac:dyDescent="0.2">
      <c r="A38" s="249">
        <v>29</v>
      </c>
      <c r="B38" s="250" t="s">
        <v>1166</v>
      </c>
      <c r="C38" s="258" t="s">
        <v>1167</v>
      </c>
      <c r="D38" s="251" t="s">
        <v>178</v>
      </c>
      <c r="E38" s="252">
        <v>2</v>
      </c>
      <c r="F38" s="253"/>
      <c r="G38" s="254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736</v>
      </c>
      <c r="T38" s="230" t="s">
        <v>737</v>
      </c>
      <c r="U38" s="230">
        <v>0</v>
      </c>
      <c r="V38" s="230">
        <f>ROUND(E38*U38,2)</f>
        <v>0</v>
      </c>
      <c r="W38" s="230"/>
      <c r="X38" s="230" t="s">
        <v>181</v>
      </c>
      <c r="Y38" s="230" t="s">
        <v>182</v>
      </c>
      <c r="Z38" s="210"/>
      <c r="AA38" s="210"/>
      <c r="AB38" s="210"/>
      <c r="AC38" s="210"/>
      <c r="AD38" s="210"/>
      <c r="AE38" s="210"/>
      <c r="AF38" s="210"/>
      <c r="AG38" s="210" t="s">
        <v>183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9">
        <v>30</v>
      </c>
      <c r="B39" s="250" t="s">
        <v>1168</v>
      </c>
      <c r="C39" s="258" t="s">
        <v>1169</v>
      </c>
      <c r="D39" s="251" t="s">
        <v>212</v>
      </c>
      <c r="E39" s="252">
        <v>20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736</v>
      </c>
      <c r="T39" s="230" t="s">
        <v>737</v>
      </c>
      <c r="U39" s="230">
        <v>0</v>
      </c>
      <c r="V39" s="230">
        <f>ROUND(E39*U39,2)</f>
        <v>0</v>
      </c>
      <c r="W39" s="230"/>
      <c r="X39" s="230" t="s">
        <v>181</v>
      </c>
      <c r="Y39" s="230" t="s">
        <v>182</v>
      </c>
      <c r="Z39" s="210"/>
      <c r="AA39" s="210"/>
      <c r="AB39" s="210"/>
      <c r="AC39" s="210"/>
      <c r="AD39" s="210"/>
      <c r="AE39" s="210"/>
      <c r="AF39" s="210"/>
      <c r="AG39" s="210" t="s">
        <v>183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9">
        <v>31</v>
      </c>
      <c r="B40" s="250" t="s">
        <v>1172</v>
      </c>
      <c r="C40" s="258" t="s">
        <v>1173</v>
      </c>
      <c r="D40" s="251" t="s">
        <v>212</v>
      </c>
      <c r="E40" s="252">
        <v>120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736</v>
      </c>
      <c r="T40" s="230" t="s">
        <v>737</v>
      </c>
      <c r="U40" s="230">
        <v>0</v>
      </c>
      <c r="V40" s="230">
        <f>ROUND(E40*U40,2)</f>
        <v>0</v>
      </c>
      <c r="W40" s="230"/>
      <c r="X40" s="230" t="s">
        <v>181</v>
      </c>
      <c r="Y40" s="230" t="s">
        <v>182</v>
      </c>
      <c r="Z40" s="210"/>
      <c r="AA40" s="210"/>
      <c r="AB40" s="210"/>
      <c r="AC40" s="210"/>
      <c r="AD40" s="210"/>
      <c r="AE40" s="210"/>
      <c r="AF40" s="210"/>
      <c r="AG40" s="210" t="s">
        <v>183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9">
        <v>32</v>
      </c>
      <c r="B41" s="250" t="s">
        <v>1170</v>
      </c>
      <c r="C41" s="258" t="s">
        <v>1171</v>
      </c>
      <c r="D41" s="251" t="s">
        <v>178</v>
      </c>
      <c r="E41" s="252">
        <v>11</v>
      </c>
      <c r="F41" s="253"/>
      <c r="G41" s="254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736</v>
      </c>
      <c r="T41" s="230" t="s">
        <v>737</v>
      </c>
      <c r="U41" s="230">
        <v>0</v>
      </c>
      <c r="V41" s="230">
        <f>ROUND(E41*U41,2)</f>
        <v>0</v>
      </c>
      <c r="W41" s="230"/>
      <c r="X41" s="230" t="s">
        <v>181</v>
      </c>
      <c r="Y41" s="230" t="s">
        <v>182</v>
      </c>
      <c r="Z41" s="210"/>
      <c r="AA41" s="210"/>
      <c r="AB41" s="210"/>
      <c r="AC41" s="210"/>
      <c r="AD41" s="210"/>
      <c r="AE41" s="210"/>
      <c r="AF41" s="210"/>
      <c r="AG41" s="210" t="s">
        <v>183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36" t="s">
        <v>174</v>
      </c>
      <c r="B42" s="237" t="s">
        <v>141</v>
      </c>
      <c r="C42" s="255" t="s">
        <v>142</v>
      </c>
      <c r="D42" s="238"/>
      <c r="E42" s="239"/>
      <c r="F42" s="240"/>
      <c r="G42" s="241">
        <f>SUMIF(AG43:AG44,"&lt;&gt;NOR",G43:G44)</f>
        <v>0</v>
      </c>
      <c r="H42" s="235"/>
      <c r="I42" s="235">
        <f>SUM(I43:I44)</f>
        <v>0</v>
      </c>
      <c r="J42" s="235"/>
      <c r="K42" s="235">
        <f>SUM(K43:K44)</f>
        <v>0</v>
      </c>
      <c r="L42" s="235"/>
      <c r="M42" s="235">
        <f>SUM(M43:M44)</f>
        <v>0</v>
      </c>
      <c r="N42" s="234"/>
      <c r="O42" s="234">
        <f>SUM(O43:O44)</f>
        <v>0</v>
      </c>
      <c r="P42" s="234"/>
      <c r="Q42" s="234">
        <f>SUM(Q43:Q44)</f>
        <v>0</v>
      </c>
      <c r="R42" s="235"/>
      <c r="S42" s="235"/>
      <c r="T42" s="235"/>
      <c r="U42" s="235"/>
      <c r="V42" s="235">
        <f>SUM(V43:V44)</f>
        <v>10.4</v>
      </c>
      <c r="W42" s="235"/>
      <c r="X42" s="235"/>
      <c r="Y42" s="235"/>
      <c r="AG42" t="s">
        <v>175</v>
      </c>
    </row>
    <row r="43" spans="1:60" outlineLevel="1" x14ac:dyDescent="0.2">
      <c r="A43" s="249">
        <v>33</v>
      </c>
      <c r="B43" s="250" t="s">
        <v>1174</v>
      </c>
      <c r="C43" s="258" t="s">
        <v>1175</v>
      </c>
      <c r="D43" s="251" t="s">
        <v>178</v>
      </c>
      <c r="E43" s="252">
        <v>1</v>
      </c>
      <c r="F43" s="253"/>
      <c r="G43" s="254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736</v>
      </c>
      <c r="T43" s="230" t="s">
        <v>737</v>
      </c>
      <c r="U43" s="230">
        <v>5.2</v>
      </c>
      <c r="V43" s="230">
        <f>ROUND(E43*U43,2)</f>
        <v>5.2</v>
      </c>
      <c r="W43" s="230"/>
      <c r="X43" s="230" t="s">
        <v>181</v>
      </c>
      <c r="Y43" s="230" t="s">
        <v>182</v>
      </c>
      <c r="Z43" s="210"/>
      <c r="AA43" s="210"/>
      <c r="AB43" s="210"/>
      <c r="AC43" s="210"/>
      <c r="AD43" s="210"/>
      <c r="AE43" s="210"/>
      <c r="AF43" s="210"/>
      <c r="AG43" s="210" t="s">
        <v>183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9">
        <v>34</v>
      </c>
      <c r="B44" s="250" t="s">
        <v>1176</v>
      </c>
      <c r="C44" s="258" t="s">
        <v>1177</v>
      </c>
      <c r="D44" s="251" t="s">
        <v>178</v>
      </c>
      <c r="E44" s="252">
        <v>1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736</v>
      </c>
      <c r="T44" s="230" t="s">
        <v>737</v>
      </c>
      <c r="U44" s="230">
        <v>5.2</v>
      </c>
      <c r="V44" s="230">
        <f>ROUND(E44*U44,2)</f>
        <v>5.2</v>
      </c>
      <c r="W44" s="230"/>
      <c r="X44" s="230" t="s">
        <v>181</v>
      </c>
      <c r="Y44" s="230" t="s">
        <v>182</v>
      </c>
      <c r="Z44" s="210"/>
      <c r="AA44" s="210"/>
      <c r="AB44" s="210"/>
      <c r="AC44" s="210"/>
      <c r="AD44" s="210"/>
      <c r="AE44" s="210"/>
      <c r="AF44" s="210"/>
      <c r="AG44" s="210" t="s">
        <v>183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236" t="s">
        <v>174</v>
      </c>
      <c r="B45" s="237" t="s">
        <v>147</v>
      </c>
      <c r="C45" s="255" t="s">
        <v>30</v>
      </c>
      <c r="D45" s="238"/>
      <c r="E45" s="239"/>
      <c r="F45" s="240"/>
      <c r="G45" s="241">
        <f>SUMIF(AG46:AG53,"&lt;&gt;NOR",G46:G53)</f>
        <v>0</v>
      </c>
      <c r="H45" s="235"/>
      <c r="I45" s="235">
        <f>SUM(I46:I53)</f>
        <v>0</v>
      </c>
      <c r="J45" s="235"/>
      <c r="K45" s="235">
        <f>SUM(K46:K53)</f>
        <v>0</v>
      </c>
      <c r="L45" s="235"/>
      <c r="M45" s="235">
        <f>SUM(M46:M53)</f>
        <v>0</v>
      </c>
      <c r="N45" s="234"/>
      <c r="O45" s="234">
        <f>SUM(O46:O53)</f>
        <v>0</v>
      </c>
      <c r="P45" s="234"/>
      <c r="Q45" s="234">
        <f>SUM(Q46:Q53)</f>
        <v>0</v>
      </c>
      <c r="R45" s="235"/>
      <c r="S45" s="235"/>
      <c r="T45" s="235"/>
      <c r="U45" s="235"/>
      <c r="V45" s="235">
        <f>SUM(V46:V53)</f>
        <v>0</v>
      </c>
      <c r="W45" s="235"/>
      <c r="X45" s="235"/>
      <c r="Y45" s="235"/>
      <c r="AG45" t="s">
        <v>175</v>
      </c>
    </row>
    <row r="46" spans="1:60" outlineLevel="1" x14ac:dyDescent="0.2">
      <c r="A46" s="249">
        <v>35</v>
      </c>
      <c r="B46" s="250" t="s">
        <v>1178</v>
      </c>
      <c r="C46" s="258" t="s">
        <v>1179</v>
      </c>
      <c r="D46" s="251" t="s">
        <v>915</v>
      </c>
      <c r="E46" s="252">
        <v>1</v>
      </c>
      <c r="F46" s="253"/>
      <c r="G46" s="254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736</v>
      </c>
      <c r="T46" s="230" t="s">
        <v>737</v>
      </c>
      <c r="U46" s="230">
        <v>0</v>
      </c>
      <c r="V46" s="230">
        <f>ROUND(E46*U46,2)</f>
        <v>0</v>
      </c>
      <c r="W46" s="230"/>
      <c r="X46" s="230" t="s">
        <v>181</v>
      </c>
      <c r="Y46" s="230" t="s">
        <v>182</v>
      </c>
      <c r="Z46" s="210"/>
      <c r="AA46" s="210"/>
      <c r="AB46" s="210"/>
      <c r="AC46" s="210"/>
      <c r="AD46" s="210"/>
      <c r="AE46" s="210"/>
      <c r="AF46" s="210"/>
      <c r="AG46" s="210" t="s">
        <v>183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9">
        <v>36</v>
      </c>
      <c r="B47" s="250" t="s">
        <v>1180</v>
      </c>
      <c r="C47" s="258" t="s">
        <v>1181</v>
      </c>
      <c r="D47" s="251" t="s">
        <v>915</v>
      </c>
      <c r="E47" s="252">
        <v>1</v>
      </c>
      <c r="F47" s="253"/>
      <c r="G47" s="254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736</v>
      </c>
      <c r="T47" s="230" t="s">
        <v>737</v>
      </c>
      <c r="U47" s="230">
        <v>0</v>
      </c>
      <c r="V47" s="230">
        <f>ROUND(E47*U47,2)</f>
        <v>0</v>
      </c>
      <c r="W47" s="230"/>
      <c r="X47" s="230" t="s">
        <v>181</v>
      </c>
      <c r="Y47" s="230" t="s">
        <v>182</v>
      </c>
      <c r="Z47" s="210"/>
      <c r="AA47" s="210"/>
      <c r="AB47" s="210"/>
      <c r="AC47" s="210"/>
      <c r="AD47" s="210"/>
      <c r="AE47" s="210"/>
      <c r="AF47" s="210"/>
      <c r="AG47" s="210" t="s">
        <v>183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9">
        <v>37</v>
      </c>
      <c r="B48" s="250" t="s">
        <v>1182</v>
      </c>
      <c r="C48" s="258" t="s">
        <v>1183</v>
      </c>
      <c r="D48" s="251" t="s">
        <v>915</v>
      </c>
      <c r="E48" s="252">
        <v>1</v>
      </c>
      <c r="F48" s="253"/>
      <c r="G48" s="254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736</v>
      </c>
      <c r="T48" s="230" t="s">
        <v>737</v>
      </c>
      <c r="U48" s="230">
        <v>0</v>
      </c>
      <c r="V48" s="230">
        <f>ROUND(E48*U48,2)</f>
        <v>0</v>
      </c>
      <c r="W48" s="230"/>
      <c r="X48" s="230" t="s">
        <v>181</v>
      </c>
      <c r="Y48" s="230" t="s">
        <v>182</v>
      </c>
      <c r="Z48" s="210"/>
      <c r="AA48" s="210"/>
      <c r="AB48" s="210"/>
      <c r="AC48" s="210"/>
      <c r="AD48" s="210"/>
      <c r="AE48" s="210"/>
      <c r="AF48" s="210"/>
      <c r="AG48" s="210" t="s">
        <v>183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9">
        <v>38</v>
      </c>
      <c r="B49" s="250" t="s">
        <v>1184</v>
      </c>
      <c r="C49" s="258" t="s">
        <v>1185</v>
      </c>
      <c r="D49" s="251" t="s">
        <v>915</v>
      </c>
      <c r="E49" s="252">
        <v>1</v>
      </c>
      <c r="F49" s="253"/>
      <c r="G49" s="254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736</v>
      </c>
      <c r="T49" s="230" t="s">
        <v>737</v>
      </c>
      <c r="U49" s="230">
        <v>0</v>
      </c>
      <c r="V49" s="230">
        <f>ROUND(E49*U49,2)</f>
        <v>0</v>
      </c>
      <c r="W49" s="230"/>
      <c r="X49" s="230" t="s">
        <v>181</v>
      </c>
      <c r="Y49" s="230" t="s">
        <v>182</v>
      </c>
      <c r="Z49" s="210"/>
      <c r="AA49" s="210"/>
      <c r="AB49" s="210"/>
      <c r="AC49" s="210"/>
      <c r="AD49" s="210"/>
      <c r="AE49" s="210"/>
      <c r="AF49" s="210"/>
      <c r="AG49" s="210" t="s">
        <v>183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9">
        <v>39</v>
      </c>
      <c r="B50" s="250" t="s">
        <v>1186</v>
      </c>
      <c r="C50" s="258" t="s">
        <v>1187</v>
      </c>
      <c r="D50" s="251" t="s">
        <v>915</v>
      </c>
      <c r="E50" s="252">
        <v>1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736</v>
      </c>
      <c r="T50" s="230" t="s">
        <v>737</v>
      </c>
      <c r="U50" s="230">
        <v>0</v>
      </c>
      <c r="V50" s="230">
        <f>ROUND(E50*U50,2)</f>
        <v>0</v>
      </c>
      <c r="W50" s="230"/>
      <c r="X50" s="230" t="s">
        <v>181</v>
      </c>
      <c r="Y50" s="230" t="s">
        <v>182</v>
      </c>
      <c r="Z50" s="210"/>
      <c r="AA50" s="210"/>
      <c r="AB50" s="210"/>
      <c r="AC50" s="210"/>
      <c r="AD50" s="210"/>
      <c r="AE50" s="210"/>
      <c r="AF50" s="210"/>
      <c r="AG50" s="210" t="s">
        <v>183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9">
        <v>40</v>
      </c>
      <c r="B51" s="250" t="s">
        <v>1188</v>
      </c>
      <c r="C51" s="258" t="s">
        <v>1189</v>
      </c>
      <c r="D51" s="251" t="s">
        <v>915</v>
      </c>
      <c r="E51" s="252">
        <v>1</v>
      </c>
      <c r="F51" s="253"/>
      <c r="G51" s="254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736</v>
      </c>
      <c r="T51" s="230" t="s">
        <v>737</v>
      </c>
      <c r="U51" s="230">
        <v>0</v>
      </c>
      <c r="V51" s="230">
        <f>ROUND(E51*U51,2)</f>
        <v>0</v>
      </c>
      <c r="W51" s="230"/>
      <c r="X51" s="230" t="s">
        <v>181</v>
      </c>
      <c r="Y51" s="230" t="s">
        <v>182</v>
      </c>
      <c r="Z51" s="210"/>
      <c r="AA51" s="210"/>
      <c r="AB51" s="210"/>
      <c r="AC51" s="210"/>
      <c r="AD51" s="210"/>
      <c r="AE51" s="210"/>
      <c r="AF51" s="210"/>
      <c r="AG51" s="210" t="s">
        <v>183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9">
        <v>41</v>
      </c>
      <c r="B52" s="250" t="s">
        <v>1190</v>
      </c>
      <c r="C52" s="258" t="s">
        <v>1191</v>
      </c>
      <c r="D52" s="251" t="s">
        <v>915</v>
      </c>
      <c r="E52" s="252">
        <v>1</v>
      </c>
      <c r="F52" s="253"/>
      <c r="G52" s="254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736</v>
      </c>
      <c r="T52" s="230" t="s">
        <v>737</v>
      </c>
      <c r="U52" s="230">
        <v>0</v>
      </c>
      <c r="V52" s="230">
        <f>ROUND(E52*U52,2)</f>
        <v>0</v>
      </c>
      <c r="W52" s="230"/>
      <c r="X52" s="230" t="s">
        <v>181</v>
      </c>
      <c r="Y52" s="230" t="s">
        <v>182</v>
      </c>
      <c r="Z52" s="210"/>
      <c r="AA52" s="210"/>
      <c r="AB52" s="210"/>
      <c r="AC52" s="210"/>
      <c r="AD52" s="210"/>
      <c r="AE52" s="210"/>
      <c r="AF52" s="210"/>
      <c r="AG52" s="210" t="s">
        <v>183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3">
        <v>42</v>
      </c>
      <c r="B53" s="244" t="s">
        <v>1192</v>
      </c>
      <c r="C53" s="256" t="s">
        <v>1193</v>
      </c>
      <c r="D53" s="245" t="s">
        <v>915</v>
      </c>
      <c r="E53" s="246">
        <v>1</v>
      </c>
      <c r="F53" s="247"/>
      <c r="G53" s="248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736</v>
      </c>
      <c r="T53" s="230" t="s">
        <v>737</v>
      </c>
      <c r="U53" s="230">
        <v>0</v>
      </c>
      <c r="V53" s="230">
        <f>ROUND(E53*U53,2)</f>
        <v>0</v>
      </c>
      <c r="W53" s="230"/>
      <c r="X53" s="230" t="s">
        <v>181</v>
      </c>
      <c r="Y53" s="230" t="s">
        <v>182</v>
      </c>
      <c r="Z53" s="210"/>
      <c r="AA53" s="210"/>
      <c r="AB53" s="210"/>
      <c r="AC53" s="210"/>
      <c r="AD53" s="210"/>
      <c r="AE53" s="210"/>
      <c r="AF53" s="210"/>
      <c r="AG53" s="210" t="s">
        <v>183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x14ac:dyDescent="0.2">
      <c r="A54" s="3"/>
      <c r="B54" s="4"/>
      <c r="C54" s="259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v>12</v>
      </c>
      <c r="AF54">
        <v>21</v>
      </c>
      <c r="AG54" t="s">
        <v>160</v>
      </c>
    </row>
    <row r="55" spans="1:60" x14ac:dyDescent="0.2">
      <c r="A55" s="213"/>
      <c r="B55" s="214" t="s">
        <v>31</v>
      </c>
      <c r="C55" s="260"/>
      <c r="D55" s="215"/>
      <c r="E55" s="216"/>
      <c r="F55" s="216"/>
      <c r="G55" s="242">
        <f>G8+G37+G42+G45</f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f>SUMIF(L7:L53,AE54,G7:G53)</f>
        <v>0</v>
      </c>
      <c r="AF55">
        <f>SUMIF(L7:L53,AF54,G7:G53)</f>
        <v>0</v>
      </c>
      <c r="AG55" t="s">
        <v>347</v>
      </c>
    </row>
    <row r="56" spans="1:60" x14ac:dyDescent="0.2">
      <c r="A56" s="3"/>
      <c r="B56" s="4"/>
      <c r="C56" s="259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3"/>
      <c r="B57" s="4"/>
      <c r="C57" s="259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17" t="s">
        <v>348</v>
      </c>
      <c r="B58" s="217"/>
      <c r="C58" s="261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18"/>
      <c r="B59" s="219"/>
      <c r="C59" s="262"/>
      <c r="D59" s="219"/>
      <c r="E59" s="219"/>
      <c r="F59" s="219"/>
      <c r="G59" s="220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AG59" t="s">
        <v>349</v>
      </c>
    </row>
    <row r="60" spans="1:60" x14ac:dyDescent="0.2">
      <c r="A60" s="221"/>
      <c r="B60" s="222"/>
      <c r="C60" s="263"/>
      <c r="D60" s="222"/>
      <c r="E60" s="222"/>
      <c r="F60" s="222"/>
      <c r="G60" s="22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21"/>
      <c r="B61" s="222"/>
      <c r="C61" s="263"/>
      <c r="D61" s="222"/>
      <c r="E61" s="222"/>
      <c r="F61" s="222"/>
      <c r="G61" s="22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21"/>
      <c r="B62" s="222"/>
      <c r="C62" s="263"/>
      <c r="D62" s="222"/>
      <c r="E62" s="222"/>
      <c r="F62" s="222"/>
      <c r="G62" s="22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224"/>
      <c r="B63" s="225"/>
      <c r="C63" s="264"/>
      <c r="D63" s="225"/>
      <c r="E63" s="225"/>
      <c r="F63" s="225"/>
      <c r="G63" s="226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3"/>
      <c r="B64" s="4"/>
      <c r="C64" s="259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3:33" x14ac:dyDescent="0.2">
      <c r="C65" s="265"/>
      <c r="D65" s="10"/>
      <c r="AG65" t="s">
        <v>350</v>
      </c>
    </row>
    <row r="66" spans="3:33" x14ac:dyDescent="0.2">
      <c r="D66" s="10"/>
    </row>
    <row r="67" spans="3:33" x14ac:dyDescent="0.2">
      <c r="D67" s="10"/>
    </row>
    <row r="68" spans="3:33" x14ac:dyDescent="0.2">
      <c r="D68" s="10"/>
    </row>
    <row r="69" spans="3:33" x14ac:dyDescent="0.2">
      <c r="D69" s="10"/>
    </row>
    <row r="70" spans="3:33" x14ac:dyDescent="0.2">
      <c r="D70" s="10"/>
    </row>
    <row r="71" spans="3:33" x14ac:dyDescent="0.2">
      <c r="D71" s="10"/>
    </row>
    <row r="72" spans="3:33" x14ac:dyDescent="0.2">
      <c r="D72" s="10"/>
    </row>
    <row r="73" spans="3:33" x14ac:dyDescent="0.2">
      <c r="D73" s="10"/>
    </row>
    <row r="74" spans="3:33" x14ac:dyDescent="0.2">
      <c r="D74" s="10"/>
    </row>
    <row r="75" spans="3:33" x14ac:dyDescent="0.2">
      <c r="D75" s="10"/>
    </row>
    <row r="76" spans="3:33" x14ac:dyDescent="0.2">
      <c r="D76" s="10"/>
    </row>
    <row r="77" spans="3:33" x14ac:dyDescent="0.2">
      <c r="D77" s="10"/>
    </row>
    <row r="78" spans="3:33" x14ac:dyDescent="0.2">
      <c r="D78" s="10"/>
    </row>
    <row r="79" spans="3:33" x14ac:dyDescent="0.2">
      <c r="D79" s="10"/>
    </row>
    <row r="80" spans="3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uBiC7qktf/YN+Bad0y0Ts+QtfLX9nWBs8XLOeZdHjQy62PLhtK353RpF6FJx4ReMbZbL9SiTAcmR6m9Y8XgaA==" saltValue="6HjPpriJSxnv7D4c1t8yUg==" spinCount="100000" sheet="1" formatRows="0"/>
  <mergeCells count="6">
    <mergeCell ref="A1:G1"/>
    <mergeCell ref="C2:G2"/>
    <mergeCell ref="C3:G3"/>
    <mergeCell ref="C4:G4"/>
    <mergeCell ref="A58:C58"/>
    <mergeCell ref="A59:G6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3"/>
  <sheetViews>
    <sheetView showGridLines="0" tabSelected="1" topLeftCell="B2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SUMIF(F72:F109,A16,I72:I109)+SUMIF(F72:F109,"PSU",I72:I109)</f>
        <v>0</v>
      </c>
      <c r="J16" s="85"/>
    </row>
    <row r="17" spans="1:10" ht="23.25" customHeight="1" x14ac:dyDescent="0.2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SUMIF(F72:F109,A17,I72:I109)</f>
        <v>0</v>
      </c>
      <c r="J17" s="85"/>
    </row>
    <row r="18" spans="1:10" ht="23.25" customHeight="1" x14ac:dyDescent="0.2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SUMIF(F72:F109,A18,I72:I109)</f>
        <v>0</v>
      </c>
      <c r="J18" s="85"/>
    </row>
    <row r="19" spans="1:10" ht="23.25" customHeight="1" x14ac:dyDescent="0.2">
      <c r="A19" s="194" t="s">
        <v>146</v>
      </c>
      <c r="B19" s="38" t="s">
        <v>29</v>
      </c>
      <c r="C19" s="62"/>
      <c r="D19" s="63"/>
      <c r="E19" s="83"/>
      <c r="F19" s="84"/>
      <c r="G19" s="83"/>
      <c r="H19" s="84"/>
      <c r="I19" s="83">
        <f>SUMIF(F72:F109,A19,I72:I109)</f>
        <v>0</v>
      </c>
      <c r="J19" s="85"/>
    </row>
    <row r="20" spans="1:10" ht="23.25" customHeight="1" x14ac:dyDescent="0.2">
      <c r="A20" s="194" t="s">
        <v>147</v>
      </c>
      <c r="B20" s="38" t="s">
        <v>30</v>
      </c>
      <c r="C20" s="62"/>
      <c r="D20" s="63"/>
      <c r="E20" s="83"/>
      <c r="F20" s="84"/>
      <c r="G20" s="83"/>
      <c r="H20" s="84"/>
      <c r="I20" s="83">
        <f>SUMIF(F72:F109,A20,I72:I109)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59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'01 01 Pol'!AE131+'01 02 Pol'!AE514+'01 03 Pol'!AE95+'01 04 Pol'!AE18+'01 05 Pol'!AE56+'02 01 Pol'!AE104+'02 02 Pol'!AE337+'02 03 Pol'!AE96+'02 04 Pol'!AE16+'02 05 Pol'!AE55</f>
        <v>0</v>
      </c>
      <c r="G39" s="147">
        <f>'01 01 Pol'!AF131+'01 02 Pol'!AF514+'01 03 Pol'!AF95+'01 04 Pol'!AF18+'01 05 Pol'!AF56+'02 01 Pol'!AF104+'02 02 Pol'!AF337+'02 03 Pol'!AF96+'02 04 Pol'!AF16+'02 05 Pol'!AF55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 t="s">
        <v>46</v>
      </c>
      <c r="C40" s="151" t="s">
        <v>47</v>
      </c>
      <c r="D40" s="151"/>
      <c r="E40" s="151"/>
      <c r="F40" s="152">
        <f>'01 01 Pol'!AE131+'01 02 Pol'!AE514+'01 03 Pol'!AE95+'01 04 Pol'!AE18+'01 05 Pol'!AE56</f>
        <v>0</v>
      </c>
      <c r="G40" s="153">
        <f>'01 01 Pol'!AF131+'01 02 Pol'!AF514+'01 03 Pol'!AF95+'01 04 Pol'!AF18+'01 05 Pol'!AF56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46</v>
      </c>
      <c r="C41" s="145" t="s">
        <v>48</v>
      </c>
      <c r="D41" s="145"/>
      <c r="E41" s="145"/>
      <c r="F41" s="156">
        <f>'01 01 Pol'!AE131</f>
        <v>0</v>
      </c>
      <c r="G41" s="148">
        <f>'01 01 Pol'!AF131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49</v>
      </c>
      <c r="C42" s="145" t="s">
        <v>50</v>
      </c>
      <c r="D42" s="145"/>
      <c r="E42" s="145"/>
      <c r="F42" s="156">
        <f>'01 02 Pol'!AE514</f>
        <v>0</v>
      </c>
      <c r="G42" s="148">
        <f>'01 02 Pol'!AF514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51</v>
      </c>
      <c r="C43" s="145" t="s">
        <v>52</v>
      </c>
      <c r="D43" s="145"/>
      <c r="E43" s="145"/>
      <c r="F43" s="156">
        <f>'01 03 Pol'!AE95</f>
        <v>0</v>
      </c>
      <c r="G43" s="148">
        <f>'01 03 Pol'!AF95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53</v>
      </c>
      <c r="C44" s="145" t="s">
        <v>54</v>
      </c>
      <c r="D44" s="145"/>
      <c r="E44" s="145"/>
      <c r="F44" s="156">
        <f>'01 04 Pol'!AE18</f>
        <v>0</v>
      </c>
      <c r="G44" s="148">
        <f>'01 04 Pol'!AF18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55</v>
      </c>
      <c r="C45" s="145" t="s">
        <v>56</v>
      </c>
      <c r="D45" s="145"/>
      <c r="E45" s="145"/>
      <c r="F45" s="156">
        <f>'01 05 Pol'!AE56</f>
        <v>0</v>
      </c>
      <c r="G45" s="148">
        <f>'01 05 Pol'!AF56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2</v>
      </c>
      <c r="B46" s="150" t="s">
        <v>49</v>
      </c>
      <c r="C46" s="151" t="s">
        <v>57</v>
      </c>
      <c r="D46" s="151"/>
      <c r="E46" s="151"/>
      <c r="F46" s="152">
        <f>'02 01 Pol'!AE104+'02 02 Pol'!AE337+'02 03 Pol'!AE96+'02 04 Pol'!AE16+'02 05 Pol'!AE55</f>
        <v>0</v>
      </c>
      <c r="G46" s="153">
        <f>'02 01 Pol'!AF104+'02 02 Pol'!AF337+'02 03 Pol'!AF96+'02 04 Pol'!AF16+'02 05 Pol'!AF55</f>
        <v>0</v>
      </c>
      <c r="H46" s="153">
        <f>(F46*SazbaDPH1/100)+(G46*SazbaDPH2/100)</f>
        <v>0</v>
      </c>
      <c r="I46" s="153">
        <f>F46+G46+H46</f>
        <v>0</v>
      </c>
      <c r="J46" s="154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46</v>
      </c>
      <c r="C47" s="145" t="s">
        <v>48</v>
      </c>
      <c r="D47" s="145"/>
      <c r="E47" s="145"/>
      <c r="F47" s="156">
        <f>'02 01 Pol'!AE104</f>
        <v>0</v>
      </c>
      <c r="G47" s="148">
        <f>'02 01 Pol'!AF104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49</v>
      </c>
      <c r="C48" s="145" t="s">
        <v>50</v>
      </c>
      <c r="D48" s="145"/>
      <c r="E48" s="145"/>
      <c r="F48" s="156">
        <f>'02 02 Pol'!AE337</f>
        <v>0</v>
      </c>
      <c r="G48" s="148">
        <f>'02 02 Pol'!AF337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>
        <v>3</v>
      </c>
      <c r="B49" s="155" t="s">
        <v>51</v>
      </c>
      <c r="C49" s="145" t="s">
        <v>52</v>
      </c>
      <c r="D49" s="145"/>
      <c r="E49" s="145"/>
      <c r="F49" s="156">
        <f>'02 03 Pol'!AE96</f>
        <v>0</v>
      </c>
      <c r="G49" s="148">
        <f>'02 03 Pol'!AF96</f>
        <v>0</v>
      </c>
      <c r="H49" s="148">
        <f>(F49*SazbaDPH1/100)+(G49*SazbaDPH2/100)</f>
        <v>0</v>
      </c>
      <c r="I49" s="148">
        <f>F49+G49+H49</f>
        <v>0</v>
      </c>
      <c r="J49" s="149" t="str">
        <f>IF(CenaCelkemVypocet=0,"",I49/CenaCelkemVypocet*100)</f>
        <v/>
      </c>
    </row>
    <row r="50" spans="1:10" ht="25.5" customHeight="1" x14ac:dyDescent="0.2">
      <c r="A50" s="134">
        <v>3</v>
      </c>
      <c r="B50" s="155" t="s">
        <v>53</v>
      </c>
      <c r="C50" s="145" t="s">
        <v>54</v>
      </c>
      <c r="D50" s="145"/>
      <c r="E50" s="145"/>
      <c r="F50" s="156">
        <f>'02 04 Pol'!AE16</f>
        <v>0</v>
      </c>
      <c r="G50" s="148">
        <f>'02 04 Pol'!AF16</f>
        <v>0</v>
      </c>
      <c r="H50" s="148">
        <f>(F50*SazbaDPH1/100)+(G50*SazbaDPH2/100)</f>
        <v>0</v>
      </c>
      <c r="I50" s="148">
        <f>F50+G50+H50</f>
        <v>0</v>
      </c>
      <c r="J50" s="149" t="str">
        <f>IF(CenaCelkemVypocet=0,"",I50/CenaCelkemVypocet*100)</f>
        <v/>
      </c>
    </row>
    <row r="51" spans="1:10" ht="25.5" customHeight="1" x14ac:dyDescent="0.2">
      <c r="A51" s="134">
        <v>3</v>
      </c>
      <c r="B51" s="155" t="s">
        <v>55</v>
      </c>
      <c r="C51" s="145" t="s">
        <v>56</v>
      </c>
      <c r="D51" s="145"/>
      <c r="E51" s="145"/>
      <c r="F51" s="156">
        <f>'02 05 Pol'!AE55</f>
        <v>0</v>
      </c>
      <c r="G51" s="148">
        <f>'02 05 Pol'!AF55</f>
        <v>0</v>
      </c>
      <c r="H51" s="148">
        <f>(F51*SazbaDPH1/100)+(G51*SazbaDPH2/100)</f>
        <v>0</v>
      </c>
      <c r="I51" s="148">
        <f>F51+G51+H51</f>
        <v>0</v>
      </c>
      <c r="J51" s="149" t="str">
        <f>IF(CenaCelkemVypocet=0,"",I51/CenaCelkemVypocet*100)</f>
        <v/>
      </c>
    </row>
    <row r="52" spans="1:10" ht="25.5" customHeight="1" x14ac:dyDescent="0.2">
      <c r="A52" s="134"/>
      <c r="B52" s="157" t="s">
        <v>58</v>
      </c>
      <c r="C52" s="158"/>
      <c r="D52" s="158"/>
      <c r="E52" s="159"/>
      <c r="F52" s="160">
        <f>SUMIF(A39:A51,"=1",F39:F51)</f>
        <v>0</v>
      </c>
      <c r="G52" s="161">
        <f>SUMIF(A39:A51,"=1",G39:G51)</f>
        <v>0</v>
      </c>
      <c r="H52" s="161">
        <f>SUMIF(A39:A51,"=1",H39:H51)</f>
        <v>0</v>
      </c>
      <c r="I52" s="161">
        <f>SUMIF(A39:A51,"=1",I39:I51)</f>
        <v>0</v>
      </c>
      <c r="J52" s="162">
        <f>SUMIF(A39:A51,"=1",J39:J51)</f>
        <v>0</v>
      </c>
    </row>
    <row r="54" spans="1:10" x14ac:dyDescent="0.2">
      <c r="A54" t="s">
        <v>60</v>
      </c>
      <c r="B54" t="s">
        <v>61</v>
      </c>
    </row>
    <row r="55" spans="1:10" x14ac:dyDescent="0.2">
      <c r="A55" t="s">
        <v>62</v>
      </c>
      <c r="B55" t="s">
        <v>63</v>
      </c>
    </row>
    <row r="56" spans="1:10" x14ac:dyDescent="0.2">
      <c r="A56" t="s">
        <v>64</v>
      </c>
      <c r="B56" t="s">
        <v>65</v>
      </c>
    </row>
    <row r="57" spans="1:10" x14ac:dyDescent="0.2">
      <c r="A57" t="s">
        <v>64</v>
      </c>
      <c r="B57" t="s">
        <v>66</v>
      </c>
    </row>
    <row r="58" spans="1:10" x14ac:dyDescent="0.2">
      <c r="A58" t="s">
        <v>64</v>
      </c>
      <c r="B58" t="s">
        <v>67</v>
      </c>
    </row>
    <row r="59" spans="1:10" x14ac:dyDescent="0.2">
      <c r="A59" t="s">
        <v>64</v>
      </c>
      <c r="B59" t="s">
        <v>68</v>
      </c>
    </row>
    <row r="60" spans="1:10" x14ac:dyDescent="0.2">
      <c r="A60" t="s">
        <v>64</v>
      </c>
      <c r="B60" t="s">
        <v>69</v>
      </c>
    </row>
    <row r="61" spans="1:10" x14ac:dyDescent="0.2">
      <c r="A61" t="s">
        <v>62</v>
      </c>
      <c r="B61" t="s">
        <v>70</v>
      </c>
    </row>
    <row r="62" spans="1:10" x14ac:dyDescent="0.2">
      <c r="A62" t="s">
        <v>64</v>
      </c>
      <c r="B62" t="s">
        <v>65</v>
      </c>
    </row>
    <row r="63" spans="1:10" x14ac:dyDescent="0.2">
      <c r="A63" t="s">
        <v>64</v>
      </c>
      <c r="B63" t="s">
        <v>66</v>
      </c>
    </row>
    <row r="64" spans="1:10" x14ac:dyDescent="0.2">
      <c r="A64" t="s">
        <v>64</v>
      </c>
      <c r="B64" t="s">
        <v>67</v>
      </c>
    </row>
    <row r="65" spans="1:10" x14ac:dyDescent="0.2">
      <c r="A65" t="s">
        <v>64</v>
      </c>
      <c r="B65" t="s">
        <v>68</v>
      </c>
    </row>
    <row r="66" spans="1:10" x14ac:dyDescent="0.2">
      <c r="A66" t="s">
        <v>64</v>
      </c>
      <c r="B66" t="s">
        <v>69</v>
      </c>
    </row>
    <row r="69" spans="1:10" ht="15.75" x14ac:dyDescent="0.25">
      <c r="B69" s="173" t="s">
        <v>71</v>
      </c>
    </row>
    <row r="71" spans="1:10" ht="25.5" customHeight="1" x14ac:dyDescent="0.2">
      <c r="A71" s="175"/>
      <c r="B71" s="178" t="s">
        <v>18</v>
      </c>
      <c r="C71" s="178" t="s">
        <v>6</v>
      </c>
      <c r="D71" s="179"/>
      <c r="E71" s="179"/>
      <c r="F71" s="180" t="s">
        <v>72</v>
      </c>
      <c r="G71" s="180"/>
      <c r="H71" s="180"/>
      <c r="I71" s="180" t="s">
        <v>31</v>
      </c>
      <c r="J71" s="180" t="s">
        <v>0</v>
      </c>
    </row>
    <row r="72" spans="1:10" ht="36.75" customHeight="1" x14ac:dyDescent="0.2">
      <c r="A72" s="176"/>
      <c r="B72" s="181" t="s">
        <v>73</v>
      </c>
      <c r="C72" s="182" t="s">
        <v>74</v>
      </c>
      <c r="D72" s="183"/>
      <c r="E72" s="183"/>
      <c r="F72" s="190" t="s">
        <v>26</v>
      </c>
      <c r="G72" s="191"/>
      <c r="H72" s="191"/>
      <c r="I72" s="191">
        <f>'01 02 Pol'!G8</f>
        <v>0</v>
      </c>
      <c r="J72" s="187" t="str">
        <f>IF(I110=0,"",I72/I110*100)</f>
        <v/>
      </c>
    </row>
    <row r="73" spans="1:10" ht="36.75" customHeight="1" x14ac:dyDescent="0.2">
      <c r="A73" s="176"/>
      <c r="B73" s="181" t="s">
        <v>75</v>
      </c>
      <c r="C73" s="182" t="s">
        <v>76</v>
      </c>
      <c r="D73" s="183"/>
      <c r="E73" s="183"/>
      <c r="F73" s="190" t="s">
        <v>26</v>
      </c>
      <c r="G73" s="191"/>
      <c r="H73" s="191"/>
      <c r="I73" s="191">
        <f>'01 02 Pol'!G60+'02 02 Pol'!G8</f>
        <v>0</v>
      </c>
      <c r="J73" s="187" t="str">
        <f>IF(I110=0,"",I73/I110*100)</f>
        <v/>
      </c>
    </row>
    <row r="74" spans="1:10" ht="36.75" customHeight="1" x14ac:dyDescent="0.2">
      <c r="A74" s="176"/>
      <c r="B74" s="181" t="s">
        <v>77</v>
      </c>
      <c r="C74" s="182" t="s">
        <v>78</v>
      </c>
      <c r="D74" s="183"/>
      <c r="E74" s="183"/>
      <c r="F74" s="190" t="s">
        <v>26</v>
      </c>
      <c r="G74" s="191"/>
      <c r="H74" s="191"/>
      <c r="I74" s="191">
        <f>'01 02 Pol'!G110+'02 02 Pol'!G13</f>
        <v>0</v>
      </c>
      <c r="J74" s="187" t="str">
        <f>IF(I110=0,"",I74/I110*100)</f>
        <v/>
      </c>
    </row>
    <row r="75" spans="1:10" ht="36.75" customHeight="1" x14ac:dyDescent="0.2">
      <c r="A75" s="176"/>
      <c r="B75" s="181" t="s">
        <v>79</v>
      </c>
      <c r="C75" s="182" t="s">
        <v>80</v>
      </c>
      <c r="D75" s="183"/>
      <c r="E75" s="183"/>
      <c r="F75" s="190" t="s">
        <v>26</v>
      </c>
      <c r="G75" s="191"/>
      <c r="H75" s="191"/>
      <c r="I75" s="191">
        <f>'01 02 Pol'!G149+'02 02 Pol'!G42</f>
        <v>0</v>
      </c>
      <c r="J75" s="187" t="str">
        <f>IF(I110=0,"",I75/I110*100)</f>
        <v/>
      </c>
    </row>
    <row r="76" spans="1:10" ht="36.75" customHeight="1" x14ac:dyDescent="0.2">
      <c r="A76" s="176"/>
      <c r="B76" s="181" t="s">
        <v>81</v>
      </c>
      <c r="C76" s="182" t="s">
        <v>82</v>
      </c>
      <c r="D76" s="183"/>
      <c r="E76" s="183"/>
      <c r="F76" s="190" t="s">
        <v>26</v>
      </c>
      <c r="G76" s="191"/>
      <c r="H76" s="191"/>
      <c r="I76" s="191">
        <f>'01 02 Pol'!G181</f>
        <v>0</v>
      </c>
      <c r="J76" s="187" t="str">
        <f>IF(I110=0,"",I76/I110*100)</f>
        <v/>
      </c>
    </row>
    <row r="77" spans="1:10" ht="36.75" customHeight="1" x14ac:dyDescent="0.2">
      <c r="A77" s="176"/>
      <c r="B77" s="181" t="s">
        <v>83</v>
      </c>
      <c r="C77" s="182" t="s">
        <v>84</v>
      </c>
      <c r="D77" s="183"/>
      <c r="E77" s="183"/>
      <c r="F77" s="190" t="s">
        <v>26</v>
      </c>
      <c r="G77" s="191"/>
      <c r="H77" s="191"/>
      <c r="I77" s="191">
        <f>'01 02 Pol'!G183+'02 02 Pol'!G49</f>
        <v>0</v>
      </c>
      <c r="J77" s="187" t="str">
        <f>IF(I110=0,"",I77/I110*100)</f>
        <v/>
      </c>
    </row>
    <row r="78" spans="1:10" ht="36.75" customHeight="1" x14ac:dyDescent="0.2">
      <c r="A78" s="176"/>
      <c r="B78" s="181" t="s">
        <v>85</v>
      </c>
      <c r="C78" s="182" t="s">
        <v>86</v>
      </c>
      <c r="D78" s="183"/>
      <c r="E78" s="183"/>
      <c r="F78" s="190" t="s">
        <v>26</v>
      </c>
      <c r="G78" s="191"/>
      <c r="H78" s="191"/>
      <c r="I78" s="191">
        <f>'01 02 Pol'!G219+'02 02 Pol'!G93</f>
        <v>0</v>
      </c>
      <c r="J78" s="187" t="str">
        <f>IF(I110=0,"",I78/I110*100)</f>
        <v/>
      </c>
    </row>
    <row r="79" spans="1:10" ht="36.75" customHeight="1" x14ac:dyDescent="0.2">
      <c r="A79" s="176"/>
      <c r="B79" s="181" t="s">
        <v>87</v>
      </c>
      <c r="C79" s="182" t="s">
        <v>88</v>
      </c>
      <c r="D79" s="183"/>
      <c r="E79" s="183"/>
      <c r="F79" s="190" t="s">
        <v>26</v>
      </c>
      <c r="G79" s="191"/>
      <c r="H79" s="191"/>
      <c r="I79" s="191">
        <f>'01 02 Pol'!G237+'02 02 Pol'!G114</f>
        <v>0</v>
      </c>
      <c r="J79" s="187" t="str">
        <f>IF(I110=0,"",I79/I110*100)</f>
        <v/>
      </c>
    </row>
    <row r="80" spans="1:10" ht="36.75" customHeight="1" x14ac:dyDescent="0.2">
      <c r="A80" s="176"/>
      <c r="B80" s="181" t="s">
        <v>89</v>
      </c>
      <c r="C80" s="182" t="s">
        <v>90</v>
      </c>
      <c r="D80" s="183"/>
      <c r="E80" s="183"/>
      <c r="F80" s="190" t="s">
        <v>26</v>
      </c>
      <c r="G80" s="191"/>
      <c r="H80" s="191"/>
      <c r="I80" s="191">
        <f>'01 02 Pol'!G251</f>
        <v>0</v>
      </c>
      <c r="J80" s="187" t="str">
        <f>IF(I110=0,"",I80/I110*100)</f>
        <v/>
      </c>
    </row>
    <row r="81" spans="1:10" ht="36.75" customHeight="1" x14ac:dyDescent="0.2">
      <c r="A81" s="176"/>
      <c r="B81" s="181" t="s">
        <v>91</v>
      </c>
      <c r="C81" s="182" t="s">
        <v>92</v>
      </c>
      <c r="D81" s="183"/>
      <c r="E81" s="183"/>
      <c r="F81" s="190" t="s">
        <v>26</v>
      </c>
      <c r="G81" s="191"/>
      <c r="H81" s="191"/>
      <c r="I81" s="191">
        <f>'01 02 Pol'!G253+'02 02 Pol'!G117</f>
        <v>0</v>
      </c>
      <c r="J81" s="187" t="str">
        <f>IF(I110=0,"",I81/I110*100)</f>
        <v/>
      </c>
    </row>
    <row r="82" spans="1:10" ht="36.75" customHeight="1" x14ac:dyDescent="0.2">
      <c r="A82" s="176"/>
      <c r="B82" s="181" t="s">
        <v>93</v>
      </c>
      <c r="C82" s="182" t="s">
        <v>94</v>
      </c>
      <c r="D82" s="183"/>
      <c r="E82" s="183"/>
      <c r="F82" s="190" t="s">
        <v>26</v>
      </c>
      <c r="G82" s="191"/>
      <c r="H82" s="191"/>
      <c r="I82" s="191">
        <f>'01 02 Pol'!G261+'02 02 Pol'!G123</f>
        <v>0</v>
      </c>
      <c r="J82" s="187" t="str">
        <f>IF(I110=0,"",I82/I110*100)</f>
        <v/>
      </c>
    </row>
    <row r="83" spans="1:10" ht="36.75" customHeight="1" x14ac:dyDescent="0.2">
      <c r="A83" s="176"/>
      <c r="B83" s="181" t="s">
        <v>95</v>
      </c>
      <c r="C83" s="182" t="s">
        <v>96</v>
      </c>
      <c r="D83" s="183"/>
      <c r="E83" s="183"/>
      <c r="F83" s="190" t="s">
        <v>26</v>
      </c>
      <c r="G83" s="191"/>
      <c r="H83" s="191"/>
      <c r="I83" s="191">
        <f>'01 01 Pol'!G8+'02 01 Pol'!G8</f>
        <v>0</v>
      </c>
      <c r="J83" s="187" t="str">
        <f>IF(I110=0,"",I83/I110*100)</f>
        <v/>
      </c>
    </row>
    <row r="84" spans="1:10" ht="36.75" customHeight="1" x14ac:dyDescent="0.2">
      <c r="A84" s="176"/>
      <c r="B84" s="181" t="s">
        <v>97</v>
      </c>
      <c r="C84" s="182" t="s">
        <v>98</v>
      </c>
      <c r="D84" s="183"/>
      <c r="E84" s="183"/>
      <c r="F84" s="190" t="s">
        <v>26</v>
      </c>
      <c r="G84" s="191"/>
      <c r="H84" s="191"/>
      <c r="I84" s="191">
        <f>'01 02 Pol'!G266+'02 02 Pol'!G128</f>
        <v>0</v>
      </c>
      <c r="J84" s="187" t="str">
        <f>IF(I110=0,"",I84/I110*100)</f>
        <v/>
      </c>
    </row>
    <row r="85" spans="1:10" ht="36.75" customHeight="1" x14ac:dyDescent="0.2">
      <c r="A85" s="176"/>
      <c r="B85" s="181" t="s">
        <v>99</v>
      </c>
      <c r="C85" s="182" t="s">
        <v>100</v>
      </c>
      <c r="D85" s="183"/>
      <c r="E85" s="183"/>
      <c r="F85" s="190" t="s">
        <v>27</v>
      </c>
      <c r="G85" s="191"/>
      <c r="H85" s="191"/>
      <c r="I85" s="191">
        <f>'01 01 Pol'!G62+'01 02 Pol'!G268+'02 02 Pol'!G130</f>
        <v>0</v>
      </c>
      <c r="J85" s="187" t="str">
        <f>IF(I110=0,"",I85/I110*100)</f>
        <v/>
      </c>
    </row>
    <row r="86" spans="1:10" ht="36.75" customHeight="1" x14ac:dyDescent="0.2">
      <c r="A86" s="176"/>
      <c r="B86" s="181" t="s">
        <v>101</v>
      </c>
      <c r="C86" s="182" t="s">
        <v>102</v>
      </c>
      <c r="D86" s="183"/>
      <c r="E86" s="183"/>
      <c r="F86" s="190" t="s">
        <v>27</v>
      </c>
      <c r="G86" s="191"/>
      <c r="H86" s="191"/>
      <c r="I86" s="191">
        <f>'01 01 Pol'!G65+'02 01 Pol'!G54</f>
        <v>0</v>
      </c>
      <c r="J86" s="187" t="str">
        <f>IF(I110=0,"",I86/I110*100)</f>
        <v/>
      </c>
    </row>
    <row r="87" spans="1:10" ht="36.75" customHeight="1" x14ac:dyDescent="0.2">
      <c r="A87" s="176"/>
      <c r="B87" s="181" t="s">
        <v>103</v>
      </c>
      <c r="C87" s="182" t="s">
        <v>104</v>
      </c>
      <c r="D87" s="183"/>
      <c r="E87" s="183"/>
      <c r="F87" s="190" t="s">
        <v>27</v>
      </c>
      <c r="G87" s="191"/>
      <c r="H87" s="191"/>
      <c r="I87" s="191">
        <f>'01 01 Pol'!G69+'01 02 Pol'!G291+'01 03 Pol'!G8+'02 01 Pol'!G57+'02 02 Pol'!G147+'02 03 Pol'!G8</f>
        <v>0</v>
      </c>
      <c r="J87" s="187" t="str">
        <f>IF(I110=0,"",I87/I110*100)</f>
        <v/>
      </c>
    </row>
    <row r="88" spans="1:10" ht="36.75" customHeight="1" x14ac:dyDescent="0.2">
      <c r="A88" s="176"/>
      <c r="B88" s="181" t="s">
        <v>105</v>
      </c>
      <c r="C88" s="182" t="s">
        <v>106</v>
      </c>
      <c r="D88" s="183"/>
      <c r="E88" s="183"/>
      <c r="F88" s="190" t="s">
        <v>27</v>
      </c>
      <c r="G88" s="191"/>
      <c r="H88" s="191"/>
      <c r="I88" s="191">
        <f>'01 03 Pol'!G15+'02 03 Pol'!G16</f>
        <v>0</v>
      </c>
      <c r="J88" s="187" t="str">
        <f>IF(I110=0,"",I88/I110*100)</f>
        <v/>
      </c>
    </row>
    <row r="89" spans="1:10" ht="36.75" customHeight="1" x14ac:dyDescent="0.2">
      <c r="A89" s="176"/>
      <c r="B89" s="181" t="s">
        <v>107</v>
      </c>
      <c r="C89" s="182" t="s">
        <v>108</v>
      </c>
      <c r="D89" s="183"/>
      <c r="E89" s="183"/>
      <c r="F89" s="190" t="s">
        <v>27</v>
      </c>
      <c r="G89" s="191"/>
      <c r="H89" s="191"/>
      <c r="I89" s="191">
        <f>'01 03 Pol'!G35+'02 03 Pol'!G38</f>
        <v>0</v>
      </c>
      <c r="J89" s="187" t="str">
        <f>IF(I110=0,"",I89/I110*100)</f>
        <v/>
      </c>
    </row>
    <row r="90" spans="1:10" ht="36.75" customHeight="1" x14ac:dyDescent="0.2">
      <c r="A90" s="176"/>
      <c r="B90" s="181" t="s">
        <v>109</v>
      </c>
      <c r="C90" s="182" t="s">
        <v>110</v>
      </c>
      <c r="D90" s="183"/>
      <c r="E90" s="183"/>
      <c r="F90" s="190" t="s">
        <v>27</v>
      </c>
      <c r="G90" s="191"/>
      <c r="H90" s="191"/>
      <c r="I90" s="191">
        <f>'01 03 Pol'!G63+'02 03 Pol'!G63</f>
        <v>0</v>
      </c>
      <c r="J90" s="187" t="str">
        <f>IF(I110=0,"",I90/I110*100)</f>
        <v/>
      </c>
    </row>
    <row r="91" spans="1:10" ht="36.75" customHeight="1" x14ac:dyDescent="0.2">
      <c r="A91" s="176"/>
      <c r="B91" s="181" t="s">
        <v>111</v>
      </c>
      <c r="C91" s="182" t="s">
        <v>112</v>
      </c>
      <c r="D91" s="183"/>
      <c r="E91" s="183"/>
      <c r="F91" s="190" t="s">
        <v>27</v>
      </c>
      <c r="G91" s="191"/>
      <c r="H91" s="191"/>
      <c r="I91" s="191">
        <f>'01 04 Pol'!G8+'02 04 Pol'!G8</f>
        <v>0</v>
      </c>
      <c r="J91" s="187" t="str">
        <f>IF(I110=0,"",I91/I110*100)</f>
        <v/>
      </c>
    </row>
    <row r="92" spans="1:10" ht="36.75" customHeight="1" x14ac:dyDescent="0.2">
      <c r="A92" s="176"/>
      <c r="B92" s="181" t="s">
        <v>113</v>
      </c>
      <c r="C92" s="182" t="s">
        <v>114</v>
      </c>
      <c r="D92" s="183"/>
      <c r="E92" s="183"/>
      <c r="F92" s="190" t="s">
        <v>27</v>
      </c>
      <c r="G92" s="191"/>
      <c r="H92" s="191"/>
      <c r="I92" s="191">
        <f>'01 01 Pol'!G72+'01 02 Pol'!G328+'02 01 Pol'!G60+'02 02 Pol'!G160</f>
        <v>0</v>
      </c>
      <c r="J92" s="187" t="str">
        <f>IF(I110=0,"",I92/I110*100)</f>
        <v/>
      </c>
    </row>
    <row r="93" spans="1:10" ht="36.75" customHeight="1" x14ac:dyDescent="0.2">
      <c r="A93" s="176"/>
      <c r="B93" s="181" t="s">
        <v>115</v>
      </c>
      <c r="C93" s="182" t="s">
        <v>116</v>
      </c>
      <c r="D93" s="183"/>
      <c r="E93" s="183"/>
      <c r="F93" s="190" t="s">
        <v>27</v>
      </c>
      <c r="G93" s="191"/>
      <c r="H93" s="191"/>
      <c r="I93" s="191">
        <f>'01 01 Pol'!G87+'01 02 Pol'!G350+'02 01 Pol'!G65+'02 02 Pol'!G170</f>
        <v>0</v>
      </c>
      <c r="J93" s="187" t="str">
        <f>IF(I110=0,"",I93/I110*100)</f>
        <v/>
      </c>
    </row>
    <row r="94" spans="1:10" ht="36.75" customHeight="1" x14ac:dyDescent="0.2">
      <c r="A94" s="176"/>
      <c r="B94" s="181" t="s">
        <v>117</v>
      </c>
      <c r="C94" s="182" t="s">
        <v>118</v>
      </c>
      <c r="D94" s="183"/>
      <c r="E94" s="183"/>
      <c r="F94" s="190" t="s">
        <v>27</v>
      </c>
      <c r="G94" s="191"/>
      <c r="H94" s="191"/>
      <c r="I94" s="191">
        <f>'02 01 Pol'!G77</f>
        <v>0</v>
      </c>
      <c r="J94" s="187" t="str">
        <f>IF(I110=0,"",I94/I110*100)</f>
        <v/>
      </c>
    </row>
    <row r="95" spans="1:10" ht="36.75" customHeight="1" x14ac:dyDescent="0.2">
      <c r="A95" s="176"/>
      <c r="B95" s="181" t="s">
        <v>119</v>
      </c>
      <c r="C95" s="182" t="s">
        <v>120</v>
      </c>
      <c r="D95" s="183"/>
      <c r="E95" s="183"/>
      <c r="F95" s="190" t="s">
        <v>27</v>
      </c>
      <c r="G95" s="191"/>
      <c r="H95" s="191"/>
      <c r="I95" s="191">
        <f>'01 01 Pol'!G102+'01 02 Pol'!G380+'02 01 Pol'!G80+'02 02 Pol'!G208</f>
        <v>0</v>
      </c>
      <c r="J95" s="187" t="str">
        <f>IF(I110=0,"",I95/I110*100)</f>
        <v/>
      </c>
    </row>
    <row r="96" spans="1:10" ht="36.75" customHeight="1" x14ac:dyDescent="0.2">
      <c r="A96" s="176"/>
      <c r="B96" s="181" t="s">
        <v>121</v>
      </c>
      <c r="C96" s="182" t="s">
        <v>122</v>
      </c>
      <c r="D96" s="183"/>
      <c r="E96" s="183"/>
      <c r="F96" s="190" t="s">
        <v>27</v>
      </c>
      <c r="G96" s="191"/>
      <c r="H96" s="191"/>
      <c r="I96" s="191">
        <f>'01 01 Pol'!G107+'01 02 Pol'!G414+'02 02 Pol'!G249</f>
        <v>0</v>
      </c>
      <c r="J96" s="187" t="str">
        <f>IF(I110=0,"",I96/I110*100)</f>
        <v/>
      </c>
    </row>
    <row r="97" spans="1:10" ht="36.75" customHeight="1" x14ac:dyDescent="0.2">
      <c r="A97" s="176"/>
      <c r="B97" s="181" t="s">
        <v>123</v>
      </c>
      <c r="C97" s="182" t="s">
        <v>124</v>
      </c>
      <c r="D97" s="183"/>
      <c r="E97" s="183"/>
      <c r="F97" s="190" t="s">
        <v>27</v>
      </c>
      <c r="G97" s="191"/>
      <c r="H97" s="191"/>
      <c r="I97" s="191">
        <f>'01 02 Pol'!G428+'02 02 Pol'!G261</f>
        <v>0</v>
      </c>
      <c r="J97" s="187" t="str">
        <f>IF(I110=0,"",I97/I110*100)</f>
        <v/>
      </c>
    </row>
    <row r="98" spans="1:10" ht="36.75" customHeight="1" x14ac:dyDescent="0.2">
      <c r="A98" s="176"/>
      <c r="B98" s="181" t="s">
        <v>125</v>
      </c>
      <c r="C98" s="182" t="s">
        <v>126</v>
      </c>
      <c r="D98" s="183"/>
      <c r="E98" s="183"/>
      <c r="F98" s="190" t="s">
        <v>27</v>
      </c>
      <c r="G98" s="191"/>
      <c r="H98" s="191"/>
      <c r="I98" s="191">
        <f>'01 01 Pol'!G111+'01 02 Pol'!G450+'02 01 Pol'!G88+'02 02 Pol'!G272</f>
        <v>0</v>
      </c>
      <c r="J98" s="187" t="str">
        <f>IF(I110=0,"",I98/I110*100)</f>
        <v/>
      </c>
    </row>
    <row r="99" spans="1:10" ht="36.75" customHeight="1" x14ac:dyDescent="0.2">
      <c r="A99" s="176"/>
      <c r="B99" s="181" t="s">
        <v>127</v>
      </c>
      <c r="C99" s="182" t="s">
        <v>128</v>
      </c>
      <c r="D99" s="183"/>
      <c r="E99" s="183"/>
      <c r="F99" s="190" t="s">
        <v>27</v>
      </c>
      <c r="G99" s="191"/>
      <c r="H99" s="191"/>
      <c r="I99" s="191">
        <f>'01 02 Pol'!G467+'02 02 Pol'!G279</f>
        <v>0</v>
      </c>
      <c r="J99" s="187" t="str">
        <f>IF(I110=0,"",I99/I110*100)</f>
        <v/>
      </c>
    </row>
    <row r="100" spans="1:10" ht="36.75" customHeight="1" x14ac:dyDescent="0.2">
      <c r="A100" s="176"/>
      <c r="B100" s="181" t="s">
        <v>129</v>
      </c>
      <c r="C100" s="182" t="s">
        <v>130</v>
      </c>
      <c r="D100" s="183"/>
      <c r="E100" s="183"/>
      <c r="F100" s="190" t="s">
        <v>27</v>
      </c>
      <c r="G100" s="191"/>
      <c r="H100" s="191"/>
      <c r="I100" s="191">
        <f>'02 02 Pol'!G308</f>
        <v>0</v>
      </c>
      <c r="J100" s="187" t="str">
        <f>IF(I110=0,"",I100/I110*100)</f>
        <v/>
      </c>
    </row>
    <row r="101" spans="1:10" ht="36.75" customHeight="1" x14ac:dyDescent="0.2">
      <c r="A101" s="176"/>
      <c r="B101" s="181" t="s">
        <v>131</v>
      </c>
      <c r="C101" s="182" t="s">
        <v>132</v>
      </c>
      <c r="D101" s="183"/>
      <c r="E101" s="183"/>
      <c r="F101" s="190" t="s">
        <v>27</v>
      </c>
      <c r="G101" s="191"/>
      <c r="H101" s="191"/>
      <c r="I101" s="191">
        <f>'01 02 Pol'!G493+'02 02 Pol'!G315</f>
        <v>0</v>
      </c>
      <c r="J101" s="187" t="str">
        <f>IF(I110=0,"",I101/I110*100)</f>
        <v/>
      </c>
    </row>
    <row r="102" spans="1:10" ht="36.75" customHeight="1" x14ac:dyDescent="0.2">
      <c r="A102" s="176"/>
      <c r="B102" s="181" t="s">
        <v>133</v>
      </c>
      <c r="C102" s="182" t="s">
        <v>134</v>
      </c>
      <c r="D102" s="183"/>
      <c r="E102" s="183"/>
      <c r="F102" s="190" t="s">
        <v>27</v>
      </c>
      <c r="G102" s="191"/>
      <c r="H102" s="191"/>
      <c r="I102" s="191">
        <f>'01 01 Pol'!G114</f>
        <v>0</v>
      </c>
      <c r="J102" s="187" t="str">
        <f>IF(I110=0,"",I102/I110*100)</f>
        <v/>
      </c>
    </row>
    <row r="103" spans="1:10" ht="36.75" customHeight="1" x14ac:dyDescent="0.2">
      <c r="A103" s="176"/>
      <c r="B103" s="181" t="s">
        <v>135</v>
      </c>
      <c r="C103" s="182" t="s">
        <v>136</v>
      </c>
      <c r="D103" s="183"/>
      <c r="E103" s="183"/>
      <c r="F103" s="190" t="s">
        <v>27</v>
      </c>
      <c r="G103" s="191"/>
      <c r="H103" s="191"/>
      <c r="I103" s="191">
        <f>'01 02 Pol'!G500+'02 02 Pol'!G323</f>
        <v>0</v>
      </c>
      <c r="J103" s="187" t="str">
        <f>IF(I110=0,"",I103/I110*100)</f>
        <v/>
      </c>
    </row>
    <row r="104" spans="1:10" ht="36.75" customHeight="1" x14ac:dyDescent="0.2">
      <c r="A104" s="176"/>
      <c r="B104" s="181" t="s">
        <v>137</v>
      </c>
      <c r="C104" s="182" t="s">
        <v>138</v>
      </c>
      <c r="D104" s="183"/>
      <c r="E104" s="183"/>
      <c r="F104" s="190" t="s">
        <v>28</v>
      </c>
      <c r="G104" s="191"/>
      <c r="H104" s="191"/>
      <c r="I104" s="191">
        <f>'01 05 Pol'!G8+'02 05 Pol'!G8</f>
        <v>0</v>
      </c>
      <c r="J104" s="187" t="str">
        <f>IF(I110=0,"",I104/I110*100)</f>
        <v/>
      </c>
    </row>
    <row r="105" spans="1:10" ht="36.75" customHeight="1" x14ac:dyDescent="0.2">
      <c r="A105" s="176"/>
      <c r="B105" s="181" t="s">
        <v>139</v>
      </c>
      <c r="C105" s="182" t="s">
        <v>140</v>
      </c>
      <c r="D105" s="183"/>
      <c r="E105" s="183"/>
      <c r="F105" s="190" t="s">
        <v>28</v>
      </c>
      <c r="G105" s="191"/>
      <c r="H105" s="191"/>
      <c r="I105" s="191">
        <f>'01 05 Pol'!G38+'02 05 Pol'!G37</f>
        <v>0</v>
      </c>
      <c r="J105" s="187" t="str">
        <f>IF(I110=0,"",I105/I110*100)</f>
        <v/>
      </c>
    </row>
    <row r="106" spans="1:10" ht="36.75" customHeight="1" x14ac:dyDescent="0.2">
      <c r="A106" s="176"/>
      <c r="B106" s="181" t="s">
        <v>141</v>
      </c>
      <c r="C106" s="182" t="s">
        <v>142</v>
      </c>
      <c r="D106" s="183"/>
      <c r="E106" s="183"/>
      <c r="F106" s="190" t="s">
        <v>28</v>
      </c>
      <c r="G106" s="191"/>
      <c r="H106" s="191"/>
      <c r="I106" s="191">
        <f>'01 05 Pol'!G43+'02 05 Pol'!G42</f>
        <v>0</v>
      </c>
      <c r="J106" s="187" t="str">
        <f>IF(I110=0,"",I106/I110*100)</f>
        <v/>
      </c>
    </row>
    <row r="107" spans="1:10" ht="36.75" customHeight="1" x14ac:dyDescent="0.2">
      <c r="A107" s="176"/>
      <c r="B107" s="181" t="s">
        <v>143</v>
      </c>
      <c r="C107" s="182" t="s">
        <v>144</v>
      </c>
      <c r="D107" s="183"/>
      <c r="E107" s="183"/>
      <c r="F107" s="190" t="s">
        <v>145</v>
      </c>
      <c r="G107" s="191"/>
      <c r="H107" s="191"/>
      <c r="I107" s="191">
        <f>'01 01 Pol'!G117+'02 01 Pol'!G91</f>
        <v>0</v>
      </c>
      <c r="J107" s="187" t="str">
        <f>IF(I110=0,"",I107/I110*100)</f>
        <v/>
      </c>
    </row>
    <row r="108" spans="1:10" ht="36.75" customHeight="1" x14ac:dyDescent="0.2">
      <c r="A108" s="176"/>
      <c r="B108" s="181" t="s">
        <v>146</v>
      </c>
      <c r="C108" s="182" t="s">
        <v>29</v>
      </c>
      <c r="D108" s="183"/>
      <c r="E108" s="183"/>
      <c r="F108" s="190" t="s">
        <v>146</v>
      </c>
      <c r="G108" s="191"/>
      <c r="H108" s="191"/>
      <c r="I108" s="191">
        <f>'01 02 Pol'!G502+'01 03 Pol'!G88+'02 02 Pol'!G325+'02 03 Pol'!G89</f>
        <v>0</v>
      </c>
      <c r="J108" s="187" t="str">
        <f>IF(I110=0,"",I108/I110*100)</f>
        <v/>
      </c>
    </row>
    <row r="109" spans="1:10" ht="36.75" customHeight="1" x14ac:dyDescent="0.2">
      <c r="A109" s="176"/>
      <c r="B109" s="181" t="s">
        <v>147</v>
      </c>
      <c r="C109" s="182" t="s">
        <v>30</v>
      </c>
      <c r="D109" s="183"/>
      <c r="E109" s="183"/>
      <c r="F109" s="190" t="s">
        <v>147</v>
      </c>
      <c r="G109" s="191"/>
      <c r="H109" s="191"/>
      <c r="I109" s="191">
        <f>'01 02 Pol'!G510+'01 03 Pol'!G90+'01 05 Pol'!G46+'02 02 Pol'!G333+'02 03 Pol'!G91+'02 05 Pol'!G45</f>
        <v>0</v>
      </c>
      <c r="J109" s="187" t="str">
        <f>IF(I110=0,"",I109/I110*100)</f>
        <v/>
      </c>
    </row>
    <row r="110" spans="1:10" ht="25.5" customHeight="1" x14ac:dyDescent="0.2">
      <c r="A110" s="177"/>
      <c r="B110" s="184" t="s">
        <v>1</v>
      </c>
      <c r="C110" s="185"/>
      <c r="D110" s="186"/>
      <c r="E110" s="186"/>
      <c r="F110" s="192"/>
      <c r="G110" s="193"/>
      <c r="H110" s="193"/>
      <c r="I110" s="193">
        <f>SUM(I72:I109)</f>
        <v>0</v>
      </c>
      <c r="J110" s="188">
        <f>SUM(J72:J109)</f>
        <v>0</v>
      </c>
    </row>
    <row r="111" spans="1:10" x14ac:dyDescent="0.2">
      <c r="F111" s="133"/>
      <c r="G111" s="133"/>
      <c r="H111" s="133"/>
      <c r="I111" s="133"/>
      <c r="J111" s="189"/>
    </row>
    <row r="112" spans="1:10" x14ac:dyDescent="0.2">
      <c r="F112" s="133"/>
      <c r="G112" s="133"/>
      <c r="H112" s="133"/>
      <c r="I112" s="133"/>
      <c r="J112" s="189"/>
    </row>
    <row r="113" spans="6:10" x14ac:dyDescent="0.2">
      <c r="F113" s="133"/>
      <c r="G113" s="133"/>
      <c r="H113" s="133"/>
      <c r="I113" s="133"/>
      <c r="J113" s="189"/>
    </row>
  </sheetData>
  <sheetProtection algorithmName="SHA-512" hashValue="Jf4bRqKGTEi3qvfgXdB3mSDEHLymMTX0bYbdJQXtiuDLATq00SR/Z9jwk1TkMN16ooS7RY8fr0rMKip/gsZB2A==" saltValue="dkVm/b8MzQAiRcor4Kilt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3">
    <mergeCell ref="C108:E108"/>
    <mergeCell ref="C109:E109"/>
    <mergeCell ref="C103:E103"/>
    <mergeCell ref="C104:E104"/>
    <mergeCell ref="C105:E105"/>
    <mergeCell ref="C106:E106"/>
    <mergeCell ref="C107:E107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49:E49"/>
    <mergeCell ref="C50:E50"/>
    <mergeCell ref="C51:E51"/>
    <mergeCell ref="B52:E52"/>
    <mergeCell ref="C72:E72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mPGvZJXqlksijdHFCQoO419ytmz9N1394U1FYtmecdXtR0ALWjBtSvLdIA/2mX5rWUfDgycxC3iaFrtE1Gai2A==" saltValue="6H8QqgTNhSYpyj9rH8rKP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5AB44-319A-404D-9E01-5E8C6AEFBA4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46</v>
      </c>
      <c r="C4" s="202" t="s">
        <v>48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95</v>
      </c>
      <c r="C8" s="255" t="s">
        <v>96</v>
      </c>
      <c r="D8" s="238"/>
      <c r="E8" s="239"/>
      <c r="F8" s="240"/>
      <c r="G8" s="241">
        <f>SUMIF(AG9:AG61,"&lt;&gt;NOR",G9:G61)</f>
        <v>0</v>
      </c>
      <c r="H8" s="235"/>
      <c r="I8" s="235">
        <f>SUM(I9:I61)</f>
        <v>0</v>
      </c>
      <c r="J8" s="235"/>
      <c r="K8" s="235">
        <f>SUM(K9:K61)</f>
        <v>0</v>
      </c>
      <c r="L8" s="235"/>
      <c r="M8" s="235">
        <f>SUM(M9:M61)</f>
        <v>0</v>
      </c>
      <c r="N8" s="234"/>
      <c r="O8" s="234">
        <f>SUM(O9:O61)</f>
        <v>0.45999999999999996</v>
      </c>
      <c r="P8" s="234"/>
      <c r="Q8" s="234">
        <f>SUM(Q9:Q61)</f>
        <v>124.43</v>
      </c>
      <c r="R8" s="235"/>
      <c r="S8" s="235"/>
      <c r="T8" s="235"/>
      <c r="U8" s="235"/>
      <c r="V8" s="235">
        <f>SUM(V9:V61)</f>
        <v>324.23</v>
      </c>
      <c r="W8" s="235"/>
      <c r="X8" s="235"/>
      <c r="Y8" s="235"/>
      <c r="AG8" t="s">
        <v>175</v>
      </c>
    </row>
    <row r="9" spans="1:60" ht="22.5" outlineLevel="1" x14ac:dyDescent="0.2">
      <c r="A9" s="243">
        <v>1</v>
      </c>
      <c r="B9" s="244" t="s">
        <v>176</v>
      </c>
      <c r="C9" s="256" t="s">
        <v>177</v>
      </c>
      <c r="D9" s="245" t="s">
        <v>178</v>
      </c>
      <c r="E9" s="246">
        <v>13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179</v>
      </c>
      <c r="T9" s="230" t="s">
        <v>180</v>
      </c>
      <c r="U9" s="230">
        <v>0.05</v>
      </c>
      <c r="V9" s="230">
        <f>ROUND(E9*U9,2)</f>
        <v>0.65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184</v>
      </c>
      <c r="D10" s="232"/>
      <c r="E10" s="233">
        <v>13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185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3">
        <v>2</v>
      </c>
      <c r="B11" s="244" t="s">
        <v>186</v>
      </c>
      <c r="C11" s="256" t="s">
        <v>187</v>
      </c>
      <c r="D11" s="245" t="s">
        <v>188</v>
      </c>
      <c r="E11" s="246">
        <v>20.8</v>
      </c>
      <c r="F11" s="247"/>
      <c r="G11" s="248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1.17E-3</v>
      </c>
      <c r="O11" s="229">
        <f>ROUND(E11*N11,2)</f>
        <v>0.02</v>
      </c>
      <c r="P11" s="229">
        <v>7.5999999999999998E-2</v>
      </c>
      <c r="Q11" s="229">
        <f>ROUND(E11*P11,2)</f>
        <v>1.58</v>
      </c>
      <c r="R11" s="230"/>
      <c r="S11" s="230" t="s">
        <v>179</v>
      </c>
      <c r="T11" s="230" t="s">
        <v>180</v>
      </c>
      <c r="U11" s="230">
        <v>0.93899999999999995</v>
      </c>
      <c r="V11" s="230">
        <f>ROUND(E11*U11,2)</f>
        <v>19.53</v>
      </c>
      <c r="W11" s="230"/>
      <c r="X11" s="230" t="s">
        <v>181</v>
      </c>
      <c r="Y11" s="230" t="s">
        <v>182</v>
      </c>
      <c r="Z11" s="210"/>
      <c r="AA11" s="210"/>
      <c r="AB11" s="210"/>
      <c r="AC11" s="210"/>
      <c r="AD11" s="210"/>
      <c r="AE11" s="210"/>
      <c r="AF11" s="210"/>
      <c r="AG11" s="210" t="s">
        <v>183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7" t="s">
        <v>189</v>
      </c>
      <c r="D12" s="232"/>
      <c r="E12" s="233">
        <v>20.8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185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3">
        <v>3</v>
      </c>
      <c r="B13" s="244" t="s">
        <v>190</v>
      </c>
      <c r="C13" s="256" t="s">
        <v>191</v>
      </c>
      <c r="D13" s="245" t="s">
        <v>188</v>
      </c>
      <c r="E13" s="246">
        <v>4.5</v>
      </c>
      <c r="F13" s="247"/>
      <c r="G13" s="248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2.1900000000000001E-3</v>
      </c>
      <c r="O13" s="229">
        <f>ROUND(E13*N13,2)</f>
        <v>0.01</v>
      </c>
      <c r="P13" s="229">
        <v>0.01</v>
      </c>
      <c r="Q13" s="229">
        <f>ROUND(E13*P13,2)</f>
        <v>0.05</v>
      </c>
      <c r="R13" s="230"/>
      <c r="S13" s="230" t="s">
        <v>179</v>
      </c>
      <c r="T13" s="230" t="s">
        <v>180</v>
      </c>
      <c r="U13" s="230">
        <v>0.52</v>
      </c>
      <c r="V13" s="230">
        <f>ROUND(E13*U13,2)</f>
        <v>2.34</v>
      </c>
      <c r="W13" s="230"/>
      <c r="X13" s="230" t="s">
        <v>181</v>
      </c>
      <c r="Y13" s="230" t="s">
        <v>182</v>
      </c>
      <c r="Z13" s="210"/>
      <c r="AA13" s="210"/>
      <c r="AB13" s="210"/>
      <c r="AC13" s="210"/>
      <c r="AD13" s="210"/>
      <c r="AE13" s="210"/>
      <c r="AF13" s="210"/>
      <c r="AG13" s="210" t="s">
        <v>183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192</v>
      </c>
      <c r="D14" s="232"/>
      <c r="E14" s="233">
        <v>2.7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185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57" t="s">
        <v>193</v>
      </c>
      <c r="D15" s="232"/>
      <c r="E15" s="233">
        <v>1.08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185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57" t="s">
        <v>194</v>
      </c>
      <c r="D16" s="232"/>
      <c r="E16" s="233">
        <v>0.72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185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3">
        <v>4</v>
      </c>
      <c r="B17" s="244" t="s">
        <v>195</v>
      </c>
      <c r="C17" s="256" t="s">
        <v>196</v>
      </c>
      <c r="D17" s="245" t="s">
        <v>197</v>
      </c>
      <c r="E17" s="246">
        <v>3.9624000000000001</v>
      </c>
      <c r="F17" s="247"/>
      <c r="G17" s="248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2.2000000000000002</v>
      </c>
      <c r="Q17" s="229">
        <f>ROUND(E17*P17,2)</f>
        <v>8.7200000000000006</v>
      </c>
      <c r="R17" s="230"/>
      <c r="S17" s="230" t="s">
        <v>179</v>
      </c>
      <c r="T17" s="230" t="s">
        <v>180</v>
      </c>
      <c r="U17" s="230">
        <v>11.05</v>
      </c>
      <c r="V17" s="230">
        <f>ROUND(E17*U17,2)</f>
        <v>43.78</v>
      </c>
      <c r="W17" s="230"/>
      <c r="X17" s="230" t="s">
        <v>181</v>
      </c>
      <c r="Y17" s="230" t="s">
        <v>182</v>
      </c>
      <c r="Z17" s="210"/>
      <c r="AA17" s="210"/>
      <c r="AB17" s="210"/>
      <c r="AC17" s="210"/>
      <c r="AD17" s="210"/>
      <c r="AE17" s="210"/>
      <c r="AF17" s="210"/>
      <c r="AG17" s="210" t="s">
        <v>183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2" x14ac:dyDescent="0.2">
      <c r="A18" s="227"/>
      <c r="B18" s="228"/>
      <c r="C18" s="257" t="s">
        <v>198</v>
      </c>
      <c r="D18" s="232"/>
      <c r="E18" s="233">
        <v>3.9624000000000001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185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3">
        <v>5</v>
      </c>
      <c r="B19" s="244" t="s">
        <v>199</v>
      </c>
      <c r="C19" s="256" t="s">
        <v>200</v>
      </c>
      <c r="D19" s="245" t="s">
        <v>188</v>
      </c>
      <c r="E19" s="246">
        <v>77.62</v>
      </c>
      <c r="F19" s="247"/>
      <c r="G19" s="248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4.5999999999999999E-2</v>
      </c>
      <c r="Q19" s="229">
        <f>ROUND(E19*P19,2)</f>
        <v>3.57</v>
      </c>
      <c r="R19" s="230"/>
      <c r="S19" s="230" t="s">
        <v>179</v>
      </c>
      <c r="T19" s="230" t="s">
        <v>180</v>
      </c>
      <c r="U19" s="230">
        <v>0.26</v>
      </c>
      <c r="V19" s="230">
        <f>ROUND(E19*U19,2)</f>
        <v>20.18</v>
      </c>
      <c r="W19" s="230"/>
      <c r="X19" s="230" t="s">
        <v>181</v>
      </c>
      <c r="Y19" s="230" t="s">
        <v>182</v>
      </c>
      <c r="Z19" s="210"/>
      <c r="AA19" s="210"/>
      <c r="AB19" s="210"/>
      <c r="AC19" s="210"/>
      <c r="AD19" s="210"/>
      <c r="AE19" s="210"/>
      <c r="AF19" s="210"/>
      <c r="AG19" s="210" t="s">
        <v>183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7" t="s">
        <v>201</v>
      </c>
      <c r="D20" s="232"/>
      <c r="E20" s="233">
        <v>80.5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185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57" t="s">
        <v>202</v>
      </c>
      <c r="D21" s="232"/>
      <c r="E21" s="233">
        <v>-2.16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185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57" t="s">
        <v>203</v>
      </c>
      <c r="D22" s="232"/>
      <c r="E22" s="233">
        <v>-0.72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185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3">
        <v>6</v>
      </c>
      <c r="B23" s="244" t="s">
        <v>204</v>
      </c>
      <c r="C23" s="256" t="s">
        <v>205</v>
      </c>
      <c r="D23" s="245" t="s">
        <v>188</v>
      </c>
      <c r="E23" s="246">
        <v>86.3</v>
      </c>
      <c r="F23" s="247"/>
      <c r="G23" s="248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5.8999999999999997E-2</v>
      </c>
      <c r="Q23" s="229">
        <f>ROUND(E23*P23,2)</f>
        <v>5.09</v>
      </c>
      <c r="R23" s="230"/>
      <c r="S23" s="230" t="s">
        <v>179</v>
      </c>
      <c r="T23" s="230" t="s">
        <v>180</v>
      </c>
      <c r="U23" s="230">
        <v>0.3</v>
      </c>
      <c r="V23" s="230">
        <f>ROUND(E23*U23,2)</f>
        <v>25.89</v>
      </c>
      <c r="W23" s="230"/>
      <c r="X23" s="230" t="s">
        <v>181</v>
      </c>
      <c r="Y23" s="230" t="s">
        <v>182</v>
      </c>
      <c r="Z23" s="210"/>
      <c r="AA23" s="210"/>
      <c r="AB23" s="210"/>
      <c r="AC23" s="210"/>
      <c r="AD23" s="210"/>
      <c r="AE23" s="210"/>
      <c r="AF23" s="210"/>
      <c r="AG23" s="210" t="s">
        <v>183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57" t="s">
        <v>206</v>
      </c>
      <c r="D24" s="232"/>
      <c r="E24" s="233">
        <v>89.18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185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7" t="s">
        <v>202</v>
      </c>
      <c r="D25" s="232"/>
      <c r="E25" s="233">
        <v>-2.16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185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57" t="s">
        <v>203</v>
      </c>
      <c r="D26" s="232"/>
      <c r="E26" s="233">
        <v>-0.72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185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3">
        <v>7</v>
      </c>
      <c r="B27" s="244" t="s">
        <v>207</v>
      </c>
      <c r="C27" s="256" t="s">
        <v>208</v>
      </c>
      <c r="D27" s="245" t="s">
        <v>188</v>
      </c>
      <c r="E27" s="246">
        <v>112.14</v>
      </c>
      <c r="F27" s="247"/>
      <c r="G27" s="248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6.8000000000000005E-2</v>
      </c>
      <c r="Q27" s="229">
        <f>ROUND(E27*P27,2)</f>
        <v>7.63</v>
      </c>
      <c r="R27" s="230"/>
      <c r="S27" s="230" t="s">
        <v>179</v>
      </c>
      <c r="T27" s="230" t="s">
        <v>180</v>
      </c>
      <c r="U27" s="230">
        <v>0.3</v>
      </c>
      <c r="V27" s="230">
        <f>ROUND(E27*U27,2)</f>
        <v>33.64</v>
      </c>
      <c r="W27" s="230"/>
      <c r="X27" s="230" t="s">
        <v>181</v>
      </c>
      <c r="Y27" s="230" t="s">
        <v>182</v>
      </c>
      <c r="Z27" s="210"/>
      <c r="AA27" s="210"/>
      <c r="AB27" s="210"/>
      <c r="AC27" s="210"/>
      <c r="AD27" s="210"/>
      <c r="AE27" s="210"/>
      <c r="AF27" s="210"/>
      <c r="AG27" s="210" t="s">
        <v>183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7" t="s">
        <v>209</v>
      </c>
      <c r="D28" s="232"/>
      <c r="E28" s="233">
        <v>112.14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185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3">
        <v>8</v>
      </c>
      <c r="B29" s="244" t="s">
        <v>210</v>
      </c>
      <c r="C29" s="256" t="s">
        <v>211</v>
      </c>
      <c r="D29" s="245" t="s">
        <v>212</v>
      </c>
      <c r="E29" s="246">
        <v>10.3</v>
      </c>
      <c r="F29" s="247"/>
      <c r="G29" s="248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3.6999999999999998E-2</v>
      </c>
      <c r="Q29" s="229">
        <f>ROUND(E29*P29,2)</f>
        <v>0.38</v>
      </c>
      <c r="R29" s="230"/>
      <c r="S29" s="230" t="s">
        <v>179</v>
      </c>
      <c r="T29" s="230" t="s">
        <v>180</v>
      </c>
      <c r="U29" s="230">
        <v>0.55000000000000004</v>
      </c>
      <c r="V29" s="230">
        <f>ROUND(E29*U29,2)</f>
        <v>5.67</v>
      </c>
      <c r="W29" s="230"/>
      <c r="X29" s="230" t="s">
        <v>181</v>
      </c>
      <c r="Y29" s="230" t="s">
        <v>182</v>
      </c>
      <c r="Z29" s="210"/>
      <c r="AA29" s="210"/>
      <c r="AB29" s="210"/>
      <c r="AC29" s="210"/>
      <c r="AD29" s="210"/>
      <c r="AE29" s="210"/>
      <c r="AF29" s="210"/>
      <c r="AG29" s="210" t="s">
        <v>183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57" t="s">
        <v>213</v>
      </c>
      <c r="D30" s="232"/>
      <c r="E30" s="233">
        <v>10.3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185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1" x14ac:dyDescent="0.2">
      <c r="A31" s="243">
        <v>9</v>
      </c>
      <c r="B31" s="244" t="s">
        <v>214</v>
      </c>
      <c r="C31" s="256" t="s">
        <v>215</v>
      </c>
      <c r="D31" s="245" t="s">
        <v>188</v>
      </c>
      <c r="E31" s="246">
        <v>66.040000000000006</v>
      </c>
      <c r="F31" s="247"/>
      <c r="G31" s="248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0.02</v>
      </c>
      <c r="Q31" s="229">
        <f>ROUND(E31*P31,2)</f>
        <v>1.32</v>
      </c>
      <c r="R31" s="230"/>
      <c r="S31" s="230" t="s">
        <v>179</v>
      </c>
      <c r="T31" s="230" t="s">
        <v>180</v>
      </c>
      <c r="U31" s="230">
        <v>7.8E-2</v>
      </c>
      <c r="V31" s="230">
        <f>ROUND(E31*U31,2)</f>
        <v>5.15</v>
      </c>
      <c r="W31" s="230"/>
      <c r="X31" s="230" t="s">
        <v>181</v>
      </c>
      <c r="Y31" s="230" t="s">
        <v>182</v>
      </c>
      <c r="Z31" s="210"/>
      <c r="AA31" s="210"/>
      <c r="AB31" s="210"/>
      <c r="AC31" s="210"/>
      <c r="AD31" s="210"/>
      <c r="AE31" s="210"/>
      <c r="AF31" s="210"/>
      <c r="AG31" s="210" t="s">
        <v>183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2" x14ac:dyDescent="0.2">
      <c r="A32" s="227"/>
      <c r="B32" s="228"/>
      <c r="C32" s="257" t="s">
        <v>216</v>
      </c>
      <c r="D32" s="232"/>
      <c r="E32" s="233">
        <v>66.040000000000006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185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43">
        <v>10</v>
      </c>
      <c r="B33" s="244" t="s">
        <v>217</v>
      </c>
      <c r="C33" s="256" t="s">
        <v>218</v>
      </c>
      <c r="D33" s="245" t="s">
        <v>197</v>
      </c>
      <c r="E33" s="246">
        <v>16.561499999999999</v>
      </c>
      <c r="F33" s="247"/>
      <c r="G33" s="248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1.4</v>
      </c>
      <c r="Q33" s="229">
        <f>ROUND(E33*P33,2)</f>
        <v>23.19</v>
      </c>
      <c r="R33" s="230"/>
      <c r="S33" s="230" t="s">
        <v>179</v>
      </c>
      <c r="T33" s="230" t="s">
        <v>180</v>
      </c>
      <c r="U33" s="230">
        <v>1.121</v>
      </c>
      <c r="V33" s="230">
        <f>ROUND(E33*U33,2)</f>
        <v>18.57</v>
      </c>
      <c r="W33" s="230"/>
      <c r="X33" s="230" t="s">
        <v>181</v>
      </c>
      <c r="Y33" s="230" t="s">
        <v>182</v>
      </c>
      <c r="Z33" s="210"/>
      <c r="AA33" s="210"/>
      <c r="AB33" s="210"/>
      <c r="AC33" s="210"/>
      <c r="AD33" s="210"/>
      <c r="AE33" s="210"/>
      <c r="AF33" s="210"/>
      <c r="AG33" s="210" t="s">
        <v>183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2" x14ac:dyDescent="0.2">
      <c r="A34" s="227"/>
      <c r="B34" s="228"/>
      <c r="C34" s="257" t="s">
        <v>219</v>
      </c>
      <c r="D34" s="232"/>
      <c r="E34" s="233">
        <v>9.9060000000000006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185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3" x14ac:dyDescent="0.2">
      <c r="A35" s="227"/>
      <c r="B35" s="228"/>
      <c r="C35" s="257" t="s">
        <v>220</v>
      </c>
      <c r="D35" s="232"/>
      <c r="E35" s="233">
        <v>6.6555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185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3">
        <v>11</v>
      </c>
      <c r="B36" s="244" t="s">
        <v>221</v>
      </c>
      <c r="C36" s="256" t="s">
        <v>222</v>
      </c>
      <c r="D36" s="245" t="s">
        <v>197</v>
      </c>
      <c r="E36" s="246">
        <v>31.111999999999998</v>
      </c>
      <c r="F36" s="247"/>
      <c r="G36" s="248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1.2800000000000001E-3</v>
      </c>
      <c r="O36" s="229">
        <f>ROUND(E36*N36,2)</f>
        <v>0.04</v>
      </c>
      <c r="P36" s="229">
        <v>1.8</v>
      </c>
      <c r="Q36" s="229">
        <f>ROUND(E36*P36,2)</f>
        <v>56</v>
      </c>
      <c r="R36" s="230"/>
      <c r="S36" s="230" t="s">
        <v>179</v>
      </c>
      <c r="T36" s="230" t="s">
        <v>180</v>
      </c>
      <c r="U36" s="230">
        <v>1.52</v>
      </c>
      <c r="V36" s="230">
        <f>ROUND(E36*U36,2)</f>
        <v>47.29</v>
      </c>
      <c r="W36" s="230"/>
      <c r="X36" s="230" t="s">
        <v>181</v>
      </c>
      <c r="Y36" s="230" t="s">
        <v>182</v>
      </c>
      <c r="Z36" s="210"/>
      <c r="AA36" s="210"/>
      <c r="AB36" s="210"/>
      <c r="AC36" s="210"/>
      <c r="AD36" s="210"/>
      <c r="AE36" s="210"/>
      <c r="AF36" s="210"/>
      <c r="AG36" s="210" t="s">
        <v>183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57" t="s">
        <v>223</v>
      </c>
      <c r="D37" s="232"/>
      <c r="E37" s="233">
        <v>10.619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185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57" t="s">
        <v>224</v>
      </c>
      <c r="D38" s="232"/>
      <c r="E38" s="233">
        <v>20.492999999999999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185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3">
        <v>12</v>
      </c>
      <c r="B39" s="244" t="s">
        <v>225</v>
      </c>
      <c r="C39" s="256" t="s">
        <v>226</v>
      </c>
      <c r="D39" s="245" t="s">
        <v>188</v>
      </c>
      <c r="E39" s="246">
        <v>6.3</v>
      </c>
      <c r="F39" s="247"/>
      <c r="G39" s="248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6.7000000000000002E-4</v>
      </c>
      <c r="O39" s="229">
        <f>ROUND(E39*N39,2)</f>
        <v>0</v>
      </c>
      <c r="P39" s="229">
        <v>0.13400000000000001</v>
      </c>
      <c r="Q39" s="229">
        <f>ROUND(E39*P39,2)</f>
        <v>0.84</v>
      </c>
      <c r="R39" s="230"/>
      <c r="S39" s="230" t="s">
        <v>179</v>
      </c>
      <c r="T39" s="230" t="s">
        <v>180</v>
      </c>
      <c r="U39" s="230">
        <v>0.20699999999999999</v>
      </c>
      <c r="V39" s="230">
        <f>ROUND(E39*U39,2)</f>
        <v>1.3</v>
      </c>
      <c r="W39" s="230"/>
      <c r="X39" s="230" t="s">
        <v>181</v>
      </c>
      <c r="Y39" s="230" t="s">
        <v>182</v>
      </c>
      <c r="Z39" s="210"/>
      <c r="AA39" s="210"/>
      <c r="AB39" s="210"/>
      <c r="AC39" s="210"/>
      <c r="AD39" s="210"/>
      <c r="AE39" s="210"/>
      <c r="AF39" s="210"/>
      <c r="AG39" s="210" t="s">
        <v>183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7" t="s">
        <v>227</v>
      </c>
      <c r="D40" s="232"/>
      <c r="E40" s="233">
        <v>6.3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185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3">
        <v>13</v>
      </c>
      <c r="B41" s="244" t="s">
        <v>228</v>
      </c>
      <c r="C41" s="256" t="s">
        <v>229</v>
      </c>
      <c r="D41" s="245" t="s">
        <v>188</v>
      </c>
      <c r="E41" s="246">
        <v>42.4</v>
      </c>
      <c r="F41" s="247"/>
      <c r="G41" s="248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6.7000000000000002E-4</v>
      </c>
      <c r="O41" s="229">
        <f>ROUND(E41*N41,2)</f>
        <v>0.03</v>
      </c>
      <c r="P41" s="229">
        <v>0.154</v>
      </c>
      <c r="Q41" s="229">
        <f>ROUND(E41*P41,2)</f>
        <v>6.53</v>
      </c>
      <c r="R41" s="230"/>
      <c r="S41" s="230" t="s">
        <v>179</v>
      </c>
      <c r="T41" s="230" t="s">
        <v>180</v>
      </c>
      <c r="U41" s="230">
        <v>0.21</v>
      </c>
      <c r="V41" s="230">
        <f>ROUND(E41*U41,2)</f>
        <v>8.9</v>
      </c>
      <c r="W41" s="230"/>
      <c r="X41" s="230" t="s">
        <v>181</v>
      </c>
      <c r="Y41" s="230" t="s">
        <v>182</v>
      </c>
      <c r="Z41" s="210"/>
      <c r="AA41" s="210"/>
      <c r="AB41" s="210"/>
      <c r="AC41" s="210"/>
      <c r="AD41" s="210"/>
      <c r="AE41" s="210"/>
      <c r="AF41" s="210"/>
      <c r="AG41" s="210" t="s">
        <v>183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57" t="s">
        <v>230</v>
      </c>
      <c r="D42" s="232"/>
      <c r="E42" s="233">
        <v>50.4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185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57" t="s">
        <v>231</v>
      </c>
      <c r="D43" s="232"/>
      <c r="E43" s="233">
        <v>-8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185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3">
        <v>14</v>
      </c>
      <c r="B44" s="244" t="s">
        <v>232</v>
      </c>
      <c r="C44" s="256" t="s">
        <v>233</v>
      </c>
      <c r="D44" s="245" t="s">
        <v>188</v>
      </c>
      <c r="E44" s="246">
        <v>3.78</v>
      </c>
      <c r="F44" s="247"/>
      <c r="G44" s="248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6.7000000000000002E-4</v>
      </c>
      <c r="O44" s="229">
        <f>ROUND(E44*N44,2)</f>
        <v>0</v>
      </c>
      <c r="P44" s="229">
        <v>0.20399999999999999</v>
      </c>
      <c r="Q44" s="229">
        <f>ROUND(E44*P44,2)</f>
        <v>0.77</v>
      </c>
      <c r="R44" s="230"/>
      <c r="S44" s="230" t="s">
        <v>179</v>
      </c>
      <c r="T44" s="230" t="s">
        <v>180</v>
      </c>
      <c r="U44" s="230">
        <v>0.254</v>
      </c>
      <c r="V44" s="230">
        <f>ROUND(E44*U44,2)</f>
        <v>0.96</v>
      </c>
      <c r="W44" s="230"/>
      <c r="X44" s="230" t="s">
        <v>181</v>
      </c>
      <c r="Y44" s="230" t="s">
        <v>182</v>
      </c>
      <c r="Z44" s="210"/>
      <c r="AA44" s="210"/>
      <c r="AB44" s="210"/>
      <c r="AC44" s="210"/>
      <c r="AD44" s="210"/>
      <c r="AE44" s="210"/>
      <c r="AF44" s="210"/>
      <c r="AG44" s="210" t="s">
        <v>183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7" t="s">
        <v>234</v>
      </c>
      <c r="D45" s="232"/>
      <c r="E45" s="233">
        <v>3.78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185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3">
        <v>15</v>
      </c>
      <c r="B46" s="244" t="s">
        <v>235</v>
      </c>
      <c r="C46" s="256" t="s">
        <v>236</v>
      </c>
      <c r="D46" s="245" t="s">
        <v>188</v>
      </c>
      <c r="E46" s="246">
        <v>37.659999999999997</v>
      </c>
      <c r="F46" s="247"/>
      <c r="G46" s="248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1.329E-2</v>
      </c>
      <c r="Q46" s="229">
        <f>ROUND(E46*P46,2)</f>
        <v>0.5</v>
      </c>
      <c r="R46" s="230"/>
      <c r="S46" s="230" t="s">
        <v>179</v>
      </c>
      <c r="T46" s="230" t="s">
        <v>180</v>
      </c>
      <c r="U46" s="230">
        <v>0.39100000000000001</v>
      </c>
      <c r="V46" s="230">
        <f>ROUND(E46*U46,2)</f>
        <v>14.73</v>
      </c>
      <c r="W46" s="230"/>
      <c r="X46" s="230" t="s">
        <v>181</v>
      </c>
      <c r="Y46" s="230" t="s">
        <v>182</v>
      </c>
      <c r="Z46" s="210"/>
      <c r="AA46" s="210"/>
      <c r="AB46" s="210"/>
      <c r="AC46" s="210"/>
      <c r="AD46" s="210"/>
      <c r="AE46" s="210"/>
      <c r="AF46" s="210"/>
      <c r="AG46" s="210" t="s">
        <v>183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7" t="s">
        <v>237</v>
      </c>
      <c r="D47" s="232"/>
      <c r="E47" s="233">
        <v>37.659999999999997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185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3">
        <v>16</v>
      </c>
      <c r="B48" s="244" t="s">
        <v>238</v>
      </c>
      <c r="C48" s="256" t="s">
        <v>239</v>
      </c>
      <c r="D48" s="245" t="s">
        <v>197</v>
      </c>
      <c r="E48" s="246">
        <v>2.97</v>
      </c>
      <c r="F48" s="247"/>
      <c r="G48" s="248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1.82E-3</v>
      </c>
      <c r="O48" s="229">
        <f>ROUND(E48*N48,2)</f>
        <v>0.01</v>
      </c>
      <c r="P48" s="229">
        <v>1.8</v>
      </c>
      <c r="Q48" s="229">
        <f>ROUND(E48*P48,2)</f>
        <v>5.35</v>
      </c>
      <c r="R48" s="230"/>
      <c r="S48" s="230" t="s">
        <v>179</v>
      </c>
      <c r="T48" s="230" t="s">
        <v>180</v>
      </c>
      <c r="U48" s="230">
        <v>3.1960000000000002</v>
      </c>
      <c r="V48" s="230">
        <f>ROUND(E48*U48,2)</f>
        <v>9.49</v>
      </c>
      <c r="W48" s="230"/>
      <c r="X48" s="230" t="s">
        <v>181</v>
      </c>
      <c r="Y48" s="230" t="s">
        <v>182</v>
      </c>
      <c r="Z48" s="210"/>
      <c r="AA48" s="210"/>
      <c r="AB48" s="210"/>
      <c r="AC48" s="210"/>
      <c r="AD48" s="210"/>
      <c r="AE48" s="210"/>
      <c r="AF48" s="210"/>
      <c r="AG48" s="210" t="s">
        <v>183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7" t="s">
        <v>240</v>
      </c>
      <c r="D49" s="232"/>
      <c r="E49" s="233">
        <v>0.64800000000000002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185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7" t="s">
        <v>241</v>
      </c>
      <c r="D50" s="232"/>
      <c r="E50" s="233">
        <v>2.7E-2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185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57" t="s">
        <v>242</v>
      </c>
      <c r="D51" s="232"/>
      <c r="E51" s="233">
        <v>1.2689999999999999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185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57" t="s">
        <v>243</v>
      </c>
      <c r="D52" s="232"/>
      <c r="E52" s="233">
        <v>1.026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3">
        <v>17</v>
      </c>
      <c r="B53" s="244" t="s">
        <v>244</v>
      </c>
      <c r="C53" s="256" t="s">
        <v>245</v>
      </c>
      <c r="D53" s="245" t="s">
        <v>212</v>
      </c>
      <c r="E53" s="246">
        <v>7</v>
      </c>
      <c r="F53" s="247"/>
      <c r="G53" s="248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4.9419999999999999E-2</v>
      </c>
      <c r="O53" s="229">
        <f>ROUND(E53*N53,2)</f>
        <v>0.35</v>
      </c>
      <c r="P53" s="229">
        <v>0</v>
      </c>
      <c r="Q53" s="229">
        <f>ROUND(E53*P53,2)</f>
        <v>0</v>
      </c>
      <c r="R53" s="230"/>
      <c r="S53" s="230" t="s">
        <v>179</v>
      </c>
      <c r="T53" s="230" t="s">
        <v>180</v>
      </c>
      <c r="U53" s="230">
        <v>3.468</v>
      </c>
      <c r="V53" s="230">
        <f>ROUND(E53*U53,2)</f>
        <v>24.28</v>
      </c>
      <c r="W53" s="230"/>
      <c r="X53" s="230" t="s">
        <v>181</v>
      </c>
      <c r="Y53" s="230" t="s">
        <v>182</v>
      </c>
      <c r="Z53" s="210"/>
      <c r="AA53" s="210"/>
      <c r="AB53" s="210"/>
      <c r="AC53" s="210"/>
      <c r="AD53" s="210"/>
      <c r="AE53" s="210"/>
      <c r="AF53" s="210"/>
      <c r="AG53" s="210" t="s">
        <v>183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57" t="s">
        <v>246</v>
      </c>
      <c r="D54" s="232"/>
      <c r="E54" s="233">
        <v>7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185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3">
        <v>18</v>
      </c>
      <c r="B55" s="244" t="s">
        <v>247</v>
      </c>
      <c r="C55" s="256" t="s">
        <v>248</v>
      </c>
      <c r="D55" s="245" t="s">
        <v>212</v>
      </c>
      <c r="E55" s="246">
        <v>17.22</v>
      </c>
      <c r="F55" s="247"/>
      <c r="G55" s="248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4.6000000000000001E-4</v>
      </c>
      <c r="Q55" s="229">
        <f>ROUND(E55*P55,2)</f>
        <v>0.01</v>
      </c>
      <c r="R55" s="230"/>
      <c r="S55" s="230" t="s">
        <v>179</v>
      </c>
      <c r="T55" s="230" t="s">
        <v>180</v>
      </c>
      <c r="U55" s="230">
        <v>1.5</v>
      </c>
      <c r="V55" s="230">
        <f>ROUND(E55*U55,2)</f>
        <v>25.83</v>
      </c>
      <c r="W55" s="230"/>
      <c r="X55" s="230" t="s">
        <v>181</v>
      </c>
      <c r="Y55" s="230" t="s">
        <v>182</v>
      </c>
      <c r="Z55" s="210"/>
      <c r="AA55" s="210"/>
      <c r="AB55" s="210"/>
      <c r="AC55" s="210"/>
      <c r="AD55" s="210"/>
      <c r="AE55" s="210"/>
      <c r="AF55" s="210"/>
      <c r="AG55" s="210" t="s">
        <v>183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2" x14ac:dyDescent="0.2">
      <c r="A56" s="227"/>
      <c r="B56" s="228"/>
      <c r="C56" s="257" t="s">
        <v>249</v>
      </c>
      <c r="D56" s="232"/>
      <c r="E56" s="233">
        <v>11.32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185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3" x14ac:dyDescent="0.2">
      <c r="A57" s="227"/>
      <c r="B57" s="228"/>
      <c r="C57" s="257" t="s">
        <v>250</v>
      </c>
      <c r="D57" s="232"/>
      <c r="E57" s="233">
        <v>5.9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185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3">
        <v>19</v>
      </c>
      <c r="B58" s="244" t="s">
        <v>251</v>
      </c>
      <c r="C58" s="256" t="s">
        <v>252</v>
      </c>
      <c r="D58" s="245" t="s">
        <v>197</v>
      </c>
      <c r="E58" s="246">
        <v>1.2064999999999999</v>
      </c>
      <c r="F58" s="247"/>
      <c r="G58" s="248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2.4</v>
      </c>
      <c r="Q58" s="229">
        <f>ROUND(E58*P58,2)</f>
        <v>2.9</v>
      </c>
      <c r="R58" s="230"/>
      <c r="S58" s="230" t="s">
        <v>179</v>
      </c>
      <c r="T58" s="230" t="s">
        <v>180</v>
      </c>
      <c r="U58" s="230">
        <v>13.301</v>
      </c>
      <c r="V58" s="230">
        <f>ROUND(E58*U58,2)</f>
        <v>16.05</v>
      </c>
      <c r="W58" s="230"/>
      <c r="X58" s="230" t="s">
        <v>181</v>
      </c>
      <c r="Y58" s="230" t="s">
        <v>182</v>
      </c>
      <c r="Z58" s="210"/>
      <c r="AA58" s="210"/>
      <c r="AB58" s="210"/>
      <c r="AC58" s="210"/>
      <c r="AD58" s="210"/>
      <c r="AE58" s="210"/>
      <c r="AF58" s="210"/>
      <c r="AG58" s="210" t="s">
        <v>183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2" x14ac:dyDescent="0.2">
      <c r="A59" s="227"/>
      <c r="B59" s="228"/>
      <c r="C59" s="257" t="s">
        <v>253</v>
      </c>
      <c r="D59" s="232"/>
      <c r="E59" s="233">
        <v>0.39600000000000002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185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3" x14ac:dyDescent="0.2">
      <c r="A60" s="227"/>
      <c r="B60" s="228"/>
      <c r="C60" s="257" t="s">
        <v>254</v>
      </c>
      <c r="D60" s="232"/>
      <c r="E60" s="233">
        <v>0.3105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185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57" t="s">
        <v>255</v>
      </c>
      <c r="D61" s="232"/>
      <c r="E61" s="233">
        <v>0.5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185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x14ac:dyDescent="0.2">
      <c r="A62" s="236" t="s">
        <v>174</v>
      </c>
      <c r="B62" s="237" t="s">
        <v>99</v>
      </c>
      <c r="C62" s="255" t="s">
        <v>100</v>
      </c>
      <c r="D62" s="238"/>
      <c r="E62" s="239"/>
      <c r="F62" s="240"/>
      <c r="G62" s="241">
        <f>SUMIF(AG63:AG64,"&lt;&gt;NOR",G63:G64)</f>
        <v>0</v>
      </c>
      <c r="H62" s="235"/>
      <c r="I62" s="235">
        <f>SUM(I63:I64)</f>
        <v>0</v>
      </c>
      <c r="J62" s="235"/>
      <c r="K62" s="235">
        <f>SUM(K63:K64)</f>
        <v>0</v>
      </c>
      <c r="L62" s="235"/>
      <c r="M62" s="235">
        <f>SUM(M63:M64)</f>
        <v>0</v>
      </c>
      <c r="N62" s="234"/>
      <c r="O62" s="234">
        <f>SUM(O63:O64)</f>
        <v>0</v>
      </c>
      <c r="P62" s="234"/>
      <c r="Q62" s="234">
        <f>SUM(Q63:Q64)</f>
        <v>0.64</v>
      </c>
      <c r="R62" s="235"/>
      <c r="S62" s="235"/>
      <c r="T62" s="235"/>
      <c r="U62" s="235"/>
      <c r="V62" s="235">
        <f>SUM(V63:V64)</f>
        <v>2.91</v>
      </c>
      <c r="W62" s="235"/>
      <c r="X62" s="235"/>
      <c r="Y62" s="235"/>
      <c r="AG62" t="s">
        <v>175</v>
      </c>
    </row>
    <row r="63" spans="1:60" ht="22.5" outlineLevel="1" x14ac:dyDescent="0.2">
      <c r="A63" s="243">
        <v>20</v>
      </c>
      <c r="B63" s="244" t="s">
        <v>256</v>
      </c>
      <c r="C63" s="256" t="s">
        <v>257</v>
      </c>
      <c r="D63" s="245" t="s">
        <v>188</v>
      </c>
      <c r="E63" s="246">
        <v>66.040000000000006</v>
      </c>
      <c r="F63" s="247"/>
      <c r="G63" s="248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9.7400000000000004E-3</v>
      </c>
      <c r="Q63" s="229">
        <f>ROUND(E63*P63,2)</f>
        <v>0.64</v>
      </c>
      <c r="R63" s="230"/>
      <c r="S63" s="230" t="s">
        <v>179</v>
      </c>
      <c r="T63" s="230" t="s">
        <v>180</v>
      </c>
      <c r="U63" s="230">
        <v>4.3999999999999997E-2</v>
      </c>
      <c r="V63" s="230">
        <f>ROUND(E63*U63,2)</f>
        <v>2.91</v>
      </c>
      <c r="W63" s="230"/>
      <c r="X63" s="230" t="s">
        <v>181</v>
      </c>
      <c r="Y63" s="230" t="s">
        <v>182</v>
      </c>
      <c r="Z63" s="210"/>
      <c r="AA63" s="210"/>
      <c r="AB63" s="210"/>
      <c r="AC63" s="210"/>
      <c r="AD63" s="210"/>
      <c r="AE63" s="210"/>
      <c r="AF63" s="210"/>
      <c r="AG63" s="210" t="s">
        <v>183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2" x14ac:dyDescent="0.2">
      <c r="A64" s="227"/>
      <c r="B64" s="228"/>
      <c r="C64" s="257" t="s">
        <v>216</v>
      </c>
      <c r="D64" s="232"/>
      <c r="E64" s="233">
        <v>66.040000000000006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185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x14ac:dyDescent="0.2">
      <c r="A65" s="236" t="s">
        <v>174</v>
      </c>
      <c r="B65" s="237" t="s">
        <v>101</v>
      </c>
      <c r="C65" s="255" t="s">
        <v>102</v>
      </c>
      <c r="D65" s="238"/>
      <c r="E65" s="239"/>
      <c r="F65" s="240"/>
      <c r="G65" s="241">
        <f>SUMIF(AG66:AG68,"&lt;&gt;NOR",G66:G68)</f>
        <v>0</v>
      </c>
      <c r="H65" s="235"/>
      <c r="I65" s="235">
        <f>SUM(I66:I68)</f>
        <v>0</v>
      </c>
      <c r="J65" s="235"/>
      <c r="K65" s="235">
        <f>SUM(K66:K68)</f>
        <v>0</v>
      </c>
      <c r="L65" s="235"/>
      <c r="M65" s="235">
        <f>SUM(M66:M68)</f>
        <v>0</v>
      </c>
      <c r="N65" s="234"/>
      <c r="O65" s="234">
        <f>SUM(O66:O68)</f>
        <v>0</v>
      </c>
      <c r="P65" s="234"/>
      <c r="Q65" s="234">
        <f>SUM(Q66:Q68)</f>
        <v>1.08</v>
      </c>
      <c r="R65" s="235"/>
      <c r="S65" s="235"/>
      <c r="T65" s="235"/>
      <c r="U65" s="235"/>
      <c r="V65" s="235">
        <f>SUM(V66:V68)</f>
        <v>6.59</v>
      </c>
      <c r="W65" s="235"/>
      <c r="X65" s="235"/>
      <c r="Y65" s="235"/>
      <c r="AG65" t="s">
        <v>175</v>
      </c>
    </row>
    <row r="66" spans="1:60" ht="22.5" outlineLevel="1" x14ac:dyDescent="0.2">
      <c r="A66" s="243">
        <v>21</v>
      </c>
      <c r="B66" s="244" t="s">
        <v>258</v>
      </c>
      <c r="C66" s="256" t="s">
        <v>259</v>
      </c>
      <c r="D66" s="245" t="s">
        <v>188</v>
      </c>
      <c r="E66" s="246">
        <v>107.95699999999999</v>
      </c>
      <c r="F66" s="247"/>
      <c r="G66" s="248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0.01</v>
      </c>
      <c r="Q66" s="229">
        <f>ROUND(E66*P66,2)</f>
        <v>1.08</v>
      </c>
      <c r="R66" s="230"/>
      <c r="S66" s="230" t="s">
        <v>179</v>
      </c>
      <c r="T66" s="230" t="s">
        <v>180</v>
      </c>
      <c r="U66" s="230">
        <v>6.0999999999999999E-2</v>
      </c>
      <c r="V66" s="230">
        <f>ROUND(E66*U66,2)</f>
        <v>6.59</v>
      </c>
      <c r="W66" s="230"/>
      <c r="X66" s="230" t="s">
        <v>181</v>
      </c>
      <c r="Y66" s="230" t="s">
        <v>182</v>
      </c>
      <c r="Z66" s="210"/>
      <c r="AA66" s="210"/>
      <c r="AB66" s="210"/>
      <c r="AC66" s="210"/>
      <c r="AD66" s="210"/>
      <c r="AE66" s="210"/>
      <c r="AF66" s="210"/>
      <c r="AG66" s="210" t="s">
        <v>183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57" t="s">
        <v>260</v>
      </c>
      <c r="D67" s="232"/>
      <c r="E67" s="233">
        <v>147.95699999999999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185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57" t="s">
        <v>261</v>
      </c>
      <c r="D68" s="232"/>
      <c r="E68" s="233">
        <v>-40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185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236" t="s">
        <v>174</v>
      </c>
      <c r="B69" s="237" t="s">
        <v>103</v>
      </c>
      <c r="C69" s="255" t="s">
        <v>104</v>
      </c>
      <c r="D69" s="238"/>
      <c r="E69" s="239"/>
      <c r="F69" s="240"/>
      <c r="G69" s="241">
        <f>SUMIF(AG70:AG71,"&lt;&gt;NOR",G70:G71)</f>
        <v>0</v>
      </c>
      <c r="H69" s="235"/>
      <c r="I69" s="235">
        <f>SUM(I70:I71)</f>
        <v>0</v>
      </c>
      <c r="J69" s="235"/>
      <c r="K69" s="235">
        <f>SUM(K70:K71)</f>
        <v>0</v>
      </c>
      <c r="L69" s="235"/>
      <c r="M69" s="235">
        <f>SUM(M70:M71)</f>
        <v>0</v>
      </c>
      <c r="N69" s="234"/>
      <c r="O69" s="234">
        <f>SUM(O70:O71)</f>
        <v>0</v>
      </c>
      <c r="P69" s="234"/>
      <c r="Q69" s="234">
        <f>SUM(Q70:Q71)</f>
        <v>0.13</v>
      </c>
      <c r="R69" s="235"/>
      <c r="S69" s="235"/>
      <c r="T69" s="235"/>
      <c r="U69" s="235"/>
      <c r="V69" s="235">
        <f>SUM(V70:V71)</f>
        <v>2.5099999999999998</v>
      </c>
      <c r="W69" s="235"/>
      <c r="X69" s="235"/>
      <c r="Y69" s="235"/>
      <c r="AG69" t="s">
        <v>175</v>
      </c>
    </row>
    <row r="70" spans="1:60" ht="22.5" outlineLevel="1" x14ac:dyDescent="0.2">
      <c r="A70" s="243">
        <v>22</v>
      </c>
      <c r="B70" s="244" t="s">
        <v>262</v>
      </c>
      <c r="C70" s="256" t="s">
        <v>263</v>
      </c>
      <c r="D70" s="245" t="s">
        <v>188</v>
      </c>
      <c r="E70" s="246">
        <v>66.040000000000006</v>
      </c>
      <c r="F70" s="247"/>
      <c r="G70" s="248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0</v>
      </c>
      <c r="O70" s="229">
        <f>ROUND(E70*N70,2)</f>
        <v>0</v>
      </c>
      <c r="P70" s="229">
        <v>2E-3</v>
      </c>
      <c r="Q70" s="229">
        <f>ROUND(E70*P70,2)</f>
        <v>0.13</v>
      </c>
      <c r="R70" s="230"/>
      <c r="S70" s="230" t="s">
        <v>179</v>
      </c>
      <c r="T70" s="230" t="s">
        <v>180</v>
      </c>
      <c r="U70" s="230">
        <v>3.7999999999999999E-2</v>
      </c>
      <c r="V70" s="230">
        <f>ROUND(E70*U70,2)</f>
        <v>2.5099999999999998</v>
      </c>
      <c r="W70" s="230"/>
      <c r="X70" s="230" t="s">
        <v>181</v>
      </c>
      <c r="Y70" s="230" t="s">
        <v>182</v>
      </c>
      <c r="Z70" s="210"/>
      <c r="AA70" s="210"/>
      <c r="AB70" s="210"/>
      <c r="AC70" s="210"/>
      <c r="AD70" s="210"/>
      <c r="AE70" s="210"/>
      <c r="AF70" s="210"/>
      <c r="AG70" s="210" t="s">
        <v>183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2" x14ac:dyDescent="0.2">
      <c r="A71" s="227"/>
      <c r="B71" s="228"/>
      <c r="C71" s="257" t="s">
        <v>216</v>
      </c>
      <c r="D71" s="232"/>
      <c r="E71" s="233">
        <v>66.040000000000006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185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x14ac:dyDescent="0.2">
      <c r="A72" s="236" t="s">
        <v>174</v>
      </c>
      <c r="B72" s="237" t="s">
        <v>113</v>
      </c>
      <c r="C72" s="255" t="s">
        <v>114</v>
      </c>
      <c r="D72" s="238"/>
      <c r="E72" s="239"/>
      <c r="F72" s="240"/>
      <c r="G72" s="241">
        <f>SUMIF(AG73:AG86,"&lt;&gt;NOR",G73:G86)</f>
        <v>0</v>
      </c>
      <c r="H72" s="235"/>
      <c r="I72" s="235">
        <f>SUM(I73:I86)</f>
        <v>0</v>
      </c>
      <c r="J72" s="235"/>
      <c r="K72" s="235">
        <f>SUM(K73:K86)</f>
        <v>0</v>
      </c>
      <c r="L72" s="235"/>
      <c r="M72" s="235">
        <f>SUM(M73:M86)</f>
        <v>0</v>
      </c>
      <c r="N72" s="234"/>
      <c r="O72" s="234">
        <f>SUM(O73:O86)</f>
        <v>0.02</v>
      </c>
      <c r="P72" s="234"/>
      <c r="Q72" s="234">
        <f>SUM(Q73:Q86)</f>
        <v>11.16</v>
      </c>
      <c r="R72" s="235"/>
      <c r="S72" s="235"/>
      <c r="T72" s="235"/>
      <c r="U72" s="235"/>
      <c r="V72" s="235">
        <f>SUM(V73:V86)</f>
        <v>38.049999999999997</v>
      </c>
      <c r="W72" s="235"/>
      <c r="X72" s="235"/>
      <c r="Y72" s="235"/>
      <c r="AG72" t="s">
        <v>175</v>
      </c>
    </row>
    <row r="73" spans="1:60" outlineLevel="1" x14ac:dyDescent="0.2">
      <c r="A73" s="243">
        <v>23</v>
      </c>
      <c r="B73" s="244" t="s">
        <v>264</v>
      </c>
      <c r="C73" s="256" t="s">
        <v>265</v>
      </c>
      <c r="D73" s="245" t="s">
        <v>188</v>
      </c>
      <c r="E73" s="246">
        <v>50.18</v>
      </c>
      <c r="F73" s="247"/>
      <c r="G73" s="248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0</v>
      </c>
      <c r="O73" s="229">
        <f>ROUND(E73*N73,2)</f>
        <v>0</v>
      </c>
      <c r="P73" s="229">
        <v>1.4E-2</v>
      </c>
      <c r="Q73" s="229">
        <f>ROUND(E73*P73,2)</f>
        <v>0.7</v>
      </c>
      <c r="R73" s="230"/>
      <c r="S73" s="230" t="s">
        <v>179</v>
      </c>
      <c r="T73" s="230" t="s">
        <v>180</v>
      </c>
      <c r="U73" s="230">
        <v>0.08</v>
      </c>
      <c r="V73" s="230">
        <f>ROUND(E73*U73,2)</f>
        <v>4.01</v>
      </c>
      <c r="W73" s="230"/>
      <c r="X73" s="230" t="s">
        <v>181</v>
      </c>
      <c r="Y73" s="230" t="s">
        <v>182</v>
      </c>
      <c r="Z73" s="210"/>
      <c r="AA73" s="210"/>
      <c r="AB73" s="210"/>
      <c r="AC73" s="210"/>
      <c r="AD73" s="210"/>
      <c r="AE73" s="210"/>
      <c r="AF73" s="210"/>
      <c r="AG73" s="210" t="s">
        <v>183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7" t="s">
        <v>266</v>
      </c>
      <c r="D74" s="232"/>
      <c r="E74" s="233">
        <v>44.38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185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57" t="s">
        <v>267</v>
      </c>
      <c r="D75" s="232"/>
      <c r="E75" s="233">
        <v>5.8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185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3">
        <v>24</v>
      </c>
      <c r="B76" s="244" t="s">
        <v>268</v>
      </c>
      <c r="C76" s="256" t="s">
        <v>269</v>
      </c>
      <c r="D76" s="245" t="s">
        <v>188</v>
      </c>
      <c r="E76" s="246">
        <v>44.38</v>
      </c>
      <c r="F76" s="247"/>
      <c r="G76" s="248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1.6000000000000001E-4</v>
      </c>
      <c r="O76" s="229">
        <f>ROUND(E76*N76,2)</f>
        <v>0.01</v>
      </c>
      <c r="P76" s="229">
        <v>6.4000000000000001E-2</v>
      </c>
      <c r="Q76" s="229">
        <f>ROUND(E76*P76,2)</f>
        <v>2.84</v>
      </c>
      <c r="R76" s="230"/>
      <c r="S76" s="230" t="s">
        <v>179</v>
      </c>
      <c r="T76" s="230" t="s">
        <v>180</v>
      </c>
      <c r="U76" s="230">
        <v>0.26600000000000001</v>
      </c>
      <c r="V76" s="230">
        <f>ROUND(E76*U76,2)</f>
        <v>11.81</v>
      </c>
      <c r="W76" s="230"/>
      <c r="X76" s="230" t="s">
        <v>181</v>
      </c>
      <c r="Y76" s="230" t="s">
        <v>182</v>
      </c>
      <c r="Z76" s="210"/>
      <c r="AA76" s="210"/>
      <c r="AB76" s="210"/>
      <c r="AC76" s="210"/>
      <c r="AD76" s="210"/>
      <c r="AE76" s="210"/>
      <c r="AF76" s="210"/>
      <c r="AG76" s="210" t="s">
        <v>183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57" t="s">
        <v>270</v>
      </c>
      <c r="D77" s="232"/>
      <c r="E77" s="233">
        <v>44.38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185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3">
        <v>25</v>
      </c>
      <c r="B78" s="244" t="s">
        <v>271</v>
      </c>
      <c r="C78" s="256" t="s">
        <v>272</v>
      </c>
      <c r="D78" s="245" t="s">
        <v>188</v>
      </c>
      <c r="E78" s="246">
        <v>111</v>
      </c>
      <c r="F78" s="247"/>
      <c r="G78" s="248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</v>
      </c>
      <c r="O78" s="229">
        <f>ROUND(E78*N78,2)</f>
        <v>0</v>
      </c>
      <c r="P78" s="229">
        <v>3.9239999999999997E-2</v>
      </c>
      <c r="Q78" s="229">
        <f>ROUND(E78*P78,2)</f>
        <v>4.3600000000000003</v>
      </c>
      <c r="R78" s="230"/>
      <c r="S78" s="230" t="s">
        <v>179</v>
      </c>
      <c r="T78" s="230" t="s">
        <v>180</v>
      </c>
      <c r="U78" s="230">
        <v>0</v>
      </c>
      <c r="V78" s="230">
        <f>ROUND(E78*U78,2)</f>
        <v>0</v>
      </c>
      <c r="W78" s="230"/>
      <c r="X78" s="230" t="s">
        <v>273</v>
      </c>
      <c r="Y78" s="230" t="s">
        <v>182</v>
      </c>
      <c r="Z78" s="210"/>
      <c r="AA78" s="210"/>
      <c r="AB78" s="210"/>
      <c r="AC78" s="210"/>
      <c r="AD78" s="210"/>
      <c r="AE78" s="210"/>
      <c r="AF78" s="210"/>
      <c r="AG78" s="210" t="s">
        <v>274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27"/>
      <c r="B79" s="228"/>
      <c r="C79" s="257" t="s">
        <v>275</v>
      </c>
      <c r="D79" s="232"/>
      <c r="E79" s="233">
        <v>111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185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3">
        <v>26</v>
      </c>
      <c r="B80" s="244" t="s">
        <v>276</v>
      </c>
      <c r="C80" s="256" t="s">
        <v>277</v>
      </c>
      <c r="D80" s="245" t="s">
        <v>188</v>
      </c>
      <c r="E80" s="246">
        <v>107.95699999999999</v>
      </c>
      <c r="F80" s="247"/>
      <c r="G80" s="248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0</v>
      </c>
      <c r="O80" s="229">
        <f>ROUND(E80*N80,2)</f>
        <v>0</v>
      </c>
      <c r="P80" s="229">
        <v>1.4999999999999999E-2</v>
      </c>
      <c r="Q80" s="229">
        <f>ROUND(E80*P80,2)</f>
        <v>1.62</v>
      </c>
      <c r="R80" s="230"/>
      <c r="S80" s="230" t="s">
        <v>179</v>
      </c>
      <c r="T80" s="230" t="s">
        <v>180</v>
      </c>
      <c r="U80" s="230">
        <v>0.09</v>
      </c>
      <c r="V80" s="230">
        <f>ROUND(E80*U80,2)</f>
        <v>9.7200000000000006</v>
      </c>
      <c r="W80" s="230"/>
      <c r="X80" s="230" t="s">
        <v>181</v>
      </c>
      <c r="Y80" s="230" t="s">
        <v>182</v>
      </c>
      <c r="Z80" s="210"/>
      <c r="AA80" s="210"/>
      <c r="AB80" s="210"/>
      <c r="AC80" s="210"/>
      <c r="AD80" s="210"/>
      <c r="AE80" s="210"/>
      <c r="AF80" s="210"/>
      <c r="AG80" s="210" t="s">
        <v>183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27"/>
      <c r="B81" s="228"/>
      <c r="C81" s="257" t="s">
        <v>260</v>
      </c>
      <c r="D81" s="232"/>
      <c r="E81" s="233">
        <v>147.95699999999999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185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57" t="s">
        <v>261</v>
      </c>
      <c r="D82" s="232"/>
      <c r="E82" s="233">
        <v>-40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185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43">
        <v>27</v>
      </c>
      <c r="B83" s="244" t="s">
        <v>278</v>
      </c>
      <c r="C83" s="256" t="s">
        <v>279</v>
      </c>
      <c r="D83" s="245" t="s">
        <v>212</v>
      </c>
      <c r="E83" s="246">
        <v>9</v>
      </c>
      <c r="F83" s="247"/>
      <c r="G83" s="248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1.6000000000000001E-4</v>
      </c>
      <c r="O83" s="229">
        <f>ROUND(E83*N83,2)</f>
        <v>0</v>
      </c>
      <c r="P83" s="229">
        <v>0.01</v>
      </c>
      <c r="Q83" s="229">
        <f>ROUND(E83*P83,2)</f>
        <v>0.09</v>
      </c>
      <c r="R83" s="230"/>
      <c r="S83" s="230" t="s">
        <v>179</v>
      </c>
      <c r="T83" s="230" t="s">
        <v>180</v>
      </c>
      <c r="U83" s="230">
        <v>0.11600000000000001</v>
      </c>
      <c r="V83" s="230">
        <f>ROUND(E83*U83,2)</f>
        <v>1.04</v>
      </c>
      <c r="W83" s="230"/>
      <c r="X83" s="230" t="s">
        <v>181</v>
      </c>
      <c r="Y83" s="230" t="s">
        <v>182</v>
      </c>
      <c r="Z83" s="210"/>
      <c r="AA83" s="210"/>
      <c r="AB83" s="210"/>
      <c r="AC83" s="210"/>
      <c r="AD83" s="210"/>
      <c r="AE83" s="210"/>
      <c r="AF83" s="210"/>
      <c r="AG83" s="210" t="s">
        <v>183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57" t="s">
        <v>280</v>
      </c>
      <c r="D84" s="232"/>
      <c r="E84" s="233">
        <v>9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185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3">
        <v>28</v>
      </c>
      <c r="B85" s="244" t="s">
        <v>281</v>
      </c>
      <c r="C85" s="256" t="s">
        <v>282</v>
      </c>
      <c r="D85" s="245" t="s">
        <v>212</v>
      </c>
      <c r="E85" s="246">
        <v>91</v>
      </c>
      <c r="F85" s="247"/>
      <c r="G85" s="248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1.6000000000000001E-4</v>
      </c>
      <c r="O85" s="229">
        <f>ROUND(E85*N85,2)</f>
        <v>0.01</v>
      </c>
      <c r="P85" s="229">
        <v>1.7000000000000001E-2</v>
      </c>
      <c r="Q85" s="229">
        <f>ROUND(E85*P85,2)</f>
        <v>1.55</v>
      </c>
      <c r="R85" s="230"/>
      <c r="S85" s="230" t="s">
        <v>179</v>
      </c>
      <c r="T85" s="230" t="s">
        <v>180</v>
      </c>
      <c r="U85" s="230">
        <v>0.126</v>
      </c>
      <c r="V85" s="230">
        <f>ROUND(E85*U85,2)</f>
        <v>11.47</v>
      </c>
      <c r="W85" s="230"/>
      <c r="X85" s="230" t="s">
        <v>181</v>
      </c>
      <c r="Y85" s="230" t="s">
        <v>182</v>
      </c>
      <c r="Z85" s="210"/>
      <c r="AA85" s="210"/>
      <c r="AB85" s="210"/>
      <c r="AC85" s="210"/>
      <c r="AD85" s="210"/>
      <c r="AE85" s="210"/>
      <c r="AF85" s="210"/>
      <c r="AG85" s="210" t="s">
        <v>183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27"/>
      <c r="B86" s="228"/>
      <c r="C86" s="257" t="s">
        <v>283</v>
      </c>
      <c r="D86" s="232"/>
      <c r="E86" s="233">
        <v>91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185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x14ac:dyDescent="0.2">
      <c r="A87" s="236" t="s">
        <v>174</v>
      </c>
      <c r="B87" s="237" t="s">
        <v>115</v>
      </c>
      <c r="C87" s="255" t="s">
        <v>116</v>
      </c>
      <c r="D87" s="238"/>
      <c r="E87" s="239"/>
      <c r="F87" s="240"/>
      <c r="G87" s="241">
        <f>SUMIF(AG88:AG101,"&lt;&gt;NOR",G88:G101)</f>
        <v>0</v>
      </c>
      <c r="H87" s="235"/>
      <c r="I87" s="235">
        <f>SUM(I88:I101)</f>
        <v>0</v>
      </c>
      <c r="J87" s="235"/>
      <c r="K87" s="235">
        <f>SUM(K88:K101)</f>
        <v>0</v>
      </c>
      <c r="L87" s="235"/>
      <c r="M87" s="235">
        <f>SUM(M88:M101)</f>
        <v>0</v>
      </c>
      <c r="N87" s="234"/>
      <c r="O87" s="234">
        <f>SUM(O88:O101)</f>
        <v>0</v>
      </c>
      <c r="P87" s="234"/>
      <c r="Q87" s="234">
        <f>SUM(Q88:Q101)</f>
        <v>0.31000000000000005</v>
      </c>
      <c r="R87" s="235"/>
      <c r="S87" s="235"/>
      <c r="T87" s="235"/>
      <c r="U87" s="235"/>
      <c r="V87" s="235">
        <f>SUM(V88:V101)</f>
        <v>8.26</v>
      </c>
      <c r="W87" s="235"/>
      <c r="X87" s="235"/>
      <c r="Y87" s="235"/>
      <c r="AG87" t="s">
        <v>175</v>
      </c>
    </row>
    <row r="88" spans="1:60" ht="22.5" outlineLevel="1" x14ac:dyDescent="0.2">
      <c r="A88" s="243">
        <v>29</v>
      </c>
      <c r="B88" s="244" t="s">
        <v>284</v>
      </c>
      <c r="C88" s="256" t="s">
        <v>285</v>
      </c>
      <c r="D88" s="245" t="s">
        <v>212</v>
      </c>
      <c r="E88" s="246">
        <v>29.8</v>
      </c>
      <c r="F88" s="247"/>
      <c r="G88" s="248">
        <f>ROUND(E88*F88,2)</f>
        <v>0</v>
      </c>
      <c r="H88" s="231"/>
      <c r="I88" s="230">
        <f>ROUND(E88*H88,2)</f>
        <v>0</v>
      </c>
      <c r="J88" s="231"/>
      <c r="K88" s="230">
        <f>ROUND(E88*J88,2)</f>
        <v>0</v>
      </c>
      <c r="L88" s="230">
        <v>21</v>
      </c>
      <c r="M88" s="230">
        <f>G88*(1+L88/100)</f>
        <v>0</v>
      </c>
      <c r="N88" s="229">
        <v>0</v>
      </c>
      <c r="O88" s="229">
        <f>ROUND(E88*N88,2)</f>
        <v>0</v>
      </c>
      <c r="P88" s="229">
        <v>3.2000000000000002E-3</v>
      </c>
      <c r="Q88" s="229">
        <f>ROUND(E88*P88,2)</f>
        <v>0.1</v>
      </c>
      <c r="R88" s="230"/>
      <c r="S88" s="230" t="s">
        <v>179</v>
      </c>
      <c r="T88" s="230" t="s">
        <v>180</v>
      </c>
      <c r="U88" s="230">
        <v>8.0500000000000002E-2</v>
      </c>
      <c r="V88" s="230">
        <f>ROUND(E88*U88,2)</f>
        <v>2.4</v>
      </c>
      <c r="W88" s="230"/>
      <c r="X88" s="230" t="s">
        <v>181</v>
      </c>
      <c r="Y88" s="230" t="s">
        <v>182</v>
      </c>
      <c r="Z88" s="210"/>
      <c r="AA88" s="210"/>
      <c r="AB88" s="210"/>
      <c r="AC88" s="210"/>
      <c r="AD88" s="210"/>
      <c r="AE88" s="210"/>
      <c r="AF88" s="210"/>
      <c r="AG88" s="210" t="s">
        <v>183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57" t="s">
        <v>286</v>
      </c>
      <c r="D89" s="232"/>
      <c r="E89" s="233">
        <v>29.8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185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43">
        <v>30</v>
      </c>
      <c r="B90" s="244" t="s">
        <v>287</v>
      </c>
      <c r="C90" s="256" t="s">
        <v>288</v>
      </c>
      <c r="D90" s="245" t="s">
        <v>212</v>
      </c>
      <c r="E90" s="246">
        <v>29.8</v>
      </c>
      <c r="F90" s="247"/>
      <c r="G90" s="248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3.3600000000000001E-3</v>
      </c>
      <c r="Q90" s="229">
        <f>ROUND(E90*P90,2)</f>
        <v>0.1</v>
      </c>
      <c r="R90" s="230"/>
      <c r="S90" s="230" t="s">
        <v>179</v>
      </c>
      <c r="T90" s="230" t="s">
        <v>180</v>
      </c>
      <c r="U90" s="230">
        <v>7.9350000000000004E-2</v>
      </c>
      <c r="V90" s="230">
        <f>ROUND(E90*U90,2)</f>
        <v>2.36</v>
      </c>
      <c r="W90" s="230"/>
      <c r="X90" s="230" t="s">
        <v>181</v>
      </c>
      <c r="Y90" s="230" t="s">
        <v>182</v>
      </c>
      <c r="Z90" s="210"/>
      <c r="AA90" s="210"/>
      <c r="AB90" s="210"/>
      <c r="AC90" s="210"/>
      <c r="AD90" s="210"/>
      <c r="AE90" s="210"/>
      <c r="AF90" s="210"/>
      <c r="AG90" s="210" t="s">
        <v>183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57" t="s">
        <v>286</v>
      </c>
      <c r="D91" s="232"/>
      <c r="E91" s="233">
        <v>29.8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185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43">
        <v>31</v>
      </c>
      <c r="B92" s="244" t="s">
        <v>289</v>
      </c>
      <c r="C92" s="256" t="s">
        <v>290</v>
      </c>
      <c r="D92" s="245" t="s">
        <v>212</v>
      </c>
      <c r="E92" s="246">
        <v>19.86</v>
      </c>
      <c r="F92" s="247"/>
      <c r="G92" s="248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0</v>
      </c>
      <c r="O92" s="229">
        <f>ROUND(E92*N92,2)</f>
        <v>0</v>
      </c>
      <c r="P92" s="229">
        <v>1.92E-3</v>
      </c>
      <c r="Q92" s="229">
        <f>ROUND(E92*P92,2)</f>
        <v>0.04</v>
      </c>
      <c r="R92" s="230"/>
      <c r="S92" s="230" t="s">
        <v>179</v>
      </c>
      <c r="T92" s="230" t="s">
        <v>180</v>
      </c>
      <c r="U92" s="230">
        <v>6.5549999999999997E-2</v>
      </c>
      <c r="V92" s="230">
        <f>ROUND(E92*U92,2)</f>
        <v>1.3</v>
      </c>
      <c r="W92" s="230"/>
      <c r="X92" s="230" t="s">
        <v>181</v>
      </c>
      <c r="Y92" s="230" t="s">
        <v>182</v>
      </c>
      <c r="Z92" s="210"/>
      <c r="AA92" s="210"/>
      <c r="AB92" s="210"/>
      <c r="AC92" s="210"/>
      <c r="AD92" s="210"/>
      <c r="AE92" s="210"/>
      <c r="AF92" s="210"/>
      <c r="AG92" s="210" t="s">
        <v>183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57" t="s">
        <v>291</v>
      </c>
      <c r="D93" s="232"/>
      <c r="E93" s="233">
        <v>19.86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185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3">
        <v>32</v>
      </c>
      <c r="B94" s="244" t="s">
        <v>292</v>
      </c>
      <c r="C94" s="256" t="s">
        <v>293</v>
      </c>
      <c r="D94" s="245" t="s">
        <v>212</v>
      </c>
      <c r="E94" s="246">
        <v>14.9</v>
      </c>
      <c r="F94" s="247"/>
      <c r="G94" s="248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0</v>
      </c>
      <c r="O94" s="229">
        <f>ROUND(E94*N94,2)</f>
        <v>0</v>
      </c>
      <c r="P94" s="229">
        <v>1.97E-3</v>
      </c>
      <c r="Q94" s="229">
        <f>ROUND(E94*P94,2)</f>
        <v>0.03</v>
      </c>
      <c r="R94" s="230"/>
      <c r="S94" s="230" t="s">
        <v>179</v>
      </c>
      <c r="T94" s="230" t="s">
        <v>180</v>
      </c>
      <c r="U94" s="230">
        <v>5.2900000000000003E-2</v>
      </c>
      <c r="V94" s="230">
        <f>ROUND(E94*U94,2)</f>
        <v>0.79</v>
      </c>
      <c r="W94" s="230"/>
      <c r="X94" s="230" t="s">
        <v>181</v>
      </c>
      <c r="Y94" s="230" t="s">
        <v>182</v>
      </c>
      <c r="Z94" s="210"/>
      <c r="AA94" s="210"/>
      <c r="AB94" s="210"/>
      <c r="AC94" s="210"/>
      <c r="AD94" s="210"/>
      <c r="AE94" s="210"/>
      <c r="AF94" s="210"/>
      <c r="AG94" s="210" t="s">
        <v>183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57" t="s">
        <v>294</v>
      </c>
      <c r="D95" s="232"/>
      <c r="E95" s="233">
        <v>14.9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185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22.5" outlineLevel="1" x14ac:dyDescent="0.2">
      <c r="A96" s="243">
        <v>33</v>
      </c>
      <c r="B96" s="244" t="s">
        <v>295</v>
      </c>
      <c r="C96" s="256" t="s">
        <v>296</v>
      </c>
      <c r="D96" s="245" t="s">
        <v>212</v>
      </c>
      <c r="E96" s="246">
        <v>7.5</v>
      </c>
      <c r="F96" s="247"/>
      <c r="G96" s="248">
        <f>ROUND(E96*F96,2)</f>
        <v>0</v>
      </c>
      <c r="H96" s="231"/>
      <c r="I96" s="230">
        <f>ROUND(E96*H96,2)</f>
        <v>0</v>
      </c>
      <c r="J96" s="231"/>
      <c r="K96" s="230">
        <f>ROUND(E96*J96,2)</f>
        <v>0</v>
      </c>
      <c r="L96" s="230">
        <v>21</v>
      </c>
      <c r="M96" s="230">
        <f>G96*(1+L96/100)</f>
        <v>0</v>
      </c>
      <c r="N96" s="229">
        <v>0</v>
      </c>
      <c r="O96" s="229">
        <f>ROUND(E96*N96,2)</f>
        <v>0</v>
      </c>
      <c r="P96" s="229">
        <v>1.3500000000000001E-3</v>
      </c>
      <c r="Q96" s="229">
        <f>ROUND(E96*P96,2)</f>
        <v>0.01</v>
      </c>
      <c r="R96" s="230"/>
      <c r="S96" s="230" t="s">
        <v>179</v>
      </c>
      <c r="T96" s="230" t="s">
        <v>180</v>
      </c>
      <c r="U96" s="230">
        <v>9.1999999999999998E-2</v>
      </c>
      <c r="V96" s="230">
        <f>ROUND(E96*U96,2)</f>
        <v>0.69</v>
      </c>
      <c r="W96" s="230"/>
      <c r="X96" s="230" t="s">
        <v>181</v>
      </c>
      <c r="Y96" s="230" t="s">
        <v>182</v>
      </c>
      <c r="Z96" s="210"/>
      <c r="AA96" s="210"/>
      <c r="AB96" s="210"/>
      <c r="AC96" s="210"/>
      <c r="AD96" s="210"/>
      <c r="AE96" s="210"/>
      <c r="AF96" s="210"/>
      <c r="AG96" s="210" t="s">
        <v>183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27"/>
      <c r="B97" s="228"/>
      <c r="C97" s="257" t="s">
        <v>297</v>
      </c>
      <c r="D97" s="232"/>
      <c r="E97" s="233">
        <v>4.5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185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57" t="s">
        <v>298</v>
      </c>
      <c r="D98" s="232"/>
      <c r="E98" s="233">
        <v>1.8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185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7" t="s">
        <v>299</v>
      </c>
      <c r="D99" s="232"/>
      <c r="E99" s="233">
        <v>1.2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185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43">
        <v>34</v>
      </c>
      <c r="B100" s="244" t="s">
        <v>300</v>
      </c>
      <c r="C100" s="256" t="s">
        <v>301</v>
      </c>
      <c r="D100" s="245" t="s">
        <v>212</v>
      </c>
      <c r="E100" s="246">
        <v>10.5</v>
      </c>
      <c r="F100" s="247"/>
      <c r="G100" s="248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0</v>
      </c>
      <c r="O100" s="229">
        <f>ROUND(E100*N100,2)</f>
        <v>0</v>
      </c>
      <c r="P100" s="229">
        <v>2.8500000000000001E-3</v>
      </c>
      <c r="Q100" s="229">
        <f>ROUND(E100*P100,2)</f>
        <v>0.03</v>
      </c>
      <c r="R100" s="230"/>
      <c r="S100" s="230" t="s">
        <v>179</v>
      </c>
      <c r="T100" s="230" t="s">
        <v>180</v>
      </c>
      <c r="U100" s="230">
        <v>6.9000000000000006E-2</v>
      </c>
      <c r="V100" s="230">
        <f>ROUND(E100*U100,2)</f>
        <v>0.72</v>
      </c>
      <c r="W100" s="230"/>
      <c r="X100" s="230" t="s">
        <v>181</v>
      </c>
      <c r="Y100" s="230" t="s">
        <v>182</v>
      </c>
      <c r="Z100" s="210"/>
      <c r="AA100" s="210"/>
      <c r="AB100" s="210"/>
      <c r="AC100" s="210"/>
      <c r="AD100" s="210"/>
      <c r="AE100" s="210"/>
      <c r="AF100" s="210"/>
      <c r="AG100" s="210" t="s">
        <v>183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57" t="s">
        <v>302</v>
      </c>
      <c r="D101" s="232"/>
      <c r="E101" s="233">
        <v>10.5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185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x14ac:dyDescent="0.2">
      <c r="A102" s="236" t="s">
        <v>174</v>
      </c>
      <c r="B102" s="237" t="s">
        <v>119</v>
      </c>
      <c r="C102" s="255" t="s">
        <v>120</v>
      </c>
      <c r="D102" s="238"/>
      <c r="E102" s="239"/>
      <c r="F102" s="240"/>
      <c r="G102" s="241">
        <f>SUMIF(AG103:AG106,"&lt;&gt;NOR",G103:G106)</f>
        <v>0</v>
      </c>
      <c r="H102" s="235"/>
      <c r="I102" s="235">
        <f>SUM(I103:I106)</f>
        <v>0</v>
      </c>
      <c r="J102" s="235"/>
      <c r="K102" s="235">
        <f>SUM(K103:K106)</f>
        <v>0</v>
      </c>
      <c r="L102" s="235"/>
      <c r="M102" s="235">
        <f>SUM(M103:M106)</f>
        <v>0</v>
      </c>
      <c r="N102" s="234"/>
      <c r="O102" s="234">
        <f>SUM(O103:O106)</f>
        <v>0</v>
      </c>
      <c r="P102" s="234"/>
      <c r="Q102" s="234">
        <f>SUM(Q103:Q106)</f>
        <v>1.45</v>
      </c>
      <c r="R102" s="235"/>
      <c r="S102" s="235"/>
      <c r="T102" s="235"/>
      <c r="U102" s="235"/>
      <c r="V102" s="235">
        <f>SUM(V103:V106)</f>
        <v>33.36</v>
      </c>
      <c r="W102" s="235"/>
      <c r="X102" s="235"/>
      <c r="Y102" s="235"/>
      <c r="AG102" t="s">
        <v>175</v>
      </c>
    </row>
    <row r="103" spans="1:60" outlineLevel="1" x14ac:dyDescent="0.2">
      <c r="A103" s="243">
        <v>35</v>
      </c>
      <c r="B103" s="244" t="s">
        <v>303</v>
      </c>
      <c r="C103" s="256" t="s">
        <v>304</v>
      </c>
      <c r="D103" s="245" t="s">
        <v>188</v>
      </c>
      <c r="E103" s="246">
        <v>76.525000000000006</v>
      </c>
      <c r="F103" s="247"/>
      <c r="G103" s="248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0</v>
      </c>
      <c r="O103" s="229">
        <f>ROUND(E103*N103,2)</f>
        <v>0</v>
      </c>
      <c r="P103" s="229">
        <v>1.098E-2</v>
      </c>
      <c r="Q103" s="229">
        <f>ROUND(E103*P103,2)</f>
        <v>0.84</v>
      </c>
      <c r="R103" s="230"/>
      <c r="S103" s="230" t="s">
        <v>179</v>
      </c>
      <c r="T103" s="230" t="s">
        <v>180</v>
      </c>
      <c r="U103" s="230">
        <v>0.37</v>
      </c>
      <c r="V103" s="230">
        <f>ROUND(E103*U103,2)</f>
        <v>28.31</v>
      </c>
      <c r="W103" s="230"/>
      <c r="X103" s="230" t="s">
        <v>181</v>
      </c>
      <c r="Y103" s="230" t="s">
        <v>182</v>
      </c>
      <c r="Z103" s="210"/>
      <c r="AA103" s="210"/>
      <c r="AB103" s="210"/>
      <c r="AC103" s="210"/>
      <c r="AD103" s="210"/>
      <c r="AE103" s="210"/>
      <c r="AF103" s="210"/>
      <c r="AG103" s="210" t="s">
        <v>183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27"/>
      <c r="B104" s="228"/>
      <c r="C104" s="257" t="s">
        <v>305</v>
      </c>
      <c r="D104" s="232"/>
      <c r="E104" s="233">
        <v>88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185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27"/>
      <c r="B105" s="228"/>
      <c r="C105" s="257" t="s">
        <v>306</v>
      </c>
      <c r="D105" s="232"/>
      <c r="E105" s="233">
        <v>-11.475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185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49">
        <v>36</v>
      </c>
      <c r="B106" s="250" t="s">
        <v>307</v>
      </c>
      <c r="C106" s="258" t="s">
        <v>308</v>
      </c>
      <c r="D106" s="251" t="s">
        <v>188</v>
      </c>
      <c r="E106" s="252">
        <v>76.525000000000006</v>
      </c>
      <c r="F106" s="253"/>
      <c r="G106" s="254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</v>
      </c>
      <c r="O106" s="229">
        <f>ROUND(E106*N106,2)</f>
        <v>0</v>
      </c>
      <c r="P106" s="229">
        <v>8.0000000000000002E-3</v>
      </c>
      <c r="Q106" s="229">
        <f>ROUND(E106*P106,2)</f>
        <v>0.61</v>
      </c>
      <c r="R106" s="230"/>
      <c r="S106" s="230" t="s">
        <v>179</v>
      </c>
      <c r="T106" s="230" t="s">
        <v>180</v>
      </c>
      <c r="U106" s="230">
        <v>6.6000000000000003E-2</v>
      </c>
      <c r="V106" s="230">
        <f>ROUND(E106*U106,2)</f>
        <v>5.05</v>
      </c>
      <c r="W106" s="230"/>
      <c r="X106" s="230" t="s">
        <v>181</v>
      </c>
      <c r="Y106" s="230" t="s">
        <v>182</v>
      </c>
      <c r="Z106" s="210"/>
      <c r="AA106" s="210"/>
      <c r="AB106" s="210"/>
      <c r="AC106" s="210"/>
      <c r="AD106" s="210"/>
      <c r="AE106" s="210"/>
      <c r="AF106" s="210"/>
      <c r="AG106" s="210" t="s">
        <v>183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x14ac:dyDescent="0.2">
      <c r="A107" s="236" t="s">
        <v>174</v>
      </c>
      <c r="B107" s="237" t="s">
        <v>121</v>
      </c>
      <c r="C107" s="255" t="s">
        <v>122</v>
      </c>
      <c r="D107" s="238"/>
      <c r="E107" s="239"/>
      <c r="F107" s="240"/>
      <c r="G107" s="241">
        <f>SUMIF(AG108:AG110,"&lt;&gt;NOR",G108:G110)</f>
        <v>0</v>
      </c>
      <c r="H107" s="235"/>
      <c r="I107" s="235">
        <f>SUM(I108:I110)</f>
        <v>0</v>
      </c>
      <c r="J107" s="235"/>
      <c r="K107" s="235">
        <f>SUM(K108:K110)</f>
        <v>0</v>
      </c>
      <c r="L107" s="235"/>
      <c r="M107" s="235">
        <f>SUM(M108:M110)</f>
        <v>0</v>
      </c>
      <c r="N107" s="234"/>
      <c r="O107" s="234">
        <f>SUM(O108:O110)</f>
        <v>0.02</v>
      </c>
      <c r="P107" s="234"/>
      <c r="Q107" s="234">
        <f>SUM(Q108:Q110)</f>
        <v>0.32</v>
      </c>
      <c r="R107" s="235"/>
      <c r="S107" s="235"/>
      <c r="T107" s="235"/>
      <c r="U107" s="235"/>
      <c r="V107" s="235">
        <f>SUM(V108:V110)</f>
        <v>13.12</v>
      </c>
      <c r="W107" s="235"/>
      <c r="X107" s="235"/>
      <c r="Y107" s="235"/>
      <c r="AG107" t="s">
        <v>175</v>
      </c>
    </row>
    <row r="108" spans="1:60" outlineLevel="1" x14ac:dyDescent="0.2">
      <c r="A108" s="243">
        <v>37</v>
      </c>
      <c r="B108" s="244" t="s">
        <v>309</v>
      </c>
      <c r="C108" s="256" t="s">
        <v>310</v>
      </c>
      <c r="D108" s="245" t="s">
        <v>311</v>
      </c>
      <c r="E108" s="246">
        <v>320</v>
      </c>
      <c r="F108" s="247"/>
      <c r="G108" s="248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5.0000000000000002E-5</v>
      </c>
      <c r="O108" s="229">
        <f>ROUND(E108*N108,2)</f>
        <v>0.02</v>
      </c>
      <c r="P108" s="229">
        <v>1E-3</v>
      </c>
      <c r="Q108" s="229">
        <f>ROUND(E108*P108,2)</f>
        <v>0.32</v>
      </c>
      <c r="R108" s="230"/>
      <c r="S108" s="230" t="s">
        <v>179</v>
      </c>
      <c r="T108" s="230" t="s">
        <v>180</v>
      </c>
      <c r="U108" s="230">
        <v>4.1000000000000002E-2</v>
      </c>
      <c r="V108" s="230">
        <f>ROUND(E108*U108,2)</f>
        <v>13.12</v>
      </c>
      <c r="W108" s="230"/>
      <c r="X108" s="230" t="s">
        <v>181</v>
      </c>
      <c r="Y108" s="230" t="s">
        <v>182</v>
      </c>
      <c r="Z108" s="210"/>
      <c r="AA108" s="210"/>
      <c r="AB108" s="210"/>
      <c r="AC108" s="210"/>
      <c r="AD108" s="210"/>
      <c r="AE108" s="210"/>
      <c r="AF108" s="210"/>
      <c r="AG108" s="210" t="s">
        <v>183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57" t="s">
        <v>312</v>
      </c>
      <c r="D109" s="232"/>
      <c r="E109" s="233">
        <v>300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185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7" t="s">
        <v>313</v>
      </c>
      <c r="D110" s="232"/>
      <c r="E110" s="233">
        <v>20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185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x14ac:dyDescent="0.2">
      <c r="A111" s="236" t="s">
        <v>174</v>
      </c>
      <c r="B111" s="237" t="s">
        <v>125</v>
      </c>
      <c r="C111" s="255" t="s">
        <v>126</v>
      </c>
      <c r="D111" s="238"/>
      <c r="E111" s="239"/>
      <c r="F111" s="240"/>
      <c r="G111" s="241">
        <f>SUMIF(AG112:AG113,"&lt;&gt;NOR",G112:G113)</f>
        <v>0</v>
      </c>
      <c r="H111" s="235"/>
      <c r="I111" s="235">
        <f>SUM(I112:I113)</f>
        <v>0</v>
      </c>
      <c r="J111" s="235"/>
      <c r="K111" s="235">
        <f>SUM(K112:K113)</f>
        <v>0</v>
      </c>
      <c r="L111" s="235"/>
      <c r="M111" s="235">
        <f>SUM(M112:M113)</f>
        <v>0</v>
      </c>
      <c r="N111" s="234"/>
      <c r="O111" s="234">
        <f>SUM(O112:O113)</f>
        <v>0</v>
      </c>
      <c r="P111" s="234"/>
      <c r="Q111" s="234">
        <f>SUM(Q112:Q113)</f>
        <v>0.16</v>
      </c>
      <c r="R111" s="235"/>
      <c r="S111" s="235"/>
      <c r="T111" s="235"/>
      <c r="U111" s="235"/>
      <c r="V111" s="235">
        <f>SUM(V112:V113)</f>
        <v>12.47</v>
      </c>
      <c r="W111" s="235"/>
      <c r="X111" s="235"/>
      <c r="Y111" s="235"/>
      <c r="AG111" t="s">
        <v>175</v>
      </c>
    </row>
    <row r="112" spans="1:60" ht="22.5" outlineLevel="1" x14ac:dyDescent="0.2">
      <c r="A112" s="243">
        <v>38</v>
      </c>
      <c r="B112" s="244" t="s">
        <v>314</v>
      </c>
      <c r="C112" s="256" t="s">
        <v>315</v>
      </c>
      <c r="D112" s="245" t="s">
        <v>188</v>
      </c>
      <c r="E112" s="246">
        <v>44.38</v>
      </c>
      <c r="F112" s="247"/>
      <c r="G112" s="248">
        <f>ROUND(E112*F112,2)</f>
        <v>0</v>
      </c>
      <c r="H112" s="231"/>
      <c r="I112" s="230">
        <f>ROUND(E112*H112,2)</f>
        <v>0</v>
      </c>
      <c r="J112" s="231"/>
      <c r="K112" s="230">
        <f>ROUND(E112*J112,2)</f>
        <v>0</v>
      </c>
      <c r="L112" s="230">
        <v>21</v>
      </c>
      <c r="M112" s="230">
        <f>G112*(1+L112/100)</f>
        <v>0</v>
      </c>
      <c r="N112" s="229">
        <v>0</v>
      </c>
      <c r="O112" s="229">
        <f>ROUND(E112*N112,2)</f>
        <v>0</v>
      </c>
      <c r="P112" s="229">
        <v>3.5000000000000001E-3</v>
      </c>
      <c r="Q112" s="229">
        <f>ROUND(E112*P112,2)</f>
        <v>0.16</v>
      </c>
      <c r="R112" s="230"/>
      <c r="S112" s="230" t="s">
        <v>179</v>
      </c>
      <c r="T112" s="230" t="s">
        <v>180</v>
      </c>
      <c r="U112" s="230">
        <v>0.28100000000000003</v>
      </c>
      <c r="V112" s="230">
        <f>ROUND(E112*U112,2)</f>
        <v>12.47</v>
      </c>
      <c r="W112" s="230"/>
      <c r="X112" s="230" t="s">
        <v>181</v>
      </c>
      <c r="Y112" s="230" t="s">
        <v>182</v>
      </c>
      <c r="Z112" s="210"/>
      <c r="AA112" s="210"/>
      <c r="AB112" s="210"/>
      <c r="AC112" s="210"/>
      <c r="AD112" s="210"/>
      <c r="AE112" s="210"/>
      <c r="AF112" s="210"/>
      <c r="AG112" s="210" t="s">
        <v>183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27"/>
      <c r="B113" s="228"/>
      <c r="C113" s="257" t="s">
        <v>266</v>
      </c>
      <c r="D113" s="232"/>
      <c r="E113" s="233">
        <v>44.38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185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x14ac:dyDescent="0.2">
      <c r="A114" s="236" t="s">
        <v>174</v>
      </c>
      <c r="B114" s="237" t="s">
        <v>133</v>
      </c>
      <c r="C114" s="255" t="s">
        <v>134</v>
      </c>
      <c r="D114" s="238"/>
      <c r="E114" s="239"/>
      <c r="F114" s="240"/>
      <c r="G114" s="241">
        <f>SUMIF(AG115:AG116,"&lt;&gt;NOR",G115:G116)</f>
        <v>0</v>
      </c>
      <c r="H114" s="235"/>
      <c r="I114" s="235">
        <f>SUM(I115:I116)</f>
        <v>0</v>
      </c>
      <c r="J114" s="235"/>
      <c r="K114" s="235">
        <f>SUM(K115:K116)</f>
        <v>0</v>
      </c>
      <c r="L114" s="235"/>
      <c r="M114" s="235">
        <f>SUM(M115:M116)</f>
        <v>0</v>
      </c>
      <c r="N114" s="234"/>
      <c r="O114" s="234">
        <f>SUM(O115:O116)</f>
        <v>0</v>
      </c>
      <c r="P114" s="234"/>
      <c r="Q114" s="234">
        <f>SUM(Q115:Q116)</f>
        <v>0</v>
      </c>
      <c r="R114" s="235"/>
      <c r="S114" s="235"/>
      <c r="T114" s="235"/>
      <c r="U114" s="235"/>
      <c r="V114" s="235">
        <f>SUM(V115:V116)</f>
        <v>8</v>
      </c>
      <c r="W114" s="235"/>
      <c r="X114" s="235"/>
      <c r="Y114" s="235"/>
      <c r="AG114" t="s">
        <v>175</v>
      </c>
    </row>
    <row r="115" spans="1:60" outlineLevel="1" x14ac:dyDescent="0.2">
      <c r="A115" s="243">
        <v>39</v>
      </c>
      <c r="B115" s="244" t="s">
        <v>316</v>
      </c>
      <c r="C115" s="256" t="s">
        <v>317</v>
      </c>
      <c r="D115" s="245" t="s">
        <v>188</v>
      </c>
      <c r="E115" s="246">
        <v>40</v>
      </c>
      <c r="F115" s="247"/>
      <c r="G115" s="248">
        <f>ROUND(E115*F115,2)</f>
        <v>0</v>
      </c>
      <c r="H115" s="231"/>
      <c r="I115" s="230">
        <f>ROUND(E115*H115,2)</f>
        <v>0</v>
      </c>
      <c r="J115" s="231"/>
      <c r="K115" s="230">
        <f>ROUND(E115*J115,2)</f>
        <v>0</v>
      </c>
      <c r="L115" s="230">
        <v>21</v>
      </c>
      <c r="M115" s="230">
        <f>G115*(1+L115/100)</f>
        <v>0</v>
      </c>
      <c r="N115" s="229">
        <v>0</v>
      </c>
      <c r="O115" s="229">
        <f>ROUND(E115*N115,2)</f>
        <v>0</v>
      </c>
      <c r="P115" s="229">
        <v>0</v>
      </c>
      <c r="Q115" s="229">
        <f>ROUND(E115*P115,2)</f>
        <v>0</v>
      </c>
      <c r="R115" s="230"/>
      <c r="S115" s="230" t="s">
        <v>179</v>
      </c>
      <c r="T115" s="230" t="s">
        <v>180</v>
      </c>
      <c r="U115" s="230">
        <v>0.2</v>
      </c>
      <c r="V115" s="230">
        <f>ROUND(E115*U115,2)</f>
        <v>8</v>
      </c>
      <c r="W115" s="230"/>
      <c r="X115" s="230" t="s">
        <v>181</v>
      </c>
      <c r="Y115" s="230" t="s">
        <v>182</v>
      </c>
      <c r="Z115" s="210"/>
      <c r="AA115" s="210"/>
      <c r="AB115" s="210"/>
      <c r="AC115" s="210"/>
      <c r="AD115" s="210"/>
      <c r="AE115" s="210"/>
      <c r="AF115" s="210"/>
      <c r="AG115" s="210" t="s">
        <v>183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27"/>
      <c r="B116" s="228"/>
      <c r="C116" s="257" t="s">
        <v>318</v>
      </c>
      <c r="D116" s="232"/>
      <c r="E116" s="233">
        <v>40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185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x14ac:dyDescent="0.2">
      <c r="A117" s="236" t="s">
        <v>174</v>
      </c>
      <c r="B117" s="237" t="s">
        <v>143</v>
      </c>
      <c r="C117" s="255" t="s">
        <v>144</v>
      </c>
      <c r="D117" s="238"/>
      <c r="E117" s="239"/>
      <c r="F117" s="240"/>
      <c r="G117" s="241">
        <f>SUMIF(AG118:AG129,"&lt;&gt;NOR",G118:G129)</f>
        <v>0</v>
      </c>
      <c r="H117" s="235"/>
      <c r="I117" s="235">
        <f>SUM(I118:I129)</f>
        <v>0</v>
      </c>
      <c r="J117" s="235"/>
      <c r="K117" s="235">
        <f>SUM(K118:K129)</f>
        <v>0</v>
      </c>
      <c r="L117" s="235"/>
      <c r="M117" s="235">
        <f>SUM(M118:M129)</f>
        <v>0</v>
      </c>
      <c r="N117" s="234"/>
      <c r="O117" s="234">
        <f>SUM(O118:O129)</f>
        <v>0</v>
      </c>
      <c r="P117" s="234"/>
      <c r="Q117" s="234">
        <f>SUM(Q118:Q129)</f>
        <v>0</v>
      </c>
      <c r="R117" s="235"/>
      <c r="S117" s="235"/>
      <c r="T117" s="235"/>
      <c r="U117" s="235"/>
      <c r="V117" s="235">
        <f>SUM(V118:V129)</f>
        <v>193.48000000000002</v>
      </c>
      <c r="W117" s="235"/>
      <c r="X117" s="235"/>
      <c r="Y117" s="235"/>
      <c r="AG117" t="s">
        <v>175</v>
      </c>
    </row>
    <row r="118" spans="1:60" outlineLevel="1" x14ac:dyDescent="0.2">
      <c r="A118" s="249">
        <v>40</v>
      </c>
      <c r="B118" s="250" t="s">
        <v>319</v>
      </c>
      <c r="C118" s="258" t="s">
        <v>320</v>
      </c>
      <c r="D118" s="251" t="s">
        <v>321</v>
      </c>
      <c r="E118" s="252">
        <v>30</v>
      </c>
      <c r="F118" s="253"/>
      <c r="G118" s="254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0</v>
      </c>
      <c r="O118" s="229">
        <f>ROUND(E118*N118,2)</f>
        <v>0</v>
      </c>
      <c r="P118" s="229">
        <v>0</v>
      </c>
      <c r="Q118" s="229">
        <f>ROUND(E118*P118,2)</f>
        <v>0</v>
      </c>
      <c r="R118" s="230"/>
      <c r="S118" s="230" t="s">
        <v>322</v>
      </c>
      <c r="T118" s="230" t="s">
        <v>180</v>
      </c>
      <c r="U118" s="230">
        <v>0</v>
      </c>
      <c r="V118" s="230">
        <f>ROUND(E118*U118,2)</f>
        <v>0</v>
      </c>
      <c r="W118" s="230"/>
      <c r="X118" s="230" t="s">
        <v>181</v>
      </c>
      <c r="Y118" s="230" t="s">
        <v>182</v>
      </c>
      <c r="Z118" s="210"/>
      <c r="AA118" s="210"/>
      <c r="AB118" s="210"/>
      <c r="AC118" s="210"/>
      <c r="AD118" s="210"/>
      <c r="AE118" s="210"/>
      <c r="AF118" s="210"/>
      <c r="AG118" s="210" t="s">
        <v>183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49">
        <v>41</v>
      </c>
      <c r="B119" s="250" t="s">
        <v>323</v>
      </c>
      <c r="C119" s="258" t="s">
        <v>324</v>
      </c>
      <c r="D119" s="251" t="s">
        <v>325</v>
      </c>
      <c r="E119" s="252">
        <v>135.30023</v>
      </c>
      <c r="F119" s="253"/>
      <c r="G119" s="254">
        <f>ROUND(E119*F119,2)</f>
        <v>0</v>
      </c>
      <c r="H119" s="231"/>
      <c r="I119" s="230">
        <f>ROUND(E119*H119,2)</f>
        <v>0</v>
      </c>
      <c r="J119" s="231"/>
      <c r="K119" s="230">
        <f>ROUND(E119*J119,2)</f>
        <v>0</v>
      </c>
      <c r="L119" s="230">
        <v>21</v>
      </c>
      <c r="M119" s="230">
        <f>G119*(1+L119/100)</f>
        <v>0</v>
      </c>
      <c r="N119" s="229">
        <v>0</v>
      </c>
      <c r="O119" s="229">
        <f>ROUND(E119*N119,2)</f>
        <v>0</v>
      </c>
      <c r="P119" s="229">
        <v>0</v>
      </c>
      <c r="Q119" s="229">
        <f>ROUND(E119*P119,2)</f>
        <v>0</v>
      </c>
      <c r="R119" s="230"/>
      <c r="S119" s="230" t="s">
        <v>179</v>
      </c>
      <c r="T119" s="230" t="s">
        <v>180</v>
      </c>
      <c r="U119" s="230">
        <v>0.94</v>
      </c>
      <c r="V119" s="230">
        <f>ROUND(E119*U119,2)</f>
        <v>127.18</v>
      </c>
      <c r="W119" s="230"/>
      <c r="X119" s="230" t="s">
        <v>326</v>
      </c>
      <c r="Y119" s="230" t="s">
        <v>182</v>
      </c>
      <c r="Z119" s="210"/>
      <c r="AA119" s="210"/>
      <c r="AB119" s="210"/>
      <c r="AC119" s="210"/>
      <c r="AD119" s="210"/>
      <c r="AE119" s="210"/>
      <c r="AF119" s="210"/>
      <c r="AG119" s="210" t="s">
        <v>327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49">
        <v>42</v>
      </c>
      <c r="B120" s="250" t="s">
        <v>328</v>
      </c>
      <c r="C120" s="258" t="s">
        <v>329</v>
      </c>
      <c r="D120" s="251" t="s">
        <v>325</v>
      </c>
      <c r="E120" s="252">
        <v>135.30023</v>
      </c>
      <c r="F120" s="253"/>
      <c r="G120" s="254">
        <f>ROUND(E120*F120,2)</f>
        <v>0</v>
      </c>
      <c r="H120" s="231"/>
      <c r="I120" s="230">
        <f>ROUND(E120*H120,2)</f>
        <v>0</v>
      </c>
      <c r="J120" s="231"/>
      <c r="K120" s="230">
        <f>ROUND(E120*J120,2)</f>
        <v>0</v>
      </c>
      <c r="L120" s="230">
        <v>21</v>
      </c>
      <c r="M120" s="230">
        <f>G120*(1+L120/100)</f>
        <v>0</v>
      </c>
      <c r="N120" s="229">
        <v>0</v>
      </c>
      <c r="O120" s="229">
        <f>ROUND(E120*N120,2)</f>
        <v>0</v>
      </c>
      <c r="P120" s="229">
        <v>0</v>
      </c>
      <c r="Q120" s="229">
        <f>ROUND(E120*P120,2)</f>
        <v>0</v>
      </c>
      <c r="R120" s="230"/>
      <c r="S120" s="230" t="s">
        <v>179</v>
      </c>
      <c r="T120" s="230" t="s">
        <v>180</v>
      </c>
      <c r="U120" s="230">
        <v>0.49</v>
      </c>
      <c r="V120" s="230">
        <f>ROUND(E120*U120,2)</f>
        <v>66.3</v>
      </c>
      <c r="W120" s="230"/>
      <c r="X120" s="230" t="s">
        <v>326</v>
      </c>
      <c r="Y120" s="230" t="s">
        <v>182</v>
      </c>
      <c r="Z120" s="210"/>
      <c r="AA120" s="210"/>
      <c r="AB120" s="210"/>
      <c r="AC120" s="210"/>
      <c r="AD120" s="210"/>
      <c r="AE120" s="210"/>
      <c r="AF120" s="210"/>
      <c r="AG120" s="210" t="s">
        <v>327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43">
        <v>43</v>
      </c>
      <c r="B121" s="244" t="s">
        <v>330</v>
      </c>
      <c r="C121" s="256" t="s">
        <v>331</v>
      </c>
      <c r="D121" s="245" t="s">
        <v>325</v>
      </c>
      <c r="E121" s="246">
        <v>2706</v>
      </c>
      <c r="F121" s="247"/>
      <c r="G121" s="248">
        <f>ROUND(E121*F121,2)</f>
        <v>0</v>
      </c>
      <c r="H121" s="231"/>
      <c r="I121" s="230">
        <f>ROUND(E121*H121,2)</f>
        <v>0</v>
      </c>
      <c r="J121" s="231"/>
      <c r="K121" s="230">
        <f>ROUND(E121*J121,2)</f>
        <v>0</v>
      </c>
      <c r="L121" s="230">
        <v>21</v>
      </c>
      <c r="M121" s="230">
        <f>G121*(1+L121/100)</f>
        <v>0</v>
      </c>
      <c r="N121" s="229">
        <v>0</v>
      </c>
      <c r="O121" s="229">
        <f>ROUND(E121*N121,2)</f>
        <v>0</v>
      </c>
      <c r="P121" s="229">
        <v>0</v>
      </c>
      <c r="Q121" s="229">
        <f>ROUND(E121*P121,2)</f>
        <v>0</v>
      </c>
      <c r="R121" s="230"/>
      <c r="S121" s="230" t="s">
        <v>179</v>
      </c>
      <c r="T121" s="230" t="s">
        <v>180</v>
      </c>
      <c r="U121" s="230">
        <v>0</v>
      </c>
      <c r="V121" s="230">
        <f>ROUND(E121*U121,2)</f>
        <v>0</v>
      </c>
      <c r="W121" s="230"/>
      <c r="X121" s="230" t="s">
        <v>181</v>
      </c>
      <c r="Y121" s="230" t="s">
        <v>182</v>
      </c>
      <c r="Z121" s="210"/>
      <c r="AA121" s="210"/>
      <c r="AB121" s="210"/>
      <c r="AC121" s="210"/>
      <c r="AD121" s="210"/>
      <c r="AE121" s="210"/>
      <c r="AF121" s="210"/>
      <c r="AG121" s="210" t="s">
        <v>183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27"/>
      <c r="B122" s="228"/>
      <c r="C122" s="257" t="s">
        <v>332</v>
      </c>
      <c r="D122" s="232"/>
      <c r="E122" s="233">
        <v>2706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185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2.5" outlineLevel="1" x14ac:dyDescent="0.2">
      <c r="A123" s="243">
        <v>44</v>
      </c>
      <c r="B123" s="244" t="s">
        <v>333</v>
      </c>
      <c r="C123" s="256" t="s">
        <v>334</v>
      </c>
      <c r="D123" s="245" t="s">
        <v>325</v>
      </c>
      <c r="E123" s="246">
        <v>122.1</v>
      </c>
      <c r="F123" s="247"/>
      <c r="G123" s="248">
        <f>ROUND(E123*F123,2)</f>
        <v>0</v>
      </c>
      <c r="H123" s="231"/>
      <c r="I123" s="230">
        <f>ROUND(E123*H123,2)</f>
        <v>0</v>
      </c>
      <c r="J123" s="231"/>
      <c r="K123" s="230">
        <f>ROUND(E123*J123,2)</f>
        <v>0</v>
      </c>
      <c r="L123" s="230">
        <v>21</v>
      </c>
      <c r="M123" s="230">
        <f>G123*(1+L123/100)</f>
        <v>0</v>
      </c>
      <c r="N123" s="229">
        <v>0</v>
      </c>
      <c r="O123" s="229">
        <f>ROUND(E123*N123,2)</f>
        <v>0</v>
      </c>
      <c r="P123" s="229">
        <v>0</v>
      </c>
      <c r="Q123" s="229">
        <f>ROUND(E123*P123,2)</f>
        <v>0</v>
      </c>
      <c r="R123" s="230"/>
      <c r="S123" s="230" t="s">
        <v>335</v>
      </c>
      <c r="T123" s="230" t="s">
        <v>180</v>
      </c>
      <c r="U123" s="230">
        <v>0</v>
      </c>
      <c r="V123" s="230">
        <f>ROUND(E123*U123,2)</f>
        <v>0</v>
      </c>
      <c r="W123" s="230"/>
      <c r="X123" s="230" t="s">
        <v>181</v>
      </c>
      <c r="Y123" s="230" t="s">
        <v>182</v>
      </c>
      <c r="Z123" s="210"/>
      <c r="AA123" s="210"/>
      <c r="AB123" s="210"/>
      <c r="AC123" s="210"/>
      <c r="AD123" s="210"/>
      <c r="AE123" s="210"/>
      <c r="AF123" s="210"/>
      <c r="AG123" s="210" t="s">
        <v>183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27"/>
      <c r="B124" s="228"/>
      <c r="C124" s="257" t="s">
        <v>336</v>
      </c>
      <c r="D124" s="232"/>
      <c r="E124" s="233">
        <v>122.1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185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49">
        <v>45</v>
      </c>
      <c r="B125" s="250" t="s">
        <v>337</v>
      </c>
      <c r="C125" s="258" t="s">
        <v>338</v>
      </c>
      <c r="D125" s="251" t="s">
        <v>325</v>
      </c>
      <c r="E125" s="252">
        <v>11.15</v>
      </c>
      <c r="F125" s="253"/>
      <c r="G125" s="254">
        <f>ROUND(E125*F125,2)</f>
        <v>0</v>
      </c>
      <c r="H125" s="231"/>
      <c r="I125" s="230">
        <f>ROUND(E125*H125,2)</f>
        <v>0</v>
      </c>
      <c r="J125" s="231"/>
      <c r="K125" s="230">
        <f>ROUND(E125*J125,2)</f>
        <v>0</v>
      </c>
      <c r="L125" s="230">
        <v>21</v>
      </c>
      <c r="M125" s="230">
        <f>G125*(1+L125/100)</f>
        <v>0</v>
      </c>
      <c r="N125" s="229">
        <v>0</v>
      </c>
      <c r="O125" s="229">
        <f>ROUND(E125*N125,2)</f>
        <v>0</v>
      </c>
      <c r="P125" s="229">
        <v>0</v>
      </c>
      <c r="Q125" s="229">
        <f>ROUND(E125*P125,2)</f>
        <v>0</v>
      </c>
      <c r="R125" s="230"/>
      <c r="S125" s="230" t="s">
        <v>179</v>
      </c>
      <c r="T125" s="230" t="s">
        <v>180</v>
      </c>
      <c r="U125" s="230">
        <v>0</v>
      </c>
      <c r="V125" s="230">
        <f>ROUND(E125*U125,2)</f>
        <v>0</v>
      </c>
      <c r="W125" s="230"/>
      <c r="X125" s="230" t="s">
        <v>181</v>
      </c>
      <c r="Y125" s="230" t="s">
        <v>182</v>
      </c>
      <c r="Z125" s="210"/>
      <c r="AA125" s="210"/>
      <c r="AB125" s="210"/>
      <c r="AC125" s="210"/>
      <c r="AD125" s="210"/>
      <c r="AE125" s="210"/>
      <c r="AF125" s="210"/>
      <c r="AG125" s="210" t="s">
        <v>183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2.5" outlineLevel="1" x14ac:dyDescent="0.2">
      <c r="A126" s="249">
        <v>46</v>
      </c>
      <c r="B126" s="250" t="s">
        <v>339</v>
      </c>
      <c r="C126" s="258" t="s">
        <v>340</v>
      </c>
      <c r="D126" s="251" t="s">
        <v>325</v>
      </c>
      <c r="E126" s="252">
        <v>1.72</v>
      </c>
      <c r="F126" s="253"/>
      <c r="G126" s="254">
        <f>ROUND(E126*F126,2)</f>
        <v>0</v>
      </c>
      <c r="H126" s="231"/>
      <c r="I126" s="230">
        <f>ROUND(E126*H126,2)</f>
        <v>0</v>
      </c>
      <c r="J126" s="231"/>
      <c r="K126" s="230">
        <f>ROUND(E126*J126,2)</f>
        <v>0</v>
      </c>
      <c r="L126" s="230">
        <v>21</v>
      </c>
      <c r="M126" s="230">
        <f>G126*(1+L126/100)</f>
        <v>0</v>
      </c>
      <c r="N126" s="229">
        <v>0</v>
      </c>
      <c r="O126" s="229">
        <f>ROUND(E126*N126,2)</f>
        <v>0</v>
      </c>
      <c r="P126" s="229">
        <v>0</v>
      </c>
      <c r="Q126" s="229">
        <f>ROUND(E126*P126,2)</f>
        <v>0</v>
      </c>
      <c r="R126" s="230"/>
      <c r="S126" s="230" t="s">
        <v>179</v>
      </c>
      <c r="T126" s="230" t="s">
        <v>180</v>
      </c>
      <c r="U126" s="230">
        <v>0</v>
      </c>
      <c r="V126" s="230">
        <f>ROUND(E126*U126,2)</f>
        <v>0</v>
      </c>
      <c r="W126" s="230"/>
      <c r="X126" s="230" t="s">
        <v>181</v>
      </c>
      <c r="Y126" s="230" t="s">
        <v>182</v>
      </c>
      <c r="Z126" s="210"/>
      <c r="AA126" s="210"/>
      <c r="AB126" s="210"/>
      <c r="AC126" s="210"/>
      <c r="AD126" s="210"/>
      <c r="AE126" s="210"/>
      <c r="AF126" s="210"/>
      <c r="AG126" s="210" t="s">
        <v>183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ht="22.5" outlineLevel="1" x14ac:dyDescent="0.2">
      <c r="A127" s="249">
        <v>47</v>
      </c>
      <c r="B127" s="250" t="s">
        <v>341</v>
      </c>
      <c r="C127" s="258" t="s">
        <v>342</v>
      </c>
      <c r="D127" s="251" t="s">
        <v>325</v>
      </c>
      <c r="E127" s="252">
        <v>0.13</v>
      </c>
      <c r="F127" s="253"/>
      <c r="G127" s="254">
        <f>ROUND(E127*F127,2)</f>
        <v>0</v>
      </c>
      <c r="H127" s="231"/>
      <c r="I127" s="230">
        <f>ROUND(E127*H127,2)</f>
        <v>0</v>
      </c>
      <c r="J127" s="231"/>
      <c r="K127" s="230">
        <f>ROUND(E127*J127,2)</f>
        <v>0</v>
      </c>
      <c r="L127" s="230">
        <v>21</v>
      </c>
      <c r="M127" s="230">
        <f>G127*(1+L127/100)</f>
        <v>0</v>
      </c>
      <c r="N127" s="229">
        <v>0</v>
      </c>
      <c r="O127" s="229">
        <f>ROUND(E127*N127,2)</f>
        <v>0</v>
      </c>
      <c r="P127" s="229">
        <v>0</v>
      </c>
      <c r="Q127" s="229">
        <f>ROUND(E127*P127,2)</f>
        <v>0</v>
      </c>
      <c r="R127" s="230"/>
      <c r="S127" s="230" t="s">
        <v>179</v>
      </c>
      <c r="T127" s="230" t="s">
        <v>180</v>
      </c>
      <c r="U127" s="230">
        <v>0</v>
      </c>
      <c r="V127" s="230">
        <f>ROUND(E127*U127,2)</f>
        <v>0</v>
      </c>
      <c r="W127" s="230"/>
      <c r="X127" s="230" t="s">
        <v>181</v>
      </c>
      <c r="Y127" s="230" t="s">
        <v>182</v>
      </c>
      <c r="Z127" s="210"/>
      <c r="AA127" s="210"/>
      <c r="AB127" s="210"/>
      <c r="AC127" s="210"/>
      <c r="AD127" s="210"/>
      <c r="AE127" s="210"/>
      <c r="AF127" s="210"/>
      <c r="AG127" s="210" t="s">
        <v>183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ht="22.5" outlineLevel="1" x14ac:dyDescent="0.2">
      <c r="A128" s="249">
        <v>48</v>
      </c>
      <c r="B128" s="250" t="s">
        <v>343</v>
      </c>
      <c r="C128" s="258" t="s">
        <v>344</v>
      </c>
      <c r="D128" s="251" t="s">
        <v>325</v>
      </c>
      <c r="E128" s="252">
        <v>0.05</v>
      </c>
      <c r="F128" s="253"/>
      <c r="G128" s="254">
        <f>ROUND(E128*F128,2)</f>
        <v>0</v>
      </c>
      <c r="H128" s="231"/>
      <c r="I128" s="230">
        <f>ROUND(E128*H128,2)</f>
        <v>0</v>
      </c>
      <c r="J128" s="231"/>
      <c r="K128" s="230">
        <f>ROUND(E128*J128,2)</f>
        <v>0</v>
      </c>
      <c r="L128" s="230">
        <v>21</v>
      </c>
      <c r="M128" s="230">
        <f>G128*(1+L128/100)</f>
        <v>0</v>
      </c>
      <c r="N128" s="229">
        <v>0</v>
      </c>
      <c r="O128" s="229">
        <f>ROUND(E128*N128,2)</f>
        <v>0</v>
      </c>
      <c r="P128" s="229">
        <v>0</v>
      </c>
      <c r="Q128" s="229">
        <f>ROUND(E128*P128,2)</f>
        <v>0</v>
      </c>
      <c r="R128" s="230"/>
      <c r="S128" s="230" t="s">
        <v>179</v>
      </c>
      <c r="T128" s="230" t="s">
        <v>180</v>
      </c>
      <c r="U128" s="230">
        <v>0</v>
      </c>
      <c r="V128" s="230">
        <f>ROUND(E128*U128,2)</f>
        <v>0</v>
      </c>
      <c r="W128" s="230"/>
      <c r="X128" s="230" t="s">
        <v>181</v>
      </c>
      <c r="Y128" s="230" t="s">
        <v>182</v>
      </c>
      <c r="Z128" s="210"/>
      <c r="AA128" s="210"/>
      <c r="AB128" s="210"/>
      <c r="AC128" s="210"/>
      <c r="AD128" s="210"/>
      <c r="AE128" s="210"/>
      <c r="AF128" s="210"/>
      <c r="AG128" s="210" t="s">
        <v>183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2.5" outlineLevel="1" x14ac:dyDescent="0.2">
      <c r="A129" s="243">
        <v>49</v>
      </c>
      <c r="B129" s="244" t="s">
        <v>345</v>
      </c>
      <c r="C129" s="256" t="s">
        <v>346</v>
      </c>
      <c r="D129" s="245" t="s">
        <v>325</v>
      </c>
      <c r="E129" s="246">
        <v>0.15</v>
      </c>
      <c r="F129" s="247"/>
      <c r="G129" s="248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0</v>
      </c>
      <c r="O129" s="229">
        <f>ROUND(E129*N129,2)</f>
        <v>0</v>
      </c>
      <c r="P129" s="229">
        <v>0</v>
      </c>
      <c r="Q129" s="229">
        <f>ROUND(E129*P129,2)</f>
        <v>0</v>
      </c>
      <c r="R129" s="230"/>
      <c r="S129" s="230" t="s">
        <v>179</v>
      </c>
      <c r="T129" s="230" t="s">
        <v>180</v>
      </c>
      <c r="U129" s="230">
        <v>0</v>
      </c>
      <c r="V129" s="230">
        <f>ROUND(E129*U129,2)</f>
        <v>0</v>
      </c>
      <c r="W129" s="230"/>
      <c r="X129" s="230" t="s">
        <v>181</v>
      </c>
      <c r="Y129" s="230" t="s">
        <v>182</v>
      </c>
      <c r="Z129" s="210"/>
      <c r="AA129" s="210"/>
      <c r="AB129" s="210"/>
      <c r="AC129" s="210"/>
      <c r="AD129" s="210"/>
      <c r="AE129" s="210"/>
      <c r="AF129" s="210"/>
      <c r="AG129" s="210" t="s">
        <v>183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x14ac:dyDescent="0.2">
      <c r="A130" s="3"/>
      <c r="B130" s="4"/>
      <c r="C130" s="259"/>
      <c r="D130" s="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E130">
        <v>12</v>
      </c>
      <c r="AF130">
        <v>21</v>
      </c>
      <c r="AG130" t="s">
        <v>160</v>
      </c>
    </row>
    <row r="131" spans="1:60" x14ac:dyDescent="0.2">
      <c r="A131" s="213"/>
      <c r="B131" s="214" t="s">
        <v>31</v>
      </c>
      <c r="C131" s="260"/>
      <c r="D131" s="215"/>
      <c r="E131" s="216"/>
      <c r="F131" s="216"/>
      <c r="G131" s="242">
        <f>G8+G62+G65+G69+G72+G87+G102+G107+G111+G114+G117</f>
        <v>0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AE131">
        <f>SUMIF(L7:L129,AE130,G7:G129)</f>
        <v>0</v>
      </c>
      <c r="AF131">
        <f>SUMIF(L7:L129,AF130,G7:G129)</f>
        <v>0</v>
      </c>
      <c r="AG131" t="s">
        <v>347</v>
      </c>
    </row>
    <row r="132" spans="1:60" x14ac:dyDescent="0.2">
      <c r="A132" s="3"/>
      <c r="B132" s="4"/>
      <c r="C132" s="259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60" x14ac:dyDescent="0.2">
      <c r="A133" s="3"/>
      <c r="B133" s="4"/>
      <c r="C133" s="259"/>
      <c r="D133" s="6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60" x14ac:dyDescent="0.2">
      <c r="A134" s="217" t="s">
        <v>348</v>
      </c>
      <c r="B134" s="217"/>
      <c r="C134" s="261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60" x14ac:dyDescent="0.2">
      <c r="A135" s="218"/>
      <c r="B135" s="219"/>
      <c r="C135" s="262"/>
      <c r="D135" s="219"/>
      <c r="E135" s="219"/>
      <c r="F135" s="219"/>
      <c r="G135" s="220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AG135" t="s">
        <v>349</v>
      </c>
    </row>
    <row r="136" spans="1:60" x14ac:dyDescent="0.2">
      <c r="A136" s="221"/>
      <c r="B136" s="222"/>
      <c r="C136" s="263"/>
      <c r="D136" s="222"/>
      <c r="E136" s="222"/>
      <c r="F136" s="222"/>
      <c r="G136" s="22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60" x14ac:dyDescent="0.2">
      <c r="A137" s="221"/>
      <c r="B137" s="222"/>
      <c r="C137" s="263"/>
      <c r="D137" s="222"/>
      <c r="E137" s="222"/>
      <c r="F137" s="222"/>
      <c r="G137" s="22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60" x14ac:dyDescent="0.2">
      <c r="A138" s="221"/>
      <c r="B138" s="222"/>
      <c r="C138" s="263"/>
      <c r="D138" s="222"/>
      <c r="E138" s="222"/>
      <c r="F138" s="222"/>
      <c r="G138" s="22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60" x14ac:dyDescent="0.2">
      <c r="A139" s="224"/>
      <c r="B139" s="225"/>
      <c r="C139" s="264"/>
      <c r="D139" s="225"/>
      <c r="E139" s="225"/>
      <c r="F139" s="225"/>
      <c r="G139" s="22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60" x14ac:dyDescent="0.2">
      <c r="A140" s="3"/>
      <c r="B140" s="4"/>
      <c r="C140" s="259"/>
      <c r="D140" s="6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60" x14ac:dyDescent="0.2">
      <c r="C141" s="265"/>
      <c r="D141" s="10"/>
      <c r="AG141" t="s">
        <v>350</v>
      </c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GTX04q8xoQBxsekuFxsam6hKFh1+iZqF7PUzjZdW28vnizRYzCkPq42H8k6fFnIgEuS3LWDsTSIWDtmR32myg==" saltValue="Yblnz2R4z6VAfU1u3C0sbA==" spinCount="100000" sheet="1" formatRows="0"/>
  <mergeCells count="6">
    <mergeCell ref="A1:G1"/>
    <mergeCell ref="C2:G2"/>
    <mergeCell ref="C3:G3"/>
    <mergeCell ref="C4:G4"/>
    <mergeCell ref="A134:C134"/>
    <mergeCell ref="A135:G13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444E8-DD6B-438A-AA35-2BC18347E9E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49</v>
      </c>
      <c r="C4" s="202" t="s">
        <v>50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73</v>
      </c>
      <c r="C8" s="255" t="s">
        <v>74</v>
      </c>
      <c r="D8" s="238"/>
      <c r="E8" s="239"/>
      <c r="F8" s="240"/>
      <c r="G8" s="241">
        <f>SUMIF(AG9:AG59,"&lt;&gt;NOR",G9:G59)</f>
        <v>0</v>
      </c>
      <c r="H8" s="235"/>
      <c r="I8" s="235">
        <f>SUM(I9:I59)</f>
        <v>0</v>
      </c>
      <c r="J8" s="235"/>
      <c r="K8" s="235">
        <f>SUM(K9:K59)</f>
        <v>0</v>
      </c>
      <c r="L8" s="235"/>
      <c r="M8" s="235">
        <f>SUM(M9:M59)</f>
        <v>0</v>
      </c>
      <c r="N8" s="234"/>
      <c r="O8" s="234">
        <f>SUM(O9:O59)</f>
        <v>25.09</v>
      </c>
      <c r="P8" s="234"/>
      <c r="Q8" s="234">
        <f>SUM(Q9:Q59)</f>
        <v>0</v>
      </c>
      <c r="R8" s="235"/>
      <c r="S8" s="235"/>
      <c r="T8" s="235"/>
      <c r="U8" s="235"/>
      <c r="V8" s="235">
        <f>SUM(V9:V59)</f>
        <v>36.04</v>
      </c>
      <c r="W8" s="235"/>
      <c r="X8" s="235"/>
      <c r="Y8" s="235"/>
      <c r="AG8" t="s">
        <v>175</v>
      </c>
    </row>
    <row r="9" spans="1:60" outlineLevel="1" x14ac:dyDescent="0.2">
      <c r="A9" s="243">
        <v>1</v>
      </c>
      <c r="B9" s="244" t="s">
        <v>351</v>
      </c>
      <c r="C9" s="256" t="s">
        <v>352</v>
      </c>
      <c r="D9" s="245" t="s">
        <v>197</v>
      </c>
      <c r="E9" s="246">
        <v>5.3601000000000001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179</v>
      </c>
      <c r="T9" s="230" t="s">
        <v>180</v>
      </c>
      <c r="U9" s="230">
        <v>3.5329999999999999</v>
      </c>
      <c r="V9" s="230">
        <f>ROUND(E9*U9,2)</f>
        <v>18.940000000000001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353</v>
      </c>
      <c r="D10" s="232"/>
      <c r="E10" s="233">
        <v>4.1174999999999997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185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7" t="s">
        <v>354</v>
      </c>
      <c r="D11" s="232"/>
      <c r="E11" s="233">
        <v>0.3916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7" t="s">
        <v>355</v>
      </c>
      <c r="D12" s="232"/>
      <c r="E12" s="233">
        <v>0.45300000000000001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185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57" t="s">
        <v>356</v>
      </c>
      <c r="D13" s="232"/>
      <c r="E13" s="233">
        <v>0.39800000000000002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185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3">
        <v>2</v>
      </c>
      <c r="B14" s="244" t="s">
        <v>357</v>
      </c>
      <c r="C14" s="256" t="s">
        <v>358</v>
      </c>
      <c r="D14" s="245" t="s">
        <v>188</v>
      </c>
      <c r="E14" s="246">
        <v>5.4640000000000004</v>
      </c>
      <c r="F14" s="247"/>
      <c r="G14" s="248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179</v>
      </c>
      <c r="T14" s="230" t="s">
        <v>180</v>
      </c>
      <c r="U14" s="230">
        <v>9.6000000000000002E-2</v>
      </c>
      <c r="V14" s="230">
        <f>ROUND(E14*U14,2)</f>
        <v>0.52</v>
      </c>
      <c r="W14" s="230"/>
      <c r="X14" s="230" t="s">
        <v>181</v>
      </c>
      <c r="Y14" s="230" t="s">
        <v>182</v>
      </c>
      <c r="Z14" s="210"/>
      <c r="AA14" s="210"/>
      <c r="AB14" s="210"/>
      <c r="AC14" s="210"/>
      <c r="AD14" s="210"/>
      <c r="AE14" s="210"/>
      <c r="AF14" s="210"/>
      <c r="AG14" s="210" t="s">
        <v>183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7" t="s">
        <v>359</v>
      </c>
      <c r="D15" s="232"/>
      <c r="E15" s="233">
        <v>3.05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185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57" t="s">
        <v>360</v>
      </c>
      <c r="D16" s="232"/>
      <c r="E16" s="233">
        <v>0.71199999999999997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185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57" t="s">
        <v>361</v>
      </c>
      <c r="D17" s="232"/>
      <c r="E17" s="233">
        <v>0.90600000000000003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185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57" t="s">
        <v>362</v>
      </c>
      <c r="D18" s="232"/>
      <c r="E18" s="233">
        <v>0.79600000000000004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185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3">
        <v>3</v>
      </c>
      <c r="B19" s="244" t="s">
        <v>363</v>
      </c>
      <c r="C19" s="256" t="s">
        <v>364</v>
      </c>
      <c r="D19" s="245" t="s">
        <v>197</v>
      </c>
      <c r="E19" s="246">
        <v>5.3601000000000001</v>
      </c>
      <c r="F19" s="247"/>
      <c r="G19" s="248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179</v>
      </c>
      <c r="T19" s="230" t="s">
        <v>180</v>
      </c>
      <c r="U19" s="230">
        <v>0.97399999999999998</v>
      </c>
      <c r="V19" s="230">
        <f>ROUND(E19*U19,2)</f>
        <v>5.22</v>
      </c>
      <c r="W19" s="230"/>
      <c r="X19" s="230" t="s">
        <v>181</v>
      </c>
      <c r="Y19" s="230" t="s">
        <v>182</v>
      </c>
      <c r="Z19" s="210"/>
      <c r="AA19" s="210"/>
      <c r="AB19" s="210"/>
      <c r="AC19" s="210"/>
      <c r="AD19" s="210"/>
      <c r="AE19" s="210"/>
      <c r="AF19" s="210"/>
      <c r="AG19" s="210" t="s">
        <v>183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7" t="s">
        <v>353</v>
      </c>
      <c r="D20" s="232"/>
      <c r="E20" s="233">
        <v>4.1174999999999997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185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57" t="s">
        <v>354</v>
      </c>
      <c r="D21" s="232"/>
      <c r="E21" s="233">
        <v>0.3916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185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57" t="s">
        <v>355</v>
      </c>
      <c r="D22" s="232"/>
      <c r="E22" s="233">
        <v>0.45300000000000001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185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7" t="s">
        <v>356</v>
      </c>
      <c r="D23" s="232"/>
      <c r="E23" s="233">
        <v>0.39800000000000002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185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43">
        <v>4</v>
      </c>
      <c r="B24" s="244" t="s">
        <v>365</v>
      </c>
      <c r="C24" s="256" t="s">
        <v>366</v>
      </c>
      <c r="D24" s="245" t="s">
        <v>197</v>
      </c>
      <c r="E24" s="246">
        <v>5.3601000000000001</v>
      </c>
      <c r="F24" s="247"/>
      <c r="G24" s="248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179</v>
      </c>
      <c r="T24" s="230" t="s">
        <v>180</v>
      </c>
      <c r="U24" s="230">
        <v>0.66800000000000004</v>
      </c>
      <c r="V24" s="230">
        <f>ROUND(E24*U24,2)</f>
        <v>3.58</v>
      </c>
      <c r="W24" s="230"/>
      <c r="X24" s="230" t="s">
        <v>181</v>
      </c>
      <c r="Y24" s="230" t="s">
        <v>182</v>
      </c>
      <c r="Z24" s="210"/>
      <c r="AA24" s="210"/>
      <c r="AB24" s="210"/>
      <c r="AC24" s="210"/>
      <c r="AD24" s="210"/>
      <c r="AE24" s="210"/>
      <c r="AF24" s="210"/>
      <c r="AG24" s="210" t="s">
        <v>183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7" t="s">
        <v>353</v>
      </c>
      <c r="D25" s="232"/>
      <c r="E25" s="233">
        <v>4.1174999999999997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185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57" t="s">
        <v>354</v>
      </c>
      <c r="D26" s="232"/>
      <c r="E26" s="233">
        <v>0.3916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185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7" t="s">
        <v>355</v>
      </c>
      <c r="D27" s="232"/>
      <c r="E27" s="233">
        <v>0.45300000000000001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185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7" t="s">
        <v>356</v>
      </c>
      <c r="D28" s="232"/>
      <c r="E28" s="233">
        <v>0.39800000000000002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185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3">
        <v>5</v>
      </c>
      <c r="B29" s="244" t="s">
        <v>367</v>
      </c>
      <c r="C29" s="256" t="s">
        <v>368</v>
      </c>
      <c r="D29" s="245" t="s">
        <v>197</v>
      </c>
      <c r="E29" s="246">
        <v>2.6855000000000002</v>
      </c>
      <c r="F29" s="247"/>
      <c r="G29" s="248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179</v>
      </c>
      <c r="T29" s="230" t="s">
        <v>180</v>
      </c>
      <c r="U29" s="230">
        <v>0.36799999999999999</v>
      </c>
      <c r="V29" s="230">
        <f>ROUND(E29*U29,2)</f>
        <v>0.99</v>
      </c>
      <c r="W29" s="230"/>
      <c r="X29" s="230" t="s">
        <v>181</v>
      </c>
      <c r="Y29" s="230" t="s">
        <v>182</v>
      </c>
      <c r="Z29" s="210"/>
      <c r="AA29" s="210"/>
      <c r="AB29" s="210"/>
      <c r="AC29" s="210"/>
      <c r="AD29" s="210"/>
      <c r="AE29" s="210"/>
      <c r="AF29" s="210"/>
      <c r="AG29" s="210" t="s">
        <v>183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2" x14ac:dyDescent="0.2">
      <c r="A30" s="227"/>
      <c r="B30" s="228"/>
      <c r="C30" s="257" t="s">
        <v>369</v>
      </c>
      <c r="D30" s="232"/>
      <c r="E30" s="233">
        <v>2.6855000000000002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185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9">
        <v>6</v>
      </c>
      <c r="B31" s="250" t="s">
        <v>370</v>
      </c>
      <c r="C31" s="258" t="s">
        <v>371</v>
      </c>
      <c r="D31" s="251" t="s">
        <v>197</v>
      </c>
      <c r="E31" s="252">
        <v>2.6855000000000002</v>
      </c>
      <c r="F31" s="253"/>
      <c r="G31" s="254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179</v>
      </c>
      <c r="T31" s="230" t="s">
        <v>180</v>
      </c>
      <c r="U31" s="230">
        <v>5.8000000000000003E-2</v>
      </c>
      <c r="V31" s="230">
        <f>ROUND(E31*U31,2)</f>
        <v>0.16</v>
      </c>
      <c r="W31" s="230"/>
      <c r="X31" s="230" t="s">
        <v>181</v>
      </c>
      <c r="Y31" s="230" t="s">
        <v>182</v>
      </c>
      <c r="Z31" s="210"/>
      <c r="AA31" s="210"/>
      <c r="AB31" s="210"/>
      <c r="AC31" s="210"/>
      <c r="AD31" s="210"/>
      <c r="AE31" s="210"/>
      <c r="AF31" s="210"/>
      <c r="AG31" s="210" t="s">
        <v>183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3">
        <v>7</v>
      </c>
      <c r="B32" s="244" t="s">
        <v>372</v>
      </c>
      <c r="C32" s="256" t="s">
        <v>373</v>
      </c>
      <c r="D32" s="245" t="s">
        <v>197</v>
      </c>
      <c r="E32" s="246">
        <v>3.3682500000000002</v>
      </c>
      <c r="F32" s="247"/>
      <c r="G32" s="248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179</v>
      </c>
      <c r="T32" s="230" t="s">
        <v>180</v>
      </c>
      <c r="U32" s="230">
        <v>0.36499999999999999</v>
      </c>
      <c r="V32" s="230">
        <f>ROUND(E32*U32,2)</f>
        <v>1.23</v>
      </c>
      <c r="W32" s="230"/>
      <c r="X32" s="230" t="s">
        <v>181</v>
      </c>
      <c r="Y32" s="230" t="s">
        <v>182</v>
      </c>
      <c r="Z32" s="210"/>
      <c r="AA32" s="210"/>
      <c r="AB32" s="210"/>
      <c r="AC32" s="210"/>
      <c r="AD32" s="210"/>
      <c r="AE32" s="210"/>
      <c r="AF32" s="210"/>
      <c r="AG32" s="210" t="s">
        <v>183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2" x14ac:dyDescent="0.2">
      <c r="A33" s="227"/>
      <c r="B33" s="228"/>
      <c r="C33" s="257" t="s">
        <v>374</v>
      </c>
      <c r="D33" s="232"/>
      <c r="E33" s="233">
        <v>2.2567499999999998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185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7" t="s">
        <v>375</v>
      </c>
      <c r="D34" s="232"/>
      <c r="E34" s="233">
        <v>1.1114999999999999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185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9">
        <v>8</v>
      </c>
      <c r="B35" s="250" t="s">
        <v>376</v>
      </c>
      <c r="C35" s="258" t="s">
        <v>377</v>
      </c>
      <c r="D35" s="251" t="s">
        <v>197</v>
      </c>
      <c r="E35" s="252">
        <v>3.3682500000000002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179</v>
      </c>
      <c r="T35" s="230" t="s">
        <v>180</v>
      </c>
      <c r="U35" s="230">
        <v>0.38979999999999998</v>
      </c>
      <c r="V35" s="230">
        <f>ROUND(E35*U35,2)</f>
        <v>1.31</v>
      </c>
      <c r="W35" s="230"/>
      <c r="X35" s="230" t="s">
        <v>181</v>
      </c>
      <c r="Y35" s="230" t="s">
        <v>182</v>
      </c>
      <c r="Z35" s="210"/>
      <c r="AA35" s="210"/>
      <c r="AB35" s="210"/>
      <c r="AC35" s="210"/>
      <c r="AD35" s="210"/>
      <c r="AE35" s="210"/>
      <c r="AF35" s="210"/>
      <c r="AG35" s="210" t="s">
        <v>183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3">
        <v>9</v>
      </c>
      <c r="B36" s="244" t="s">
        <v>378</v>
      </c>
      <c r="C36" s="256" t="s">
        <v>379</v>
      </c>
      <c r="D36" s="245" t="s">
        <v>197</v>
      </c>
      <c r="E36" s="246">
        <v>2.6</v>
      </c>
      <c r="F36" s="247"/>
      <c r="G36" s="248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179</v>
      </c>
      <c r="T36" s="230" t="s">
        <v>180</v>
      </c>
      <c r="U36" s="230">
        <v>0.36499999999999999</v>
      </c>
      <c r="V36" s="230">
        <f>ROUND(E36*U36,2)</f>
        <v>0.95</v>
      </c>
      <c r="W36" s="230"/>
      <c r="X36" s="230" t="s">
        <v>181</v>
      </c>
      <c r="Y36" s="230" t="s">
        <v>182</v>
      </c>
      <c r="Z36" s="210"/>
      <c r="AA36" s="210"/>
      <c r="AB36" s="210"/>
      <c r="AC36" s="210"/>
      <c r="AD36" s="210"/>
      <c r="AE36" s="210"/>
      <c r="AF36" s="210"/>
      <c r="AG36" s="210" t="s">
        <v>183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57" t="s">
        <v>380</v>
      </c>
      <c r="D37" s="232"/>
      <c r="E37" s="233">
        <v>2.6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185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9">
        <v>10</v>
      </c>
      <c r="B38" s="250" t="s">
        <v>381</v>
      </c>
      <c r="C38" s="258" t="s">
        <v>382</v>
      </c>
      <c r="D38" s="251" t="s">
        <v>197</v>
      </c>
      <c r="E38" s="252">
        <v>2.6</v>
      </c>
      <c r="F38" s="253"/>
      <c r="G38" s="254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179</v>
      </c>
      <c r="T38" s="230" t="s">
        <v>180</v>
      </c>
      <c r="U38" s="230">
        <v>8.4000000000000005E-2</v>
      </c>
      <c r="V38" s="230">
        <f>ROUND(E38*U38,2)</f>
        <v>0.22</v>
      </c>
      <c r="W38" s="230"/>
      <c r="X38" s="230" t="s">
        <v>181</v>
      </c>
      <c r="Y38" s="230" t="s">
        <v>182</v>
      </c>
      <c r="Z38" s="210"/>
      <c r="AA38" s="210"/>
      <c r="AB38" s="210"/>
      <c r="AC38" s="210"/>
      <c r="AD38" s="210"/>
      <c r="AE38" s="210"/>
      <c r="AF38" s="210"/>
      <c r="AG38" s="210" t="s">
        <v>183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3">
        <v>11</v>
      </c>
      <c r="B39" s="244" t="s">
        <v>383</v>
      </c>
      <c r="C39" s="256" t="s">
        <v>384</v>
      </c>
      <c r="D39" s="245" t="s">
        <v>188</v>
      </c>
      <c r="E39" s="246">
        <v>13.1365</v>
      </c>
      <c r="F39" s="247"/>
      <c r="G39" s="248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179</v>
      </c>
      <c r="T39" s="230" t="s">
        <v>180</v>
      </c>
      <c r="U39" s="230">
        <v>1.7999999999999999E-2</v>
      </c>
      <c r="V39" s="230">
        <f>ROUND(E39*U39,2)</f>
        <v>0.24</v>
      </c>
      <c r="W39" s="230"/>
      <c r="X39" s="230" t="s">
        <v>181</v>
      </c>
      <c r="Y39" s="230" t="s">
        <v>182</v>
      </c>
      <c r="Z39" s="210"/>
      <c r="AA39" s="210"/>
      <c r="AB39" s="210"/>
      <c r="AC39" s="210"/>
      <c r="AD39" s="210"/>
      <c r="AE39" s="210"/>
      <c r="AF39" s="210"/>
      <c r="AG39" s="210" t="s">
        <v>183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7" t="s">
        <v>385</v>
      </c>
      <c r="D40" s="232"/>
      <c r="E40" s="233">
        <v>4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185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7" t="s">
        <v>386</v>
      </c>
      <c r="D41" s="232"/>
      <c r="E41" s="233">
        <v>8.0250000000000004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185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7" t="s">
        <v>387</v>
      </c>
      <c r="D42" s="232"/>
      <c r="E42" s="233">
        <v>1.1114999999999999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185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3">
        <v>12</v>
      </c>
      <c r="B43" s="244" t="s">
        <v>388</v>
      </c>
      <c r="C43" s="256" t="s">
        <v>389</v>
      </c>
      <c r="D43" s="245" t="s">
        <v>197</v>
      </c>
      <c r="E43" s="246">
        <v>14.01385</v>
      </c>
      <c r="F43" s="247"/>
      <c r="G43" s="248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179</v>
      </c>
      <c r="T43" s="230" t="s">
        <v>180</v>
      </c>
      <c r="U43" s="230">
        <v>1.0999999999999999E-2</v>
      </c>
      <c r="V43" s="230">
        <f>ROUND(E43*U43,2)</f>
        <v>0.15</v>
      </c>
      <c r="W43" s="230"/>
      <c r="X43" s="230" t="s">
        <v>181</v>
      </c>
      <c r="Y43" s="230" t="s">
        <v>182</v>
      </c>
      <c r="Z43" s="210"/>
      <c r="AA43" s="210"/>
      <c r="AB43" s="210"/>
      <c r="AC43" s="210"/>
      <c r="AD43" s="210"/>
      <c r="AE43" s="210"/>
      <c r="AF43" s="210"/>
      <c r="AG43" s="210" t="s">
        <v>183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7" t="s">
        <v>390</v>
      </c>
      <c r="D44" s="232"/>
      <c r="E44" s="233">
        <v>5.3601000000000001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185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57" t="s">
        <v>391</v>
      </c>
      <c r="D45" s="232"/>
      <c r="E45" s="233">
        <v>2.6855000000000002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185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57" t="s">
        <v>392</v>
      </c>
      <c r="D46" s="232"/>
      <c r="E46" s="233">
        <v>3.3682500000000002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185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57" t="s">
        <v>393</v>
      </c>
      <c r="D47" s="232"/>
      <c r="E47" s="233">
        <v>2.6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185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3">
        <v>13</v>
      </c>
      <c r="B48" s="244" t="s">
        <v>394</v>
      </c>
      <c r="C48" s="256" t="s">
        <v>395</v>
      </c>
      <c r="D48" s="245" t="s">
        <v>197</v>
      </c>
      <c r="E48" s="246">
        <v>140.1</v>
      </c>
      <c r="F48" s="247"/>
      <c r="G48" s="248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179</v>
      </c>
      <c r="T48" s="230" t="s">
        <v>180</v>
      </c>
      <c r="U48" s="230">
        <v>0</v>
      </c>
      <c r="V48" s="230">
        <f>ROUND(E48*U48,2)</f>
        <v>0</v>
      </c>
      <c r="W48" s="230"/>
      <c r="X48" s="230" t="s">
        <v>181</v>
      </c>
      <c r="Y48" s="230" t="s">
        <v>182</v>
      </c>
      <c r="Z48" s="210"/>
      <c r="AA48" s="210"/>
      <c r="AB48" s="210"/>
      <c r="AC48" s="210"/>
      <c r="AD48" s="210"/>
      <c r="AE48" s="210"/>
      <c r="AF48" s="210"/>
      <c r="AG48" s="210" t="s">
        <v>183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7" t="s">
        <v>396</v>
      </c>
      <c r="D49" s="232"/>
      <c r="E49" s="233">
        <v>140.1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185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9">
        <v>14</v>
      </c>
      <c r="B50" s="250" t="s">
        <v>397</v>
      </c>
      <c r="C50" s="258" t="s">
        <v>398</v>
      </c>
      <c r="D50" s="251" t="s">
        <v>197</v>
      </c>
      <c r="E50" s="252">
        <v>14.01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179</v>
      </c>
      <c r="T50" s="230" t="s">
        <v>180</v>
      </c>
      <c r="U50" s="230">
        <v>0</v>
      </c>
      <c r="V50" s="230">
        <f>ROUND(E50*U50,2)</f>
        <v>0</v>
      </c>
      <c r="W50" s="230"/>
      <c r="X50" s="230" t="s">
        <v>181</v>
      </c>
      <c r="Y50" s="230" t="s">
        <v>182</v>
      </c>
      <c r="Z50" s="210"/>
      <c r="AA50" s="210"/>
      <c r="AB50" s="210"/>
      <c r="AC50" s="210"/>
      <c r="AD50" s="210"/>
      <c r="AE50" s="210"/>
      <c r="AF50" s="210"/>
      <c r="AG50" s="210" t="s">
        <v>183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3">
        <v>15</v>
      </c>
      <c r="B51" s="244" t="s">
        <v>399</v>
      </c>
      <c r="C51" s="256" t="s">
        <v>400</v>
      </c>
      <c r="D51" s="245" t="s">
        <v>197</v>
      </c>
      <c r="E51" s="246">
        <v>12.546749999999999</v>
      </c>
      <c r="F51" s="247"/>
      <c r="G51" s="248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179</v>
      </c>
      <c r="T51" s="230" t="s">
        <v>180</v>
      </c>
      <c r="U51" s="230">
        <v>0.20200000000000001</v>
      </c>
      <c r="V51" s="230">
        <f>ROUND(E51*U51,2)</f>
        <v>2.5299999999999998</v>
      </c>
      <c r="W51" s="230"/>
      <c r="X51" s="230" t="s">
        <v>181</v>
      </c>
      <c r="Y51" s="230" t="s">
        <v>182</v>
      </c>
      <c r="Z51" s="210"/>
      <c r="AA51" s="210"/>
      <c r="AB51" s="210"/>
      <c r="AC51" s="210"/>
      <c r="AD51" s="210"/>
      <c r="AE51" s="210"/>
      <c r="AF51" s="210"/>
      <c r="AG51" s="210" t="s">
        <v>183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57" t="s">
        <v>401</v>
      </c>
      <c r="D52" s="232"/>
      <c r="E52" s="233">
        <v>10.284000000000001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57" t="s">
        <v>402</v>
      </c>
      <c r="D53" s="232"/>
      <c r="E53" s="233">
        <v>2.20275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185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57" t="s">
        <v>403</v>
      </c>
      <c r="D54" s="232"/>
      <c r="E54" s="233">
        <v>0.06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185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3">
        <v>16</v>
      </c>
      <c r="B55" s="244" t="s">
        <v>404</v>
      </c>
      <c r="C55" s="256" t="s">
        <v>405</v>
      </c>
      <c r="D55" s="245" t="s">
        <v>325</v>
      </c>
      <c r="E55" s="246">
        <v>25.093499999999999</v>
      </c>
      <c r="F55" s="247"/>
      <c r="G55" s="248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1</v>
      </c>
      <c r="O55" s="229">
        <f>ROUND(E55*N55,2)</f>
        <v>25.09</v>
      </c>
      <c r="P55" s="229">
        <v>0</v>
      </c>
      <c r="Q55" s="229">
        <f>ROUND(E55*P55,2)</f>
        <v>0</v>
      </c>
      <c r="R55" s="230" t="s">
        <v>406</v>
      </c>
      <c r="S55" s="230" t="s">
        <v>179</v>
      </c>
      <c r="T55" s="230" t="s">
        <v>180</v>
      </c>
      <c r="U55" s="230">
        <v>0</v>
      </c>
      <c r="V55" s="230">
        <f>ROUND(E55*U55,2)</f>
        <v>0</v>
      </c>
      <c r="W55" s="230"/>
      <c r="X55" s="230" t="s">
        <v>407</v>
      </c>
      <c r="Y55" s="230" t="s">
        <v>182</v>
      </c>
      <c r="Z55" s="210"/>
      <c r="AA55" s="210"/>
      <c r="AB55" s="210"/>
      <c r="AC55" s="210"/>
      <c r="AD55" s="210"/>
      <c r="AE55" s="210"/>
      <c r="AF55" s="210"/>
      <c r="AG55" s="210" t="s">
        <v>408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7" t="s">
        <v>401</v>
      </c>
      <c r="D56" s="232"/>
      <c r="E56" s="233">
        <v>10.284000000000001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185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57" t="s">
        <v>402</v>
      </c>
      <c r="D57" s="232"/>
      <c r="E57" s="233">
        <v>2.20275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185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27"/>
      <c r="B58" s="228"/>
      <c r="C58" s="257" t="s">
        <v>403</v>
      </c>
      <c r="D58" s="232"/>
      <c r="E58" s="233">
        <v>0.06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185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27"/>
      <c r="B59" s="228"/>
      <c r="C59" s="268" t="s">
        <v>409</v>
      </c>
      <c r="D59" s="266"/>
      <c r="E59" s="267">
        <v>12.546749999999999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185</v>
      </c>
      <c r="AH59" s="210">
        <v>4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236" t="s">
        <v>174</v>
      </c>
      <c r="B60" s="237" t="s">
        <v>75</v>
      </c>
      <c r="C60" s="255" t="s">
        <v>76</v>
      </c>
      <c r="D60" s="238"/>
      <c r="E60" s="239"/>
      <c r="F60" s="240"/>
      <c r="G60" s="241">
        <f>SUMIF(AG61:AG109,"&lt;&gt;NOR",G61:G109)</f>
        <v>0</v>
      </c>
      <c r="H60" s="235"/>
      <c r="I60" s="235">
        <f>SUM(I61:I109)</f>
        <v>0</v>
      </c>
      <c r="J60" s="235"/>
      <c r="K60" s="235">
        <f>SUM(K61:K109)</f>
        <v>0</v>
      </c>
      <c r="L60" s="235"/>
      <c r="M60" s="235">
        <f>SUM(M61:M109)</f>
        <v>0</v>
      </c>
      <c r="N60" s="234"/>
      <c r="O60" s="234">
        <f>SUM(O61:O109)</f>
        <v>68.42</v>
      </c>
      <c r="P60" s="234"/>
      <c r="Q60" s="234">
        <f>SUM(Q61:Q109)</f>
        <v>0</v>
      </c>
      <c r="R60" s="235"/>
      <c r="S60" s="235"/>
      <c r="T60" s="235"/>
      <c r="U60" s="235"/>
      <c r="V60" s="235">
        <f>SUM(V61:V109)</f>
        <v>56.839999999999989</v>
      </c>
      <c r="W60" s="235"/>
      <c r="X60" s="235"/>
      <c r="Y60" s="235"/>
      <c r="AG60" t="s">
        <v>175</v>
      </c>
    </row>
    <row r="61" spans="1:60" outlineLevel="1" x14ac:dyDescent="0.2">
      <c r="A61" s="243">
        <v>17</v>
      </c>
      <c r="B61" s="244" t="s">
        <v>410</v>
      </c>
      <c r="C61" s="256" t="s">
        <v>411</v>
      </c>
      <c r="D61" s="245" t="s">
        <v>197</v>
      </c>
      <c r="E61" s="246">
        <v>10.284000000000001</v>
      </c>
      <c r="F61" s="247"/>
      <c r="G61" s="248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2.4815700000000001</v>
      </c>
      <c r="O61" s="229">
        <f>ROUND(E61*N61,2)</f>
        <v>25.52</v>
      </c>
      <c r="P61" s="229">
        <v>0</v>
      </c>
      <c r="Q61" s="229">
        <f>ROUND(E61*P61,2)</f>
        <v>0</v>
      </c>
      <c r="R61" s="230"/>
      <c r="S61" s="230" t="s">
        <v>179</v>
      </c>
      <c r="T61" s="230" t="s">
        <v>180</v>
      </c>
      <c r="U61" s="230">
        <v>1.44</v>
      </c>
      <c r="V61" s="230">
        <f>ROUND(E61*U61,2)</f>
        <v>14.81</v>
      </c>
      <c r="W61" s="230"/>
      <c r="X61" s="230" t="s">
        <v>181</v>
      </c>
      <c r="Y61" s="230" t="s">
        <v>182</v>
      </c>
      <c r="Z61" s="210"/>
      <c r="AA61" s="210"/>
      <c r="AB61" s="210"/>
      <c r="AC61" s="210"/>
      <c r="AD61" s="210"/>
      <c r="AE61" s="210"/>
      <c r="AF61" s="210"/>
      <c r="AG61" s="210" t="s">
        <v>183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2" x14ac:dyDescent="0.2">
      <c r="A62" s="227"/>
      <c r="B62" s="228"/>
      <c r="C62" s="257" t="s">
        <v>412</v>
      </c>
      <c r="D62" s="232"/>
      <c r="E62" s="233">
        <v>10.284000000000001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185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1" x14ac:dyDescent="0.2">
      <c r="A63" s="243">
        <v>18</v>
      </c>
      <c r="B63" s="244" t="s">
        <v>413</v>
      </c>
      <c r="C63" s="256" t="s">
        <v>414</v>
      </c>
      <c r="D63" s="245" t="s">
        <v>178</v>
      </c>
      <c r="E63" s="246">
        <v>24</v>
      </c>
      <c r="F63" s="247"/>
      <c r="G63" s="248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6.9999999999999994E-5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179</v>
      </c>
      <c r="T63" s="230" t="s">
        <v>180</v>
      </c>
      <c r="U63" s="230">
        <v>0.23</v>
      </c>
      <c r="V63" s="230">
        <f>ROUND(E63*U63,2)</f>
        <v>5.52</v>
      </c>
      <c r="W63" s="230"/>
      <c r="X63" s="230" t="s">
        <v>181</v>
      </c>
      <c r="Y63" s="230" t="s">
        <v>182</v>
      </c>
      <c r="Z63" s="210"/>
      <c r="AA63" s="210"/>
      <c r="AB63" s="210"/>
      <c r="AC63" s="210"/>
      <c r="AD63" s="210"/>
      <c r="AE63" s="210"/>
      <c r="AF63" s="210"/>
      <c r="AG63" s="210" t="s">
        <v>183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57" t="s">
        <v>415</v>
      </c>
      <c r="D64" s="232"/>
      <c r="E64" s="233">
        <v>24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185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3">
        <v>19</v>
      </c>
      <c r="B65" s="244" t="s">
        <v>416</v>
      </c>
      <c r="C65" s="256" t="s">
        <v>417</v>
      </c>
      <c r="D65" s="245" t="s">
        <v>197</v>
      </c>
      <c r="E65" s="246">
        <v>9.4796399999999998</v>
      </c>
      <c r="F65" s="247"/>
      <c r="G65" s="248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2.5249999999999999</v>
      </c>
      <c r="O65" s="229">
        <f>ROUND(E65*N65,2)</f>
        <v>23.94</v>
      </c>
      <c r="P65" s="229">
        <v>0</v>
      </c>
      <c r="Q65" s="229">
        <f>ROUND(E65*P65,2)</f>
        <v>0</v>
      </c>
      <c r="R65" s="230"/>
      <c r="S65" s="230" t="s">
        <v>179</v>
      </c>
      <c r="T65" s="230" t="s">
        <v>180</v>
      </c>
      <c r="U65" s="230">
        <v>0.47699999999999998</v>
      </c>
      <c r="V65" s="230">
        <f>ROUND(E65*U65,2)</f>
        <v>4.5199999999999996</v>
      </c>
      <c r="W65" s="230"/>
      <c r="X65" s="230" t="s">
        <v>181</v>
      </c>
      <c r="Y65" s="230" t="s">
        <v>182</v>
      </c>
      <c r="Z65" s="210"/>
      <c r="AA65" s="210"/>
      <c r="AB65" s="210"/>
      <c r="AC65" s="210"/>
      <c r="AD65" s="210"/>
      <c r="AE65" s="210"/>
      <c r="AF65" s="210"/>
      <c r="AG65" s="210" t="s">
        <v>183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7" t="s">
        <v>354</v>
      </c>
      <c r="D66" s="232"/>
      <c r="E66" s="233">
        <v>0.3916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185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57" t="s">
        <v>355</v>
      </c>
      <c r="D67" s="232"/>
      <c r="E67" s="233">
        <v>0.45300000000000001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185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57" t="s">
        <v>356</v>
      </c>
      <c r="D68" s="232"/>
      <c r="E68" s="233">
        <v>0.39800000000000002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185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3" x14ac:dyDescent="0.2">
      <c r="A69" s="227"/>
      <c r="B69" s="228"/>
      <c r="C69" s="257" t="s">
        <v>418</v>
      </c>
      <c r="D69" s="232"/>
      <c r="E69" s="233">
        <v>3.6637499999999998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185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7" t="s">
        <v>380</v>
      </c>
      <c r="D70" s="232"/>
      <c r="E70" s="233">
        <v>2.6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185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27"/>
      <c r="B71" s="228"/>
      <c r="C71" s="257" t="s">
        <v>419</v>
      </c>
      <c r="D71" s="232"/>
      <c r="E71" s="233">
        <v>1.1114999999999999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185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27"/>
      <c r="B72" s="228"/>
      <c r="C72" s="268" t="s">
        <v>420</v>
      </c>
      <c r="D72" s="266"/>
      <c r="E72" s="267">
        <v>0.86178999999999994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185</v>
      </c>
      <c r="AH72" s="210">
        <v>4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3">
        <v>20</v>
      </c>
      <c r="B73" s="244" t="s">
        <v>421</v>
      </c>
      <c r="C73" s="256" t="s">
        <v>422</v>
      </c>
      <c r="D73" s="245" t="s">
        <v>197</v>
      </c>
      <c r="E73" s="246">
        <v>1.2869999999999999</v>
      </c>
      <c r="F73" s="247"/>
      <c r="G73" s="248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2.16</v>
      </c>
      <c r="O73" s="229">
        <f>ROUND(E73*N73,2)</f>
        <v>2.78</v>
      </c>
      <c r="P73" s="229">
        <v>0</v>
      </c>
      <c r="Q73" s="229">
        <f>ROUND(E73*P73,2)</f>
        <v>0</v>
      </c>
      <c r="R73" s="230"/>
      <c r="S73" s="230" t="s">
        <v>179</v>
      </c>
      <c r="T73" s="230" t="s">
        <v>180</v>
      </c>
      <c r="U73" s="230">
        <v>1.085</v>
      </c>
      <c r="V73" s="230">
        <f>ROUND(E73*U73,2)</f>
        <v>1.4</v>
      </c>
      <c r="W73" s="230"/>
      <c r="X73" s="230" t="s">
        <v>181</v>
      </c>
      <c r="Y73" s="230" t="s">
        <v>182</v>
      </c>
      <c r="Z73" s="210"/>
      <c r="AA73" s="210"/>
      <c r="AB73" s="210"/>
      <c r="AC73" s="210"/>
      <c r="AD73" s="210"/>
      <c r="AE73" s="210"/>
      <c r="AF73" s="210"/>
      <c r="AG73" s="210" t="s">
        <v>183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7" t="s">
        <v>423</v>
      </c>
      <c r="D74" s="232"/>
      <c r="E74" s="233">
        <v>0.4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185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57" t="s">
        <v>424</v>
      </c>
      <c r="D75" s="232"/>
      <c r="E75" s="233">
        <v>0.03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185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57" t="s">
        <v>425</v>
      </c>
      <c r="D76" s="232"/>
      <c r="E76" s="233">
        <v>0.85699999999999998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185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3">
        <v>21</v>
      </c>
      <c r="B77" s="244" t="s">
        <v>426</v>
      </c>
      <c r="C77" s="256" t="s">
        <v>427</v>
      </c>
      <c r="D77" s="245" t="s">
        <v>197</v>
      </c>
      <c r="E77" s="246">
        <v>4.2487700000000004</v>
      </c>
      <c r="F77" s="247"/>
      <c r="G77" s="248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2.5249999999999999</v>
      </c>
      <c r="O77" s="229">
        <f>ROUND(E77*N77,2)</f>
        <v>10.73</v>
      </c>
      <c r="P77" s="229">
        <v>0</v>
      </c>
      <c r="Q77" s="229">
        <f>ROUND(E77*P77,2)</f>
        <v>0</v>
      </c>
      <c r="R77" s="230"/>
      <c r="S77" s="230" t="s">
        <v>179</v>
      </c>
      <c r="T77" s="230" t="s">
        <v>180</v>
      </c>
      <c r="U77" s="230">
        <v>0.48</v>
      </c>
      <c r="V77" s="230">
        <f>ROUND(E77*U77,2)</f>
        <v>2.04</v>
      </c>
      <c r="W77" s="230"/>
      <c r="X77" s="230" t="s">
        <v>181</v>
      </c>
      <c r="Y77" s="230" t="s">
        <v>182</v>
      </c>
      <c r="Z77" s="210"/>
      <c r="AA77" s="210"/>
      <c r="AB77" s="210"/>
      <c r="AC77" s="210"/>
      <c r="AD77" s="210"/>
      <c r="AE77" s="210"/>
      <c r="AF77" s="210"/>
      <c r="AG77" s="210" t="s">
        <v>183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27"/>
      <c r="B78" s="228"/>
      <c r="C78" s="257" t="s">
        <v>428</v>
      </c>
      <c r="D78" s="232"/>
      <c r="E78" s="233">
        <v>0.1424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185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7" t="s">
        <v>429</v>
      </c>
      <c r="D79" s="232"/>
      <c r="E79" s="233">
        <v>0.1812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185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57" t="s">
        <v>430</v>
      </c>
      <c r="D80" s="232"/>
      <c r="E80" s="233">
        <v>0.15920000000000001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185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57" t="s">
        <v>431</v>
      </c>
      <c r="D81" s="232"/>
      <c r="E81" s="233">
        <v>1.2037500000000001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185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57" t="s">
        <v>432</v>
      </c>
      <c r="D82" s="232"/>
      <c r="E82" s="233">
        <v>0.18840000000000001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185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27"/>
      <c r="B83" s="228"/>
      <c r="C83" s="257" t="s">
        <v>433</v>
      </c>
      <c r="D83" s="232"/>
      <c r="E83" s="233">
        <v>1.714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185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57" t="s">
        <v>434</v>
      </c>
      <c r="D84" s="232"/>
      <c r="E84" s="233">
        <v>0.45750000000000002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185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68" t="s">
        <v>435</v>
      </c>
      <c r="D85" s="266"/>
      <c r="E85" s="267">
        <v>0.20232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185</v>
      </c>
      <c r="AH85" s="210">
        <v>4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3">
        <v>22</v>
      </c>
      <c r="B86" s="244" t="s">
        <v>436</v>
      </c>
      <c r="C86" s="256" t="s">
        <v>437</v>
      </c>
      <c r="D86" s="245" t="s">
        <v>188</v>
      </c>
      <c r="E86" s="246">
        <v>4.9223999999999997</v>
      </c>
      <c r="F86" s="247"/>
      <c r="G86" s="248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3.9199999999999999E-2</v>
      </c>
      <c r="O86" s="229">
        <f>ROUND(E86*N86,2)</f>
        <v>0.19</v>
      </c>
      <c r="P86" s="229">
        <v>0</v>
      </c>
      <c r="Q86" s="229">
        <f>ROUND(E86*P86,2)</f>
        <v>0</v>
      </c>
      <c r="R86" s="230"/>
      <c r="S86" s="230" t="s">
        <v>179</v>
      </c>
      <c r="T86" s="230" t="s">
        <v>180</v>
      </c>
      <c r="U86" s="230">
        <v>1.6</v>
      </c>
      <c r="V86" s="230">
        <f>ROUND(E86*U86,2)</f>
        <v>7.88</v>
      </c>
      <c r="W86" s="230"/>
      <c r="X86" s="230" t="s">
        <v>181</v>
      </c>
      <c r="Y86" s="230" t="s">
        <v>182</v>
      </c>
      <c r="Z86" s="210"/>
      <c r="AA86" s="210"/>
      <c r="AB86" s="210"/>
      <c r="AC86" s="210"/>
      <c r="AD86" s="210"/>
      <c r="AE86" s="210"/>
      <c r="AF86" s="210"/>
      <c r="AG86" s="210" t="s">
        <v>183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57" t="s">
        <v>428</v>
      </c>
      <c r="D87" s="232"/>
      <c r="E87" s="233">
        <v>0.1424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185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27"/>
      <c r="B88" s="228"/>
      <c r="C88" s="257" t="s">
        <v>438</v>
      </c>
      <c r="D88" s="232"/>
      <c r="E88" s="233">
        <v>3.34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185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27"/>
      <c r="B89" s="228"/>
      <c r="C89" s="257" t="s">
        <v>439</v>
      </c>
      <c r="D89" s="232"/>
      <c r="E89" s="233">
        <v>1.44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185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43">
        <v>23</v>
      </c>
      <c r="B90" s="244" t="s">
        <v>440</v>
      </c>
      <c r="C90" s="256" t="s">
        <v>441</v>
      </c>
      <c r="D90" s="245" t="s">
        <v>188</v>
      </c>
      <c r="E90" s="246">
        <v>4.9223999999999997</v>
      </c>
      <c r="F90" s="247"/>
      <c r="G90" s="248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0</v>
      </c>
      <c r="Q90" s="229">
        <f>ROUND(E90*P90,2)</f>
        <v>0</v>
      </c>
      <c r="R90" s="230"/>
      <c r="S90" s="230" t="s">
        <v>179</v>
      </c>
      <c r="T90" s="230" t="s">
        <v>180</v>
      </c>
      <c r="U90" s="230">
        <v>0.32</v>
      </c>
      <c r="V90" s="230">
        <f>ROUND(E90*U90,2)</f>
        <v>1.58</v>
      </c>
      <c r="W90" s="230"/>
      <c r="X90" s="230" t="s">
        <v>181</v>
      </c>
      <c r="Y90" s="230" t="s">
        <v>182</v>
      </c>
      <c r="Z90" s="210"/>
      <c r="AA90" s="210"/>
      <c r="AB90" s="210"/>
      <c r="AC90" s="210"/>
      <c r="AD90" s="210"/>
      <c r="AE90" s="210"/>
      <c r="AF90" s="210"/>
      <c r="AG90" s="210" t="s">
        <v>183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57" t="s">
        <v>428</v>
      </c>
      <c r="D91" s="232"/>
      <c r="E91" s="233">
        <v>0.1424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185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57" t="s">
        <v>438</v>
      </c>
      <c r="D92" s="232"/>
      <c r="E92" s="233">
        <v>3.34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185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27"/>
      <c r="B93" s="228"/>
      <c r="C93" s="257" t="s">
        <v>439</v>
      </c>
      <c r="D93" s="232"/>
      <c r="E93" s="233">
        <v>1.44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185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22.5" outlineLevel="1" x14ac:dyDescent="0.2">
      <c r="A94" s="243">
        <v>24</v>
      </c>
      <c r="B94" s="244" t="s">
        <v>442</v>
      </c>
      <c r="C94" s="256" t="s">
        <v>443</v>
      </c>
      <c r="D94" s="245" t="s">
        <v>325</v>
      </c>
      <c r="E94" s="246">
        <v>0.13761000000000001</v>
      </c>
      <c r="F94" s="247"/>
      <c r="G94" s="248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1.0682400000000001</v>
      </c>
      <c r="O94" s="229">
        <f>ROUND(E94*N94,2)</f>
        <v>0.15</v>
      </c>
      <c r="P94" s="229">
        <v>0</v>
      </c>
      <c r="Q94" s="229">
        <f>ROUND(E94*P94,2)</f>
        <v>0</v>
      </c>
      <c r="R94" s="230"/>
      <c r="S94" s="230" t="s">
        <v>179</v>
      </c>
      <c r="T94" s="230" t="s">
        <v>180</v>
      </c>
      <c r="U94" s="230">
        <v>15.231</v>
      </c>
      <c r="V94" s="230">
        <f>ROUND(E94*U94,2)</f>
        <v>2.1</v>
      </c>
      <c r="W94" s="230"/>
      <c r="X94" s="230" t="s">
        <v>181</v>
      </c>
      <c r="Y94" s="230" t="s">
        <v>182</v>
      </c>
      <c r="Z94" s="210"/>
      <c r="AA94" s="210"/>
      <c r="AB94" s="210"/>
      <c r="AC94" s="210"/>
      <c r="AD94" s="210"/>
      <c r="AE94" s="210"/>
      <c r="AF94" s="210"/>
      <c r="AG94" s="210" t="s">
        <v>183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57" t="s">
        <v>444</v>
      </c>
      <c r="D95" s="232"/>
      <c r="E95" s="233">
        <v>5.6899999999999997E-3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185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57" t="s">
        <v>445</v>
      </c>
      <c r="D96" s="232"/>
      <c r="E96" s="233">
        <v>7.2399999999999999E-3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185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57" t="s">
        <v>446</v>
      </c>
      <c r="D97" s="232"/>
      <c r="E97" s="233">
        <v>6.3600000000000002E-3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185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57" t="s">
        <v>447</v>
      </c>
      <c r="D98" s="232"/>
      <c r="E98" s="233">
        <v>7.5300000000000002E-3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185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22.5" outlineLevel="3" x14ac:dyDescent="0.2">
      <c r="A99" s="227"/>
      <c r="B99" s="228"/>
      <c r="C99" s="257" t="s">
        <v>448</v>
      </c>
      <c r="D99" s="232"/>
      <c r="E99" s="233">
        <v>6.8470000000000003E-2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185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57" t="s">
        <v>449</v>
      </c>
      <c r="D100" s="232"/>
      <c r="E100" s="233">
        <v>2.4369999999999999E-2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185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68" t="s">
        <v>450</v>
      </c>
      <c r="D101" s="266"/>
      <c r="E101" s="267">
        <v>1.7950000000000001E-2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185</v>
      </c>
      <c r="AH101" s="210">
        <v>4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22.5" outlineLevel="1" x14ac:dyDescent="0.2">
      <c r="A102" s="243">
        <v>25</v>
      </c>
      <c r="B102" s="244" t="s">
        <v>451</v>
      </c>
      <c r="C102" s="256" t="s">
        <v>452</v>
      </c>
      <c r="D102" s="245" t="s">
        <v>325</v>
      </c>
      <c r="E102" s="246">
        <v>2.7959999999999999E-2</v>
      </c>
      <c r="F102" s="247"/>
      <c r="G102" s="248">
        <f>ROUND(E102*F102,2)</f>
        <v>0</v>
      </c>
      <c r="H102" s="231"/>
      <c r="I102" s="230">
        <f>ROUND(E102*H102,2)</f>
        <v>0</v>
      </c>
      <c r="J102" s="231"/>
      <c r="K102" s="230">
        <f>ROUND(E102*J102,2)</f>
        <v>0</v>
      </c>
      <c r="L102" s="230">
        <v>21</v>
      </c>
      <c r="M102" s="230">
        <f>G102*(1+L102/100)</f>
        <v>0</v>
      </c>
      <c r="N102" s="229">
        <v>1.07874</v>
      </c>
      <c r="O102" s="229">
        <f>ROUND(E102*N102,2)</f>
        <v>0.03</v>
      </c>
      <c r="P102" s="229">
        <v>0</v>
      </c>
      <c r="Q102" s="229">
        <f>ROUND(E102*P102,2)</f>
        <v>0</v>
      </c>
      <c r="R102" s="230"/>
      <c r="S102" s="230" t="s">
        <v>179</v>
      </c>
      <c r="T102" s="230" t="s">
        <v>180</v>
      </c>
      <c r="U102" s="230">
        <v>15.231</v>
      </c>
      <c r="V102" s="230">
        <f>ROUND(E102*U102,2)</f>
        <v>0.43</v>
      </c>
      <c r="W102" s="230"/>
      <c r="X102" s="230" t="s">
        <v>181</v>
      </c>
      <c r="Y102" s="230" t="s">
        <v>182</v>
      </c>
      <c r="Z102" s="210"/>
      <c r="AA102" s="210"/>
      <c r="AB102" s="210"/>
      <c r="AC102" s="210"/>
      <c r="AD102" s="210"/>
      <c r="AE102" s="210"/>
      <c r="AF102" s="210"/>
      <c r="AG102" s="210" t="s">
        <v>183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27"/>
      <c r="B103" s="228"/>
      <c r="C103" s="257" t="s">
        <v>453</v>
      </c>
      <c r="D103" s="232"/>
      <c r="E103" s="233">
        <v>2.4320000000000001E-2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185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27"/>
      <c r="B104" s="228"/>
      <c r="C104" s="268" t="s">
        <v>450</v>
      </c>
      <c r="D104" s="266"/>
      <c r="E104" s="267">
        <v>3.65E-3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185</v>
      </c>
      <c r="AH104" s="210">
        <v>4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22.5" outlineLevel="1" x14ac:dyDescent="0.2">
      <c r="A105" s="243">
        <v>26</v>
      </c>
      <c r="B105" s="244" t="s">
        <v>454</v>
      </c>
      <c r="C105" s="256" t="s">
        <v>455</v>
      </c>
      <c r="D105" s="245" t="s">
        <v>188</v>
      </c>
      <c r="E105" s="246">
        <v>13.365</v>
      </c>
      <c r="F105" s="247"/>
      <c r="G105" s="248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0.36499999999999999</v>
      </c>
      <c r="O105" s="229">
        <f>ROUND(E105*N105,2)</f>
        <v>4.88</v>
      </c>
      <c r="P105" s="229">
        <v>0</v>
      </c>
      <c r="Q105" s="229">
        <f>ROUND(E105*P105,2)</f>
        <v>0</v>
      </c>
      <c r="R105" s="230"/>
      <c r="S105" s="230" t="s">
        <v>179</v>
      </c>
      <c r="T105" s="230" t="s">
        <v>180</v>
      </c>
      <c r="U105" s="230">
        <v>0.8</v>
      </c>
      <c r="V105" s="230">
        <f>ROUND(E105*U105,2)</f>
        <v>10.69</v>
      </c>
      <c r="W105" s="230"/>
      <c r="X105" s="230" t="s">
        <v>181</v>
      </c>
      <c r="Y105" s="230" t="s">
        <v>182</v>
      </c>
      <c r="Z105" s="210"/>
      <c r="AA105" s="210"/>
      <c r="AB105" s="210"/>
      <c r="AC105" s="210"/>
      <c r="AD105" s="210"/>
      <c r="AE105" s="210"/>
      <c r="AF105" s="210"/>
      <c r="AG105" s="210" t="s">
        <v>183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57" t="s">
        <v>456</v>
      </c>
      <c r="D106" s="232"/>
      <c r="E106" s="233">
        <v>7.8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185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27"/>
      <c r="B107" s="228"/>
      <c r="C107" s="257" t="s">
        <v>457</v>
      </c>
      <c r="D107" s="232"/>
      <c r="E107" s="233">
        <v>5.5650000000000004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185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2.5" outlineLevel="1" x14ac:dyDescent="0.2">
      <c r="A108" s="243">
        <v>27</v>
      </c>
      <c r="B108" s="244" t="s">
        <v>458</v>
      </c>
      <c r="C108" s="256" t="s">
        <v>459</v>
      </c>
      <c r="D108" s="245" t="s">
        <v>325</v>
      </c>
      <c r="E108" s="246">
        <v>0.20047999999999999</v>
      </c>
      <c r="F108" s="247"/>
      <c r="G108" s="248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1.0210999999999999</v>
      </c>
      <c r="O108" s="229">
        <f>ROUND(E108*N108,2)</f>
        <v>0.2</v>
      </c>
      <c r="P108" s="229">
        <v>0</v>
      </c>
      <c r="Q108" s="229">
        <f>ROUND(E108*P108,2)</f>
        <v>0</v>
      </c>
      <c r="R108" s="230"/>
      <c r="S108" s="230" t="s">
        <v>179</v>
      </c>
      <c r="T108" s="230" t="s">
        <v>180</v>
      </c>
      <c r="U108" s="230">
        <v>29.292000000000002</v>
      </c>
      <c r="V108" s="230">
        <f>ROUND(E108*U108,2)</f>
        <v>5.87</v>
      </c>
      <c r="W108" s="230"/>
      <c r="X108" s="230" t="s">
        <v>181</v>
      </c>
      <c r="Y108" s="230" t="s">
        <v>182</v>
      </c>
      <c r="Z108" s="210"/>
      <c r="AA108" s="210"/>
      <c r="AB108" s="210"/>
      <c r="AC108" s="210"/>
      <c r="AD108" s="210"/>
      <c r="AE108" s="210"/>
      <c r="AF108" s="210"/>
      <c r="AG108" s="210" t="s">
        <v>183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57" t="s">
        <v>460</v>
      </c>
      <c r="D109" s="232"/>
      <c r="E109" s="233">
        <v>0.20047999999999999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185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x14ac:dyDescent="0.2">
      <c r="A110" s="236" t="s">
        <v>174</v>
      </c>
      <c r="B110" s="237" t="s">
        <v>77</v>
      </c>
      <c r="C110" s="255" t="s">
        <v>78</v>
      </c>
      <c r="D110" s="238"/>
      <c r="E110" s="239"/>
      <c r="F110" s="240"/>
      <c r="G110" s="241">
        <f>SUMIF(AG111:AG148,"&lt;&gt;NOR",G111:G148)</f>
        <v>0</v>
      </c>
      <c r="H110" s="235"/>
      <c r="I110" s="235">
        <f>SUM(I111:I148)</f>
        <v>0</v>
      </c>
      <c r="J110" s="235"/>
      <c r="K110" s="235">
        <f>SUM(K111:K148)</f>
        <v>0</v>
      </c>
      <c r="L110" s="235"/>
      <c r="M110" s="235">
        <f>SUM(M111:M148)</f>
        <v>0</v>
      </c>
      <c r="N110" s="234"/>
      <c r="O110" s="234">
        <f>SUM(O111:O148)</f>
        <v>35.570000000000007</v>
      </c>
      <c r="P110" s="234"/>
      <c r="Q110" s="234">
        <f>SUM(Q111:Q148)</f>
        <v>0</v>
      </c>
      <c r="R110" s="235"/>
      <c r="S110" s="235"/>
      <c r="T110" s="235"/>
      <c r="U110" s="235"/>
      <c r="V110" s="235">
        <f>SUM(V111:V148)</f>
        <v>190.58999999999997</v>
      </c>
      <c r="W110" s="235"/>
      <c r="X110" s="235"/>
      <c r="Y110" s="235"/>
      <c r="AG110" t="s">
        <v>175</v>
      </c>
    </row>
    <row r="111" spans="1:60" ht="22.5" outlineLevel="1" x14ac:dyDescent="0.2">
      <c r="A111" s="243">
        <v>28</v>
      </c>
      <c r="B111" s="244" t="s">
        <v>461</v>
      </c>
      <c r="C111" s="256" t="s">
        <v>462</v>
      </c>
      <c r="D111" s="245" t="s">
        <v>188</v>
      </c>
      <c r="E111" s="246">
        <v>138.63</v>
      </c>
      <c r="F111" s="247"/>
      <c r="G111" s="248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0.17501</v>
      </c>
      <c r="O111" s="229">
        <f>ROUND(E111*N111,2)</f>
        <v>24.26</v>
      </c>
      <c r="P111" s="229">
        <v>0</v>
      </c>
      <c r="Q111" s="229">
        <f>ROUND(E111*P111,2)</f>
        <v>0</v>
      </c>
      <c r="R111" s="230"/>
      <c r="S111" s="230" t="s">
        <v>179</v>
      </c>
      <c r="T111" s="230" t="s">
        <v>180</v>
      </c>
      <c r="U111" s="230">
        <v>0.65500000000000003</v>
      </c>
      <c r="V111" s="230">
        <f>ROUND(E111*U111,2)</f>
        <v>90.8</v>
      </c>
      <c r="W111" s="230"/>
      <c r="X111" s="230" t="s">
        <v>181</v>
      </c>
      <c r="Y111" s="230" t="s">
        <v>182</v>
      </c>
      <c r="Z111" s="210"/>
      <c r="AA111" s="210"/>
      <c r="AB111" s="210"/>
      <c r="AC111" s="210"/>
      <c r="AD111" s="210"/>
      <c r="AE111" s="210"/>
      <c r="AF111" s="210"/>
      <c r="AG111" s="210" t="s">
        <v>183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27"/>
      <c r="B112" s="228"/>
      <c r="C112" s="257" t="s">
        <v>463</v>
      </c>
      <c r="D112" s="232"/>
      <c r="E112" s="233">
        <v>54.46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185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57" t="s">
        <v>464</v>
      </c>
      <c r="D113" s="232"/>
      <c r="E113" s="233">
        <v>3.36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185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27"/>
      <c r="B114" s="228"/>
      <c r="C114" s="257" t="s">
        <v>465</v>
      </c>
      <c r="D114" s="232"/>
      <c r="E114" s="233">
        <v>0.54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185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27"/>
      <c r="B115" s="228"/>
      <c r="C115" s="257" t="s">
        <v>466</v>
      </c>
      <c r="D115" s="232"/>
      <c r="E115" s="233">
        <v>0.72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185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57" t="s">
        <v>467</v>
      </c>
      <c r="D116" s="232"/>
      <c r="E116" s="233">
        <v>-5.63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185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57" t="s">
        <v>468</v>
      </c>
      <c r="D117" s="232"/>
      <c r="E117" s="233">
        <v>89.5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185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57" t="s">
        <v>469</v>
      </c>
      <c r="D118" s="232"/>
      <c r="E118" s="233">
        <v>-4.32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185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43">
        <v>29</v>
      </c>
      <c r="B119" s="244" t="s">
        <v>470</v>
      </c>
      <c r="C119" s="256" t="s">
        <v>471</v>
      </c>
      <c r="D119" s="245" t="s">
        <v>212</v>
      </c>
      <c r="E119" s="246">
        <v>21.35</v>
      </c>
      <c r="F119" s="247"/>
      <c r="G119" s="248">
        <f>ROUND(E119*F119,2)</f>
        <v>0</v>
      </c>
      <c r="H119" s="231"/>
      <c r="I119" s="230">
        <f>ROUND(E119*H119,2)</f>
        <v>0</v>
      </c>
      <c r="J119" s="231"/>
      <c r="K119" s="230">
        <f>ROUND(E119*J119,2)</f>
        <v>0</v>
      </c>
      <c r="L119" s="230">
        <v>21</v>
      </c>
      <c r="M119" s="230">
        <f>G119*(1+L119/100)</f>
        <v>0</v>
      </c>
      <c r="N119" s="229">
        <v>2.0500000000000002E-3</v>
      </c>
      <c r="O119" s="229">
        <f>ROUND(E119*N119,2)</f>
        <v>0.04</v>
      </c>
      <c r="P119" s="229">
        <v>0</v>
      </c>
      <c r="Q119" s="229">
        <f>ROUND(E119*P119,2)</f>
        <v>0</v>
      </c>
      <c r="R119" s="230"/>
      <c r="S119" s="230" t="s">
        <v>179</v>
      </c>
      <c r="T119" s="230" t="s">
        <v>180</v>
      </c>
      <c r="U119" s="230">
        <v>0.42599999999999999</v>
      </c>
      <c r="V119" s="230">
        <f>ROUND(E119*U119,2)</f>
        <v>9.1</v>
      </c>
      <c r="W119" s="230"/>
      <c r="X119" s="230" t="s">
        <v>181</v>
      </c>
      <c r="Y119" s="230" t="s">
        <v>182</v>
      </c>
      <c r="Z119" s="210"/>
      <c r="AA119" s="210"/>
      <c r="AB119" s="210"/>
      <c r="AC119" s="210"/>
      <c r="AD119" s="210"/>
      <c r="AE119" s="210"/>
      <c r="AF119" s="210"/>
      <c r="AG119" s="210" t="s">
        <v>183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">
      <c r="A120" s="227"/>
      <c r="B120" s="228"/>
      <c r="C120" s="257" t="s">
        <v>472</v>
      </c>
      <c r="D120" s="232"/>
      <c r="E120" s="233">
        <v>21.35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185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43">
        <v>30</v>
      </c>
      <c r="B121" s="244" t="s">
        <v>473</v>
      </c>
      <c r="C121" s="256" t="s">
        <v>474</v>
      </c>
      <c r="D121" s="245" t="s">
        <v>188</v>
      </c>
      <c r="E121" s="246">
        <v>66.384</v>
      </c>
      <c r="F121" s="247"/>
      <c r="G121" s="248">
        <f>ROUND(E121*F121,2)</f>
        <v>0</v>
      </c>
      <c r="H121" s="231"/>
      <c r="I121" s="230">
        <f>ROUND(E121*H121,2)</f>
        <v>0</v>
      </c>
      <c r="J121" s="231"/>
      <c r="K121" s="230">
        <f>ROUND(E121*J121,2)</f>
        <v>0</v>
      </c>
      <c r="L121" s="230">
        <v>21</v>
      </c>
      <c r="M121" s="230">
        <f>G121*(1+L121/100)</f>
        <v>0</v>
      </c>
      <c r="N121" s="229">
        <v>0.11312999999999999</v>
      </c>
      <c r="O121" s="229">
        <f>ROUND(E121*N121,2)</f>
        <v>7.51</v>
      </c>
      <c r="P121" s="229">
        <v>0</v>
      </c>
      <c r="Q121" s="229">
        <f>ROUND(E121*P121,2)</f>
        <v>0</v>
      </c>
      <c r="R121" s="230"/>
      <c r="S121" s="230" t="s">
        <v>179</v>
      </c>
      <c r="T121" s="230" t="s">
        <v>180</v>
      </c>
      <c r="U121" s="230">
        <v>0.55488999999999999</v>
      </c>
      <c r="V121" s="230">
        <f>ROUND(E121*U121,2)</f>
        <v>36.840000000000003</v>
      </c>
      <c r="W121" s="230"/>
      <c r="X121" s="230" t="s">
        <v>181</v>
      </c>
      <c r="Y121" s="230" t="s">
        <v>182</v>
      </c>
      <c r="Z121" s="210"/>
      <c r="AA121" s="210"/>
      <c r="AB121" s="210"/>
      <c r="AC121" s="210"/>
      <c r="AD121" s="210"/>
      <c r="AE121" s="210"/>
      <c r="AF121" s="210"/>
      <c r="AG121" s="210" t="s">
        <v>183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27"/>
      <c r="B122" s="228"/>
      <c r="C122" s="257" t="s">
        <v>475</v>
      </c>
      <c r="D122" s="232"/>
      <c r="E122" s="233">
        <v>21.783999999999999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185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27"/>
      <c r="B123" s="228"/>
      <c r="C123" s="257" t="s">
        <v>476</v>
      </c>
      <c r="D123" s="232"/>
      <c r="E123" s="233">
        <v>-2.8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185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27"/>
      <c r="B124" s="228"/>
      <c r="C124" s="257" t="s">
        <v>477</v>
      </c>
      <c r="D124" s="232"/>
      <c r="E124" s="233">
        <v>53.4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185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57" t="s">
        <v>478</v>
      </c>
      <c r="D125" s="232"/>
      <c r="E125" s="233">
        <v>-6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185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43">
        <v>31</v>
      </c>
      <c r="B126" s="244" t="s">
        <v>479</v>
      </c>
      <c r="C126" s="256" t="s">
        <v>480</v>
      </c>
      <c r="D126" s="245" t="s">
        <v>212</v>
      </c>
      <c r="E126" s="246">
        <v>29.5</v>
      </c>
      <c r="F126" s="247"/>
      <c r="G126" s="248">
        <f>ROUND(E126*F126,2)</f>
        <v>0</v>
      </c>
      <c r="H126" s="231"/>
      <c r="I126" s="230">
        <f>ROUND(E126*H126,2)</f>
        <v>0</v>
      </c>
      <c r="J126" s="231"/>
      <c r="K126" s="230">
        <f>ROUND(E126*J126,2)</f>
        <v>0</v>
      </c>
      <c r="L126" s="230">
        <v>21</v>
      </c>
      <c r="M126" s="230">
        <f>G126*(1+L126/100)</f>
        <v>0</v>
      </c>
      <c r="N126" s="229">
        <v>1.0300000000000001E-3</v>
      </c>
      <c r="O126" s="229">
        <f>ROUND(E126*N126,2)</f>
        <v>0.03</v>
      </c>
      <c r="P126" s="229">
        <v>0</v>
      </c>
      <c r="Q126" s="229">
        <f>ROUND(E126*P126,2)</f>
        <v>0</v>
      </c>
      <c r="R126" s="230"/>
      <c r="S126" s="230" t="s">
        <v>179</v>
      </c>
      <c r="T126" s="230" t="s">
        <v>180</v>
      </c>
      <c r="U126" s="230">
        <v>0.223</v>
      </c>
      <c r="V126" s="230">
        <f>ROUND(E126*U126,2)</f>
        <v>6.58</v>
      </c>
      <c r="W126" s="230"/>
      <c r="X126" s="230" t="s">
        <v>181</v>
      </c>
      <c r="Y126" s="230" t="s">
        <v>182</v>
      </c>
      <c r="Z126" s="210"/>
      <c r="AA126" s="210"/>
      <c r="AB126" s="210"/>
      <c r="AC126" s="210"/>
      <c r="AD126" s="210"/>
      <c r="AE126" s="210"/>
      <c r="AF126" s="210"/>
      <c r="AG126" s="210" t="s">
        <v>183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27"/>
      <c r="B127" s="228"/>
      <c r="C127" s="257" t="s">
        <v>481</v>
      </c>
      <c r="D127" s="232"/>
      <c r="E127" s="233">
        <v>14</v>
      </c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185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27"/>
      <c r="B128" s="228"/>
      <c r="C128" s="257" t="s">
        <v>482</v>
      </c>
      <c r="D128" s="232"/>
      <c r="E128" s="233">
        <v>15.5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185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43">
        <v>32</v>
      </c>
      <c r="B129" s="244" t="s">
        <v>483</v>
      </c>
      <c r="C129" s="256" t="s">
        <v>484</v>
      </c>
      <c r="D129" s="245" t="s">
        <v>178</v>
      </c>
      <c r="E129" s="246">
        <v>6.1666699999999999</v>
      </c>
      <c r="F129" s="247"/>
      <c r="G129" s="248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1.465E-2</v>
      </c>
      <c r="O129" s="229">
        <f>ROUND(E129*N129,2)</f>
        <v>0.09</v>
      </c>
      <c r="P129" s="229">
        <v>0</v>
      </c>
      <c r="Q129" s="229">
        <f>ROUND(E129*P129,2)</f>
        <v>0</v>
      </c>
      <c r="R129" s="230"/>
      <c r="S129" s="230" t="s">
        <v>179</v>
      </c>
      <c r="T129" s="230" t="s">
        <v>180</v>
      </c>
      <c r="U129" s="230">
        <v>0.32</v>
      </c>
      <c r="V129" s="230">
        <f>ROUND(E129*U129,2)</f>
        <v>1.97</v>
      </c>
      <c r="W129" s="230"/>
      <c r="X129" s="230" t="s">
        <v>181</v>
      </c>
      <c r="Y129" s="230" t="s">
        <v>182</v>
      </c>
      <c r="Z129" s="210"/>
      <c r="AA129" s="210"/>
      <c r="AB129" s="210"/>
      <c r="AC129" s="210"/>
      <c r="AD129" s="210"/>
      <c r="AE129" s="210"/>
      <c r="AF129" s="210"/>
      <c r="AG129" s="210" t="s">
        <v>183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27"/>
      <c r="B130" s="228"/>
      <c r="C130" s="257" t="s">
        <v>485</v>
      </c>
      <c r="D130" s="232"/>
      <c r="E130" s="233">
        <v>4.6666699999999999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185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27"/>
      <c r="B131" s="228"/>
      <c r="C131" s="257" t="s">
        <v>486</v>
      </c>
      <c r="D131" s="232"/>
      <c r="E131" s="233">
        <v>1.5</v>
      </c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185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ht="22.5" outlineLevel="1" x14ac:dyDescent="0.2">
      <c r="A132" s="243">
        <v>33</v>
      </c>
      <c r="B132" s="244" t="s">
        <v>487</v>
      </c>
      <c r="C132" s="256" t="s">
        <v>488</v>
      </c>
      <c r="D132" s="245" t="s">
        <v>178</v>
      </c>
      <c r="E132" s="246">
        <v>6.4749999999999996</v>
      </c>
      <c r="F132" s="247"/>
      <c r="G132" s="248">
        <f>ROUND(E132*F132,2)</f>
        <v>0</v>
      </c>
      <c r="H132" s="231"/>
      <c r="I132" s="230">
        <f>ROUND(E132*H132,2)</f>
        <v>0</v>
      </c>
      <c r="J132" s="231"/>
      <c r="K132" s="230">
        <f>ROUND(E132*J132,2)</f>
        <v>0</v>
      </c>
      <c r="L132" s="230">
        <v>21</v>
      </c>
      <c r="M132" s="230">
        <f>G132*(1+L132/100)</f>
        <v>0</v>
      </c>
      <c r="N132" s="229">
        <v>7.9000000000000008E-3</v>
      </c>
      <c r="O132" s="229">
        <f>ROUND(E132*N132,2)</f>
        <v>0.05</v>
      </c>
      <c r="P132" s="229">
        <v>0</v>
      </c>
      <c r="Q132" s="229">
        <f>ROUND(E132*P132,2)</f>
        <v>0</v>
      </c>
      <c r="R132" s="230" t="s">
        <v>406</v>
      </c>
      <c r="S132" s="230" t="s">
        <v>179</v>
      </c>
      <c r="T132" s="230" t="s">
        <v>180</v>
      </c>
      <c r="U132" s="230">
        <v>0</v>
      </c>
      <c r="V132" s="230">
        <f>ROUND(E132*U132,2)</f>
        <v>0</v>
      </c>
      <c r="W132" s="230"/>
      <c r="X132" s="230" t="s">
        <v>407</v>
      </c>
      <c r="Y132" s="230" t="s">
        <v>182</v>
      </c>
      <c r="Z132" s="210"/>
      <c r="AA132" s="210"/>
      <c r="AB132" s="210"/>
      <c r="AC132" s="210"/>
      <c r="AD132" s="210"/>
      <c r="AE132" s="210"/>
      <c r="AF132" s="210"/>
      <c r="AG132" s="210" t="s">
        <v>408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27"/>
      <c r="B133" s="228"/>
      <c r="C133" s="257" t="s">
        <v>485</v>
      </c>
      <c r="D133" s="232"/>
      <c r="E133" s="233">
        <v>4.6666699999999999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185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57" t="s">
        <v>486</v>
      </c>
      <c r="D134" s="232"/>
      <c r="E134" s="233">
        <v>1.5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185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68" t="s">
        <v>435</v>
      </c>
      <c r="D135" s="266"/>
      <c r="E135" s="267">
        <v>0.30832999999999999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185</v>
      </c>
      <c r="AH135" s="210">
        <v>4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22.5" outlineLevel="1" x14ac:dyDescent="0.2">
      <c r="A136" s="243">
        <v>34</v>
      </c>
      <c r="B136" s="244" t="s">
        <v>489</v>
      </c>
      <c r="C136" s="256" t="s">
        <v>490</v>
      </c>
      <c r="D136" s="245" t="s">
        <v>325</v>
      </c>
      <c r="E136" s="246">
        <v>1.8011299999999999</v>
      </c>
      <c r="F136" s="247"/>
      <c r="G136" s="248">
        <f>ROUND(E136*F136,2)</f>
        <v>0</v>
      </c>
      <c r="H136" s="231"/>
      <c r="I136" s="230">
        <f>ROUND(E136*H136,2)</f>
        <v>0</v>
      </c>
      <c r="J136" s="231"/>
      <c r="K136" s="230">
        <f>ROUND(E136*J136,2)</f>
        <v>0</v>
      </c>
      <c r="L136" s="230">
        <v>21</v>
      </c>
      <c r="M136" s="230">
        <f>G136*(1+L136/100)</f>
        <v>0</v>
      </c>
      <c r="N136" s="229">
        <v>1.0922099999999999</v>
      </c>
      <c r="O136" s="229">
        <f>ROUND(E136*N136,2)</f>
        <v>1.97</v>
      </c>
      <c r="P136" s="229">
        <v>0</v>
      </c>
      <c r="Q136" s="229">
        <f>ROUND(E136*P136,2)</f>
        <v>0</v>
      </c>
      <c r="R136" s="230"/>
      <c r="S136" s="230" t="s">
        <v>179</v>
      </c>
      <c r="T136" s="230" t="s">
        <v>180</v>
      </c>
      <c r="U136" s="230">
        <v>15.532999999999999</v>
      </c>
      <c r="V136" s="230">
        <f>ROUND(E136*U136,2)</f>
        <v>27.98</v>
      </c>
      <c r="W136" s="230"/>
      <c r="X136" s="230" t="s">
        <v>181</v>
      </c>
      <c r="Y136" s="230" t="s">
        <v>182</v>
      </c>
      <c r="Z136" s="210"/>
      <c r="AA136" s="210"/>
      <c r="AB136" s="210"/>
      <c r="AC136" s="210"/>
      <c r="AD136" s="210"/>
      <c r="AE136" s="210"/>
      <c r="AF136" s="210"/>
      <c r="AG136" s="210" t="s">
        <v>183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27"/>
      <c r="B137" s="228"/>
      <c r="C137" s="257" t="s">
        <v>491</v>
      </c>
      <c r="D137" s="232"/>
      <c r="E137" s="233">
        <v>1.8011299999999999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185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22.5" outlineLevel="1" x14ac:dyDescent="0.2">
      <c r="A138" s="243">
        <v>35</v>
      </c>
      <c r="B138" s="244" t="s">
        <v>492</v>
      </c>
      <c r="C138" s="256" t="s">
        <v>493</v>
      </c>
      <c r="D138" s="245" t="s">
        <v>188</v>
      </c>
      <c r="E138" s="246">
        <v>15.012</v>
      </c>
      <c r="F138" s="247"/>
      <c r="G138" s="248">
        <f>ROUND(E138*F138,2)</f>
        <v>0</v>
      </c>
      <c r="H138" s="231"/>
      <c r="I138" s="230">
        <f>ROUND(E138*H138,2)</f>
        <v>0</v>
      </c>
      <c r="J138" s="231"/>
      <c r="K138" s="230">
        <f>ROUND(E138*J138,2)</f>
        <v>0</v>
      </c>
      <c r="L138" s="230">
        <v>21</v>
      </c>
      <c r="M138" s="230">
        <f>G138*(1+L138/100)</f>
        <v>0</v>
      </c>
      <c r="N138" s="229">
        <v>2.265E-2</v>
      </c>
      <c r="O138" s="229">
        <f>ROUND(E138*N138,2)</f>
        <v>0.34</v>
      </c>
      <c r="P138" s="229">
        <v>0</v>
      </c>
      <c r="Q138" s="229">
        <f>ROUND(E138*P138,2)</f>
        <v>0</v>
      </c>
      <c r="R138" s="230"/>
      <c r="S138" s="230" t="s">
        <v>179</v>
      </c>
      <c r="T138" s="230" t="s">
        <v>180</v>
      </c>
      <c r="U138" s="230">
        <v>0.84</v>
      </c>
      <c r="V138" s="230">
        <f>ROUND(E138*U138,2)</f>
        <v>12.61</v>
      </c>
      <c r="W138" s="230"/>
      <c r="X138" s="230" t="s">
        <v>181</v>
      </c>
      <c r="Y138" s="230" t="s">
        <v>182</v>
      </c>
      <c r="Z138" s="210"/>
      <c r="AA138" s="210"/>
      <c r="AB138" s="210"/>
      <c r="AC138" s="210"/>
      <c r="AD138" s="210"/>
      <c r="AE138" s="210"/>
      <c r="AF138" s="210"/>
      <c r="AG138" s="210" t="s">
        <v>183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27"/>
      <c r="B139" s="228"/>
      <c r="C139" s="257" t="s">
        <v>494</v>
      </c>
      <c r="D139" s="232"/>
      <c r="E139" s="233">
        <v>7.62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185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57" t="s">
        <v>495</v>
      </c>
      <c r="D140" s="232"/>
      <c r="E140" s="233">
        <v>7.3920000000000003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185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ht="33.75" outlineLevel="1" x14ac:dyDescent="0.2">
      <c r="A141" s="243">
        <v>36</v>
      </c>
      <c r="B141" s="244" t="s">
        <v>496</v>
      </c>
      <c r="C141" s="256" t="s">
        <v>497</v>
      </c>
      <c r="D141" s="245" t="s">
        <v>178</v>
      </c>
      <c r="E141" s="246">
        <v>11</v>
      </c>
      <c r="F141" s="247"/>
      <c r="G141" s="248">
        <f>ROUND(E141*F141,2)</f>
        <v>0</v>
      </c>
      <c r="H141" s="231"/>
      <c r="I141" s="230">
        <f>ROUND(E141*H141,2)</f>
        <v>0</v>
      </c>
      <c r="J141" s="231"/>
      <c r="K141" s="230">
        <f>ROUND(E141*J141,2)</f>
        <v>0</v>
      </c>
      <c r="L141" s="230">
        <v>21</v>
      </c>
      <c r="M141" s="230">
        <f>G141*(1+L141/100)</f>
        <v>0</v>
      </c>
      <c r="N141" s="229">
        <v>7.757E-2</v>
      </c>
      <c r="O141" s="229">
        <f>ROUND(E141*N141,2)</f>
        <v>0.85</v>
      </c>
      <c r="P141" s="229">
        <v>0</v>
      </c>
      <c r="Q141" s="229">
        <f>ROUND(E141*P141,2)</f>
        <v>0</v>
      </c>
      <c r="R141" s="230"/>
      <c r="S141" s="230" t="s">
        <v>179</v>
      </c>
      <c r="T141" s="230" t="s">
        <v>180</v>
      </c>
      <c r="U141" s="230">
        <v>0.24199999999999999</v>
      </c>
      <c r="V141" s="230">
        <f>ROUND(E141*U141,2)</f>
        <v>2.66</v>
      </c>
      <c r="W141" s="230"/>
      <c r="X141" s="230" t="s">
        <v>181</v>
      </c>
      <c r="Y141" s="230" t="s">
        <v>182</v>
      </c>
      <c r="Z141" s="210"/>
      <c r="AA141" s="210"/>
      <c r="AB141" s="210"/>
      <c r="AC141" s="210"/>
      <c r="AD141" s="210"/>
      <c r="AE141" s="210"/>
      <c r="AF141" s="210"/>
      <c r="AG141" s="210" t="s">
        <v>183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27"/>
      <c r="B142" s="228"/>
      <c r="C142" s="257" t="s">
        <v>498</v>
      </c>
      <c r="D142" s="232"/>
      <c r="E142" s="233">
        <v>9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185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27"/>
      <c r="B143" s="228"/>
      <c r="C143" s="257" t="s">
        <v>499</v>
      </c>
      <c r="D143" s="232"/>
      <c r="E143" s="233">
        <v>2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185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ht="33.75" outlineLevel="1" x14ac:dyDescent="0.2">
      <c r="A144" s="243">
        <v>37</v>
      </c>
      <c r="B144" s="244" t="s">
        <v>500</v>
      </c>
      <c r="C144" s="256" t="s">
        <v>501</v>
      </c>
      <c r="D144" s="245" t="s">
        <v>178</v>
      </c>
      <c r="E144" s="246">
        <v>2</v>
      </c>
      <c r="F144" s="247"/>
      <c r="G144" s="248">
        <f>ROUND(E144*F144,2)</f>
        <v>0</v>
      </c>
      <c r="H144" s="231"/>
      <c r="I144" s="230">
        <f>ROUND(E144*H144,2)</f>
        <v>0</v>
      </c>
      <c r="J144" s="231"/>
      <c r="K144" s="230">
        <f>ROUND(E144*J144,2)</f>
        <v>0</v>
      </c>
      <c r="L144" s="230">
        <v>21</v>
      </c>
      <c r="M144" s="230">
        <f>G144*(1+L144/100)</f>
        <v>0</v>
      </c>
      <c r="N144" s="229">
        <v>9.5750000000000002E-2</v>
      </c>
      <c r="O144" s="229">
        <f>ROUND(E144*N144,2)</f>
        <v>0.19</v>
      </c>
      <c r="P144" s="229">
        <v>0</v>
      </c>
      <c r="Q144" s="229">
        <f>ROUND(E144*P144,2)</f>
        <v>0</v>
      </c>
      <c r="R144" s="230"/>
      <c r="S144" s="230" t="s">
        <v>179</v>
      </c>
      <c r="T144" s="230" t="s">
        <v>180</v>
      </c>
      <c r="U144" s="230">
        <v>0.30099999999999999</v>
      </c>
      <c r="V144" s="230">
        <f>ROUND(E144*U144,2)</f>
        <v>0.6</v>
      </c>
      <c r="W144" s="230"/>
      <c r="X144" s="230" t="s">
        <v>181</v>
      </c>
      <c r="Y144" s="230" t="s">
        <v>182</v>
      </c>
      <c r="Z144" s="210"/>
      <c r="AA144" s="210"/>
      <c r="AB144" s="210"/>
      <c r="AC144" s="210"/>
      <c r="AD144" s="210"/>
      <c r="AE144" s="210"/>
      <c r="AF144" s="210"/>
      <c r="AG144" s="210" t="s">
        <v>183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57" t="s">
        <v>502</v>
      </c>
      <c r="D145" s="232"/>
      <c r="E145" s="233">
        <v>2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185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ht="33.75" outlineLevel="1" x14ac:dyDescent="0.2">
      <c r="A146" s="243">
        <v>38</v>
      </c>
      <c r="B146" s="244" t="s">
        <v>503</v>
      </c>
      <c r="C146" s="256" t="s">
        <v>504</v>
      </c>
      <c r="D146" s="245" t="s">
        <v>178</v>
      </c>
      <c r="E146" s="246">
        <v>6</v>
      </c>
      <c r="F146" s="247"/>
      <c r="G146" s="248">
        <f>ROUND(E146*F146,2)</f>
        <v>0</v>
      </c>
      <c r="H146" s="231"/>
      <c r="I146" s="230">
        <f>ROUND(E146*H146,2)</f>
        <v>0</v>
      </c>
      <c r="J146" s="231"/>
      <c r="K146" s="230">
        <f>ROUND(E146*J146,2)</f>
        <v>0</v>
      </c>
      <c r="L146" s="230">
        <v>21</v>
      </c>
      <c r="M146" s="230">
        <f>G146*(1+L146/100)</f>
        <v>0</v>
      </c>
      <c r="N146" s="229">
        <v>3.9789999999999999E-2</v>
      </c>
      <c r="O146" s="229">
        <f>ROUND(E146*N146,2)</f>
        <v>0.24</v>
      </c>
      <c r="P146" s="229">
        <v>0</v>
      </c>
      <c r="Q146" s="229">
        <f>ROUND(E146*P146,2)</f>
        <v>0</v>
      </c>
      <c r="R146" s="230"/>
      <c r="S146" s="230" t="s">
        <v>179</v>
      </c>
      <c r="T146" s="230" t="s">
        <v>180</v>
      </c>
      <c r="U146" s="230">
        <v>0.24199999999999999</v>
      </c>
      <c r="V146" s="230">
        <f>ROUND(E146*U146,2)</f>
        <v>1.45</v>
      </c>
      <c r="W146" s="230"/>
      <c r="X146" s="230" t="s">
        <v>181</v>
      </c>
      <c r="Y146" s="230" t="s">
        <v>182</v>
      </c>
      <c r="Z146" s="210"/>
      <c r="AA146" s="210"/>
      <c r="AB146" s="210"/>
      <c r="AC146" s="210"/>
      <c r="AD146" s="210"/>
      <c r="AE146" s="210"/>
      <c r="AF146" s="210"/>
      <c r="AG146" s="210" t="s">
        <v>183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27"/>
      <c r="B147" s="228"/>
      <c r="C147" s="257" t="s">
        <v>502</v>
      </c>
      <c r="D147" s="232"/>
      <c r="E147" s="233">
        <v>2</v>
      </c>
      <c r="F147" s="230"/>
      <c r="G147" s="230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30"/>
      <c r="Z147" s="210"/>
      <c r="AA147" s="210"/>
      <c r="AB147" s="210"/>
      <c r="AC147" s="210"/>
      <c r="AD147" s="210"/>
      <c r="AE147" s="210"/>
      <c r="AF147" s="210"/>
      <c r="AG147" s="210" t="s">
        <v>185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27"/>
      <c r="B148" s="228"/>
      <c r="C148" s="257" t="s">
        <v>505</v>
      </c>
      <c r="D148" s="232"/>
      <c r="E148" s="233">
        <v>4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185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x14ac:dyDescent="0.2">
      <c r="A149" s="236" t="s">
        <v>174</v>
      </c>
      <c r="B149" s="237" t="s">
        <v>79</v>
      </c>
      <c r="C149" s="255" t="s">
        <v>80</v>
      </c>
      <c r="D149" s="238"/>
      <c r="E149" s="239"/>
      <c r="F149" s="240"/>
      <c r="G149" s="241">
        <f>SUMIF(AG150:AG180,"&lt;&gt;NOR",G150:G180)</f>
        <v>0</v>
      </c>
      <c r="H149" s="235"/>
      <c r="I149" s="235">
        <f>SUM(I150:I180)</f>
        <v>0</v>
      </c>
      <c r="J149" s="235"/>
      <c r="K149" s="235">
        <f>SUM(K150:K180)</f>
        <v>0</v>
      </c>
      <c r="L149" s="235"/>
      <c r="M149" s="235">
        <f>SUM(M150:M180)</f>
        <v>0</v>
      </c>
      <c r="N149" s="234"/>
      <c r="O149" s="234">
        <f>SUM(O150:O180)</f>
        <v>39.630000000000017</v>
      </c>
      <c r="P149" s="234"/>
      <c r="Q149" s="234">
        <f>SUM(Q150:Q180)</f>
        <v>0</v>
      </c>
      <c r="R149" s="235"/>
      <c r="S149" s="235"/>
      <c r="T149" s="235"/>
      <c r="U149" s="235"/>
      <c r="V149" s="235">
        <f>SUM(V150:V180)</f>
        <v>214.05</v>
      </c>
      <c r="W149" s="235"/>
      <c r="X149" s="235"/>
      <c r="Y149" s="235"/>
      <c r="AG149" t="s">
        <v>175</v>
      </c>
    </row>
    <row r="150" spans="1:60" ht="22.5" outlineLevel="1" x14ac:dyDescent="0.2">
      <c r="A150" s="249">
        <v>39</v>
      </c>
      <c r="B150" s="250" t="s">
        <v>506</v>
      </c>
      <c r="C150" s="258" t="s">
        <v>507</v>
      </c>
      <c r="D150" s="251" t="s">
        <v>188</v>
      </c>
      <c r="E150" s="252">
        <v>84.3</v>
      </c>
      <c r="F150" s="253"/>
      <c r="G150" s="254">
        <f>ROUND(E150*F150,2)</f>
        <v>0</v>
      </c>
      <c r="H150" s="231"/>
      <c r="I150" s="230">
        <f>ROUND(E150*H150,2)</f>
        <v>0</v>
      </c>
      <c r="J150" s="231"/>
      <c r="K150" s="230">
        <f>ROUND(E150*J150,2)</f>
        <v>0</v>
      </c>
      <c r="L150" s="230">
        <v>21</v>
      </c>
      <c r="M150" s="230">
        <f>G150*(1+L150/100)</f>
        <v>0</v>
      </c>
      <c r="N150" s="229">
        <v>0.31936999999999999</v>
      </c>
      <c r="O150" s="229">
        <f>ROUND(E150*N150,2)</f>
        <v>26.92</v>
      </c>
      <c r="P150" s="229">
        <v>0</v>
      </c>
      <c r="Q150" s="229">
        <f>ROUND(E150*P150,2)</f>
        <v>0</v>
      </c>
      <c r="R150" s="230"/>
      <c r="S150" s="230" t="s">
        <v>179</v>
      </c>
      <c r="T150" s="230" t="s">
        <v>180</v>
      </c>
      <c r="U150" s="230">
        <v>0</v>
      </c>
      <c r="V150" s="230">
        <f>ROUND(E150*U150,2)</f>
        <v>0</v>
      </c>
      <c r="W150" s="230"/>
      <c r="X150" s="230" t="s">
        <v>273</v>
      </c>
      <c r="Y150" s="230" t="s">
        <v>182</v>
      </c>
      <c r="Z150" s="210"/>
      <c r="AA150" s="210"/>
      <c r="AB150" s="210"/>
      <c r="AC150" s="210"/>
      <c r="AD150" s="210"/>
      <c r="AE150" s="210"/>
      <c r="AF150" s="210"/>
      <c r="AG150" s="210" t="s">
        <v>274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43">
        <v>40</v>
      </c>
      <c r="B151" s="244" t="s">
        <v>508</v>
      </c>
      <c r="C151" s="256" t="s">
        <v>509</v>
      </c>
      <c r="D151" s="245" t="s">
        <v>212</v>
      </c>
      <c r="E151" s="246">
        <v>5.16</v>
      </c>
      <c r="F151" s="247"/>
      <c r="G151" s="248">
        <f>ROUND(E151*F151,2)</f>
        <v>0</v>
      </c>
      <c r="H151" s="231"/>
      <c r="I151" s="230">
        <f>ROUND(E151*H151,2)</f>
        <v>0</v>
      </c>
      <c r="J151" s="231"/>
      <c r="K151" s="230">
        <f>ROUND(E151*J151,2)</f>
        <v>0</v>
      </c>
      <c r="L151" s="230">
        <v>21</v>
      </c>
      <c r="M151" s="230">
        <f>G151*(1+L151/100)</f>
        <v>0</v>
      </c>
      <c r="N151" s="229">
        <v>3.0470000000000001E-2</v>
      </c>
      <c r="O151" s="229">
        <f>ROUND(E151*N151,2)</f>
        <v>0.16</v>
      </c>
      <c r="P151" s="229">
        <v>0</v>
      </c>
      <c r="Q151" s="229">
        <f>ROUND(E151*P151,2)</f>
        <v>0</v>
      </c>
      <c r="R151" s="230"/>
      <c r="S151" s="230" t="s">
        <v>179</v>
      </c>
      <c r="T151" s="230" t="s">
        <v>180</v>
      </c>
      <c r="U151" s="230">
        <v>0.87</v>
      </c>
      <c r="V151" s="230">
        <f>ROUND(E151*U151,2)</f>
        <v>4.49</v>
      </c>
      <c r="W151" s="230"/>
      <c r="X151" s="230" t="s">
        <v>181</v>
      </c>
      <c r="Y151" s="230" t="s">
        <v>182</v>
      </c>
      <c r="Z151" s="210"/>
      <c r="AA151" s="210"/>
      <c r="AB151" s="210"/>
      <c r="AC151" s="210"/>
      <c r="AD151" s="210"/>
      <c r="AE151" s="210"/>
      <c r="AF151" s="210"/>
      <c r="AG151" s="210" t="s">
        <v>183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">
      <c r="A152" s="227"/>
      <c r="B152" s="228"/>
      <c r="C152" s="257" t="s">
        <v>510</v>
      </c>
      <c r="D152" s="232"/>
      <c r="E152" s="233">
        <v>5.16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185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43">
        <v>41</v>
      </c>
      <c r="B153" s="244" t="s">
        <v>511</v>
      </c>
      <c r="C153" s="256" t="s">
        <v>512</v>
      </c>
      <c r="D153" s="245" t="s">
        <v>212</v>
      </c>
      <c r="E153" s="246">
        <v>5.16</v>
      </c>
      <c r="F153" s="247"/>
      <c r="G153" s="248">
        <f>ROUND(E153*F153,2)</f>
        <v>0</v>
      </c>
      <c r="H153" s="231"/>
      <c r="I153" s="230">
        <f>ROUND(E153*H153,2)</f>
        <v>0</v>
      </c>
      <c r="J153" s="231"/>
      <c r="K153" s="230">
        <f>ROUND(E153*J153,2)</f>
        <v>0</v>
      </c>
      <c r="L153" s="230">
        <v>21</v>
      </c>
      <c r="M153" s="230">
        <f>G153*(1+L153/100)</f>
        <v>0</v>
      </c>
      <c r="N153" s="229">
        <v>0</v>
      </c>
      <c r="O153" s="229">
        <f>ROUND(E153*N153,2)</f>
        <v>0</v>
      </c>
      <c r="P153" s="229">
        <v>0</v>
      </c>
      <c r="Q153" s="229">
        <f>ROUND(E153*P153,2)</f>
        <v>0</v>
      </c>
      <c r="R153" s="230"/>
      <c r="S153" s="230" t="s">
        <v>179</v>
      </c>
      <c r="T153" s="230" t="s">
        <v>180</v>
      </c>
      <c r="U153" s="230">
        <v>0.23200000000000001</v>
      </c>
      <c r="V153" s="230">
        <f>ROUND(E153*U153,2)</f>
        <v>1.2</v>
      </c>
      <c r="W153" s="230"/>
      <c r="X153" s="230" t="s">
        <v>181</v>
      </c>
      <c r="Y153" s="230" t="s">
        <v>182</v>
      </c>
      <c r="Z153" s="210"/>
      <c r="AA153" s="210"/>
      <c r="AB153" s="210"/>
      <c r="AC153" s="210"/>
      <c r="AD153" s="210"/>
      <c r="AE153" s="210"/>
      <c r="AF153" s="210"/>
      <c r="AG153" s="210" t="s">
        <v>183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27"/>
      <c r="B154" s="228"/>
      <c r="C154" s="257" t="s">
        <v>510</v>
      </c>
      <c r="D154" s="232"/>
      <c r="E154" s="233">
        <v>5.16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185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43">
        <v>42</v>
      </c>
      <c r="B155" s="244" t="s">
        <v>513</v>
      </c>
      <c r="C155" s="256" t="s">
        <v>514</v>
      </c>
      <c r="D155" s="245" t="s">
        <v>515</v>
      </c>
      <c r="E155" s="246">
        <v>16.2</v>
      </c>
      <c r="F155" s="247"/>
      <c r="G155" s="248">
        <f>ROUND(E155*F155,2)</f>
        <v>0</v>
      </c>
      <c r="H155" s="231"/>
      <c r="I155" s="230">
        <f>ROUND(E155*H155,2)</f>
        <v>0</v>
      </c>
      <c r="J155" s="231"/>
      <c r="K155" s="230">
        <f>ROUND(E155*J155,2)</f>
        <v>0</v>
      </c>
      <c r="L155" s="230">
        <v>21</v>
      </c>
      <c r="M155" s="230">
        <f>G155*(1+L155/100)</f>
        <v>0</v>
      </c>
      <c r="N155" s="229">
        <v>0.13963999999999999</v>
      </c>
      <c r="O155" s="229">
        <f>ROUND(E155*N155,2)</f>
        <v>2.2599999999999998</v>
      </c>
      <c r="P155" s="229">
        <v>0</v>
      </c>
      <c r="Q155" s="229">
        <f>ROUND(E155*P155,2)</f>
        <v>0</v>
      </c>
      <c r="R155" s="230"/>
      <c r="S155" s="230" t="s">
        <v>179</v>
      </c>
      <c r="T155" s="230" t="s">
        <v>180</v>
      </c>
      <c r="U155" s="230">
        <v>0</v>
      </c>
      <c r="V155" s="230">
        <f>ROUND(E155*U155,2)</f>
        <v>0</v>
      </c>
      <c r="W155" s="230"/>
      <c r="X155" s="230" t="s">
        <v>273</v>
      </c>
      <c r="Y155" s="230" t="s">
        <v>182</v>
      </c>
      <c r="Z155" s="210"/>
      <c r="AA155" s="210"/>
      <c r="AB155" s="210"/>
      <c r="AC155" s="210"/>
      <c r="AD155" s="210"/>
      <c r="AE155" s="210"/>
      <c r="AF155" s="210"/>
      <c r="AG155" s="210" t="s">
        <v>274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27"/>
      <c r="B156" s="228"/>
      <c r="C156" s="257" t="s">
        <v>516</v>
      </c>
      <c r="D156" s="232"/>
      <c r="E156" s="233">
        <v>16.2</v>
      </c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185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43">
        <v>43</v>
      </c>
      <c r="B157" s="244" t="s">
        <v>517</v>
      </c>
      <c r="C157" s="256" t="s">
        <v>518</v>
      </c>
      <c r="D157" s="245" t="s">
        <v>197</v>
      </c>
      <c r="E157" s="246">
        <v>3.2025000000000001</v>
      </c>
      <c r="F157" s="247"/>
      <c r="G157" s="248">
        <f>ROUND(E157*F157,2)</f>
        <v>0</v>
      </c>
      <c r="H157" s="231"/>
      <c r="I157" s="230">
        <f>ROUND(E157*H157,2)</f>
        <v>0</v>
      </c>
      <c r="J157" s="231"/>
      <c r="K157" s="230">
        <f>ROUND(E157*J157,2)</f>
        <v>0</v>
      </c>
      <c r="L157" s="230">
        <v>21</v>
      </c>
      <c r="M157" s="230">
        <f>G157*(1+L157/100)</f>
        <v>0</v>
      </c>
      <c r="N157" s="229">
        <v>2.5251100000000002</v>
      </c>
      <c r="O157" s="229">
        <f>ROUND(E157*N157,2)</f>
        <v>8.09</v>
      </c>
      <c r="P157" s="229">
        <v>0</v>
      </c>
      <c r="Q157" s="229">
        <f>ROUND(E157*P157,2)</f>
        <v>0</v>
      </c>
      <c r="R157" s="230"/>
      <c r="S157" s="230" t="s">
        <v>179</v>
      </c>
      <c r="T157" s="230" t="s">
        <v>180</v>
      </c>
      <c r="U157" s="230">
        <v>1.448</v>
      </c>
      <c r="V157" s="230">
        <f>ROUND(E157*U157,2)</f>
        <v>4.6399999999999997</v>
      </c>
      <c r="W157" s="230"/>
      <c r="X157" s="230" t="s">
        <v>181</v>
      </c>
      <c r="Y157" s="230" t="s">
        <v>182</v>
      </c>
      <c r="Z157" s="210"/>
      <c r="AA157" s="210"/>
      <c r="AB157" s="210"/>
      <c r="AC157" s="210"/>
      <c r="AD157" s="210"/>
      <c r="AE157" s="210"/>
      <c r="AF157" s="210"/>
      <c r="AG157" s="210" t="s">
        <v>183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27"/>
      <c r="B158" s="228"/>
      <c r="C158" s="257" t="s">
        <v>519</v>
      </c>
      <c r="D158" s="232"/>
      <c r="E158" s="233">
        <v>2.8424999999999998</v>
      </c>
      <c r="F158" s="230"/>
      <c r="G158" s="230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185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27"/>
      <c r="B159" s="228"/>
      <c r="C159" s="257" t="s">
        <v>520</v>
      </c>
      <c r="D159" s="232"/>
      <c r="E159" s="233">
        <v>0.36</v>
      </c>
      <c r="F159" s="230"/>
      <c r="G159" s="230"/>
      <c r="H159" s="230"/>
      <c r="I159" s="230"/>
      <c r="J159" s="230"/>
      <c r="K159" s="230"/>
      <c r="L159" s="230"/>
      <c r="M159" s="230"/>
      <c r="N159" s="229"/>
      <c r="O159" s="229"/>
      <c r="P159" s="229"/>
      <c r="Q159" s="229"/>
      <c r="R159" s="230"/>
      <c r="S159" s="230"/>
      <c r="T159" s="230"/>
      <c r="U159" s="230"/>
      <c r="V159" s="230"/>
      <c r="W159" s="230"/>
      <c r="X159" s="230"/>
      <c r="Y159" s="230"/>
      <c r="Z159" s="210"/>
      <c r="AA159" s="210"/>
      <c r="AB159" s="210"/>
      <c r="AC159" s="210"/>
      <c r="AD159" s="210"/>
      <c r="AE159" s="210"/>
      <c r="AF159" s="210"/>
      <c r="AG159" s="210" t="s">
        <v>185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43">
        <v>44</v>
      </c>
      <c r="B160" s="244" t="s">
        <v>521</v>
      </c>
      <c r="C160" s="256" t="s">
        <v>522</v>
      </c>
      <c r="D160" s="245" t="s">
        <v>188</v>
      </c>
      <c r="E160" s="246">
        <v>34.520000000000003</v>
      </c>
      <c r="F160" s="247"/>
      <c r="G160" s="248">
        <f>ROUND(E160*F160,2)</f>
        <v>0</v>
      </c>
      <c r="H160" s="231"/>
      <c r="I160" s="230">
        <f>ROUND(E160*H160,2)</f>
        <v>0</v>
      </c>
      <c r="J160" s="231"/>
      <c r="K160" s="230">
        <f>ROUND(E160*J160,2)</f>
        <v>0</v>
      </c>
      <c r="L160" s="230">
        <v>21</v>
      </c>
      <c r="M160" s="230">
        <f>G160*(1+L160/100)</f>
        <v>0</v>
      </c>
      <c r="N160" s="229">
        <v>7.8200000000000006E-3</v>
      </c>
      <c r="O160" s="229">
        <f>ROUND(E160*N160,2)</f>
        <v>0.27</v>
      </c>
      <c r="P160" s="229">
        <v>0</v>
      </c>
      <c r="Q160" s="229">
        <f>ROUND(E160*P160,2)</f>
        <v>0</v>
      </c>
      <c r="R160" s="230"/>
      <c r="S160" s="230" t="s">
        <v>179</v>
      </c>
      <c r="T160" s="230" t="s">
        <v>180</v>
      </c>
      <c r="U160" s="230">
        <v>0.79</v>
      </c>
      <c r="V160" s="230">
        <f>ROUND(E160*U160,2)</f>
        <v>27.27</v>
      </c>
      <c r="W160" s="230"/>
      <c r="X160" s="230" t="s">
        <v>181</v>
      </c>
      <c r="Y160" s="230" t="s">
        <v>182</v>
      </c>
      <c r="Z160" s="210"/>
      <c r="AA160" s="210"/>
      <c r="AB160" s="210"/>
      <c r="AC160" s="210"/>
      <c r="AD160" s="210"/>
      <c r="AE160" s="210"/>
      <c r="AF160" s="210"/>
      <c r="AG160" s="210" t="s">
        <v>183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57" t="s">
        <v>523</v>
      </c>
      <c r="D161" s="232"/>
      <c r="E161" s="233">
        <v>30.32</v>
      </c>
      <c r="F161" s="230"/>
      <c r="G161" s="230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185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27"/>
      <c r="B162" s="228"/>
      <c r="C162" s="257" t="s">
        <v>524</v>
      </c>
      <c r="D162" s="232"/>
      <c r="E162" s="233">
        <v>4.2</v>
      </c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185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43">
        <v>45</v>
      </c>
      <c r="B163" s="244" t="s">
        <v>525</v>
      </c>
      <c r="C163" s="256" t="s">
        <v>526</v>
      </c>
      <c r="D163" s="245" t="s">
        <v>188</v>
      </c>
      <c r="E163" s="246">
        <v>34.520000000000003</v>
      </c>
      <c r="F163" s="247"/>
      <c r="G163" s="248">
        <f>ROUND(E163*F163,2)</f>
        <v>0</v>
      </c>
      <c r="H163" s="231"/>
      <c r="I163" s="230">
        <f>ROUND(E163*H163,2)</f>
        <v>0</v>
      </c>
      <c r="J163" s="231"/>
      <c r="K163" s="230">
        <f>ROUND(E163*J163,2)</f>
        <v>0</v>
      </c>
      <c r="L163" s="230">
        <v>21</v>
      </c>
      <c r="M163" s="230">
        <f>G163*(1+L163/100)</f>
        <v>0</v>
      </c>
      <c r="N163" s="229">
        <v>0</v>
      </c>
      <c r="O163" s="229">
        <f>ROUND(E163*N163,2)</f>
        <v>0</v>
      </c>
      <c r="P163" s="229">
        <v>0</v>
      </c>
      <c r="Q163" s="229">
        <f>ROUND(E163*P163,2)</f>
        <v>0</v>
      </c>
      <c r="R163" s="230"/>
      <c r="S163" s="230" t="s">
        <v>179</v>
      </c>
      <c r="T163" s="230" t="s">
        <v>180</v>
      </c>
      <c r="U163" s="230">
        <v>0.24</v>
      </c>
      <c r="V163" s="230">
        <f>ROUND(E163*U163,2)</f>
        <v>8.2799999999999994</v>
      </c>
      <c r="W163" s="230"/>
      <c r="X163" s="230" t="s">
        <v>181</v>
      </c>
      <c r="Y163" s="230" t="s">
        <v>182</v>
      </c>
      <c r="Z163" s="210"/>
      <c r="AA163" s="210"/>
      <c r="AB163" s="210"/>
      <c r="AC163" s="210"/>
      <c r="AD163" s="210"/>
      <c r="AE163" s="210"/>
      <c r="AF163" s="210"/>
      <c r="AG163" s="210" t="s">
        <v>183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27"/>
      <c r="B164" s="228"/>
      <c r="C164" s="257" t="s">
        <v>523</v>
      </c>
      <c r="D164" s="232"/>
      <c r="E164" s="233">
        <v>30.32</v>
      </c>
      <c r="F164" s="230"/>
      <c r="G164" s="230"/>
      <c r="H164" s="230"/>
      <c r="I164" s="230"/>
      <c r="J164" s="230"/>
      <c r="K164" s="230"/>
      <c r="L164" s="230"/>
      <c r="M164" s="230"/>
      <c r="N164" s="229"/>
      <c r="O164" s="229"/>
      <c r="P164" s="229"/>
      <c r="Q164" s="229"/>
      <c r="R164" s="230"/>
      <c r="S164" s="230"/>
      <c r="T164" s="230"/>
      <c r="U164" s="230"/>
      <c r="V164" s="230"/>
      <c r="W164" s="230"/>
      <c r="X164" s="230"/>
      <c r="Y164" s="230"/>
      <c r="Z164" s="210"/>
      <c r="AA164" s="210"/>
      <c r="AB164" s="210"/>
      <c r="AC164" s="210"/>
      <c r="AD164" s="210"/>
      <c r="AE164" s="210"/>
      <c r="AF164" s="210"/>
      <c r="AG164" s="210" t="s">
        <v>185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27"/>
      <c r="B165" s="228"/>
      <c r="C165" s="257" t="s">
        <v>524</v>
      </c>
      <c r="D165" s="232"/>
      <c r="E165" s="233">
        <v>4.2</v>
      </c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30"/>
      <c r="Z165" s="210"/>
      <c r="AA165" s="210"/>
      <c r="AB165" s="210"/>
      <c r="AC165" s="210"/>
      <c r="AD165" s="210"/>
      <c r="AE165" s="210"/>
      <c r="AF165" s="210"/>
      <c r="AG165" s="210" t="s">
        <v>185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2.5" outlineLevel="1" x14ac:dyDescent="0.2">
      <c r="A166" s="243">
        <v>46</v>
      </c>
      <c r="B166" s="244" t="s">
        <v>527</v>
      </c>
      <c r="C166" s="256" t="s">
        <v>528</v>
      </c>
      <c r="D166" s="245" t="s">
        <v>325</v>
      </c>
      <c r="E166" s="246">
        <v>0.38429999999999997</v>
      </c>
      <c r="F166" s="247"/>
      <c r="G166" s="248">
        <f>ROUND(E166*F166,2)</f>
        <v>0</v>
      </c>
      <c r="H166" s="231"/>
      <c r="I166" s="230">
        <f>ROUND(E166*H166,2)</f>
        <v>0</v>
      </c>
      <c r="J166" s="231"/>
      <c r="K166" s="230">
        <f>ROUND(E166*J166,2)</f>
        <v>0</v>
      </c>
      <c r="L166" s="230">
        <v>21</v>
      </c>
      <c r="M166" s="230">
        <f>G166*(1+L166/100)</f>
        <v>0</v>
      </c>
      <c r="N166" s="229">
        <v>1.0166500000000001</v>
      </c>
      <c r="O166" s="229">
        <f>ROUND(E166*N166,2)</f>
        <v>0.39</v>
      </c>
      <c r="P166" s="229">
        <v>0</v>
      </c>
      <c r="Q166" s="229">
        <f>ROUND(E166*P166,2)</f>
        <v>0</v>
      </c>
      <c r="R166" s="230"/>
      <c r="S166" s="230" t="s">
        <v>179</v>
      </c>
      <c r="T166" s="230" t="s">
        <v>180</v>
      </c>
      <c r="U166" s="230">
        <v>27.672999999999998</v>
      </c>
      <c r="V166" s="230">
        <f>ROUND(E166*U166,2)</f>
        <v>10.63</v>
      </c>
      <c r="W166" s="230"/>
      <c r="X166" s="230" t="s">
        <v>181</v>
      </c>
      <c r="Y166" s="230" t="s">
        <v>182</v>
      </c>
      <c r="Z166" s="210"/>
      <c r="AA166" s="210"/>
      <c r="AB166" s="210"/>
      <c r="AC166" s="210"/>
      <c r="AD166" s="210"/>
      <c r="AE166" s="210"/>
      <c r="AF166" s="210"/>
      <c r="AG166" s="210" t="s">
        <v>183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27"/>
      <c r="B167" s="228"/>
      <c r="C167" s="257" t="s">
        <v>529</v>
      </c>
      <c r="D167" s="232"/>
      <c r="E167" s="233"/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30"/>
      <c r="Z167" s="210"/>
      <c r="AA167" s="210"/>
      <c r="AB167" s="210"/>
      <c r="AC167" s="210"/>
      <c r="AD167" s="210"/>
      <c r="AE167" s="210"/>
      <c r="AF167" s="210"/>
      <c r="AG167" s="210" t="s">
        <v>185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27"/>
      <c r="B168" s="228"/>
      <c r="C168" s="257" t="s">
        <v>530</v>
      </c>
      <c r="D168" s="232"/>
      <c r="E168" s="233">
        <v>0.34110000000000001</v>
      </c>
      <c r="F168" s="230"/>
      <c r="G168" s="230"/>
      <c r="H168" s="230"/>
      <c r="I168" s="230"/>
      <c r="J168" s="230"/>
      <c r="K168" s="230"/>
      <c r="L168" s="230"/>
      <c r="M168" s="230"/>
      <c r="N168" s="229"/>
      <c r="O168" s="229"/>
      <c r="P168" s="229"/>
      <c r="Q168" s="229"/>
      <c r="R168" s="230"/>
      <c r="S168" s="230"/>
      <c r="T168" s="230"/>
      <c r="U168" s="230"/>
      <c r="V168" s="230"/>
      <c r="W168" s="230"/>
      <c r="X168" s="230"/>
      <c r="Y168" s="230"/>
      <c r="Z168" s="210"/>
      <c r="AA168" s="210"/>
      <c r="AB168" s="210"/>
      <c r="AC168" s="210"/>
      <c r="AD168" s="210"/>
      <c r="AE168" s="210"/>
      <c r="AF168" s="210"/>
      <c r="AG168" s="210" t="s">
        <v>185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27"/>
      <c r="B169" s="228"/>
      <c r="C169" s="257" t="s">
        <v>531</v>
      </c>
      <c r="D169" s="232"/>
      <c r="E169" s="233">
        <v>4.3200000000000002E-2</v>
      </c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30"/>
      <c r="Z169" s="210"/>
      <c r="AA169" s="210"/>
      <c r="AB169" s="210"/>
      <c r="AC169" s="210"/>
      <c r="AD169" s="210"/>
      <c r="AE169" s="210"/>
      <c r="AF169" s="210"/>
      <c r="AG169" s="210" t="s">
        <v>185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ht="22.5" outlineLevel="1" x14ac:dyDescent="0.2">
      <c r="A170" s="243">
        <v>47</v>
      </c>
      <c r="B170" s="244" t="s">
        <v>532</v>
      </c>
      <c r="C170" s="256" t="s">
        <v>533</v>
      </c>
      <c r="D170" s="245" t="s">
        <v>188</v>
      </c>
      <c r="E170" s="246">
        <v>16.600000000000001</v>
      </c>
      <c r="F170" s="247"/>
      <c r="G170" s="248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1.201E-2</v>
      </c>
      <c r="O170" s="229">
        <f>ROUND(E170*N170,2)</f>
        <v>0.2</v>
      </c>
      <c r="P170" s="229">
        <v>0</v>
      </c>
      <c r="Q170" s="229">
        <f>ROUND(E170*P170,2)</f>
        <v>0</v>
      </c>
      <c r="R170" s="230"/>
      <c r="S170" s="230" t="s">
        <v>179</v>
      </c>
      <c r="T170" s="230" t="s">
        <v>180</v>
      </c>
      <c r="U170" s="230">
        <v>0.95</v>
      </c>
      <c r="V170" s="230">
        <f>ROUND(E170*U170,2)</f>
        <v>15.77</v>
      </c>
      <c r="W170" s="230"/>
      <c r="X170" s="230" t="s">
        <v>181</v>
      </c>
      <c r="Y170" s="230" t="s">
        <v>182</v>
      </c>
      <c r="Z170" s="210"/>
      <c r="AA170" s="210"/>
      <c r="AB170" s="210"/>
      <c r="AC170" s="210"/>
      <c r="AD170" s="210"/>
      <c r="AE170" s="210"/>
      <c r="AF170" s="210"/>
      <c r="AG170" s="210" t="s">
        <v>183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27"/>
      <c r="B171" s="228"/>
      <c r="C171" s="257" t="s">
        <v>534</v>
      </c>
      <c r="D171" s="232"/>
      <c r="E171" s="233">
        <v>16.600000000000001</v>
      </c>
      <c r="F171" s="230"/>
      <c r="G171" s="230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30"/>
      <c r="Z171" s="210"/>
      <c r="AA171" s="210"/>
      <c r="AB171" s="210"/>
      <c r="AC171" s="210"/>
      <c r="AD171" s="210"/>
      <c r="AE171" s="210"/>
      <c r="AF171" s="210"/>
      <c r="AG171" s="210" t="s">
        <v>185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43">
        <v>48</v>
      </c>
      <c r="B172" s="244" t="s">
        <v>535</v>
      </c>
      <c r="C172" s="256" t="s">
        <v>536</v>
      </c>
      <c r="D172" s="245" t="s">
        <v>188</v>
      </c>
      <c r="E172" s="246">
        <v>10.8</v>
      </c>
      <c r="F172" s="247"/>
      <c r="G172" s="248">
        <f>ROUND(E172*F172,2)</f>
        <v>0</v>
      </c>
      <c r="H172" s="231"/>
      <c r="I172" s="230">
        <f>ROUND(E172*H172,2)</f>
        <v>0</v>
      </c>
      <c r="J172" s="231"/>
      <c r="K172" s="230">
        <f>ROUND(E172*J172,2)</f>
        <v>0</v>
      </c>
      <c r="L172" s="230">
        <v>21</v>
      </c>
      <c r="M172" s="230">
        <f>G172*(1+L172/100)</f>
        <v>0</v>
      </c>
      <c r="N172" s="229">
        <v>0</v>
      </c>
      <c r="O172" s="229">
        <f>ROUND(E172*N172,2)</f>
        <v>0</v>
      </c>
      <c r="P172" s="229">
        <v>0</v>
      </c>
      <c r="Q172" s="229">
        <f>ROUND(E172*P172,2)</f>
        <v>0</v>
      </c>
      <c r="R172" s="230"/>
      <c r="S172" s="230" t="s">
        <v>179</v>
      </c>
      <c r="T172" s="230" t="s">
        <v>180</v>
      </c>
      <c r="U172" s="230">
        <v>0.43</v>
      </c>
      <c r="V172" s="230">
        <f>ROUND(E172*U172,2)</f>
        <v>4.6399999999999997</v>
      </c>
      <c r="W172" s="230"/>
      <c r="X172" s="230" t="s">
        <v>181</v>
      </c>
      <c r="Y172" s="230" t="s">
        <v>182</v>
      </c>
      <c r="Z172" s="210"/>
      <c r="AA172" s="210"/>
      <c r="AB172" s="210"/>
      <c r="AC172" s="210"/>
      <c r="AD172" s="210"/>
      <c r="AE172" s="210"/>
      <c r="AF172" s="210"/>
      <c r="AG172" s="210" t="s">
        <v>183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27"/>
      <c r="B173" s="228"/>
      <c r="C173" s="257" t="s">
        <v>537</v>
      </c>
      <c r="D173" s="232"/>
      <c r="E173" s="233">
        <v>10.8</v>
      </c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185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22.5" outlineLevel="1" x14ac:dyDescent="0.2">
      <c r="A174" s="243">
        <v>49</v>
      </c>
      <c r="B174" s="244" t="s">
        <v>538</v>
      </c>
      <c r="C174" s="256" t="s">
        <v>539</v>
      </c>
      <c r="D174" s="245" t="s">
        <v>188</v>
      </c>
      <c r="E174" s="246">
        <v>84.915000000000006</v>
      </c>
      <c r="F174" s="247"/>
      <c r="G174" s="248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1.1950000000000001E-2</v>
      </c>
      <c r="O174" s="229">
        <f>ROUND(E174*N174,2)</f>
        <v>1.01</v>
      </c>
      <c r="P174" s="229">
        <v>0</v>
      </c>
      <c r="Q174" s="229">
        <f>ROUND(E174*P174,2)</f>
        <v>0</v>
      </c>
      <c r="R174" s="230"/>
      <c r="S174" s="230" t="s">
        <v>179</v>
      </c>
      <c r="T174" s="230" t="s">
        <v>180</v>
      </c>
      <c r="U174" s="230">
        <v>1.23</v>
      </c>
      <c r="V174" s="230">
        <f>ROUND(E174*U174,2)</f>
        <v>104.45</v>
      </c>
      <c r="W174" s="230"/>
      <c r="X174" s="230" t="s">
        <v>181</v>
      </c>
      <c r="Y174" s="230" t="s">
        <v>182</v>
      </c>
      <c r="Z174" s="210"/>
      <c r="AA174" s="210"/>
      <c r="AB174" s="210"/>
      <c r="AC174" s="210"/>
      <c r="AD174" s="210"/>
      <c r="AE174" s="210"/>
      <c r="AF174" s="210"/>
      <c r="AG174" s="210" t="s">
        <v>183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27"/>
      <c r="B175" s="228"/>
      <c r="C175" s="257" t="s">
        <v>540</v>
      </c>
      <c r="D175" s="232"/>
      <c r="E175" s="233">
        <v>84.915000000000006</v>
      </c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185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ht="22.5" outlineLevel="1" x14ac:dyDescent="0.2">
      <c r="A176" s="243">
        <v>50</v>
      </c>
      <c r="B176" s="244" t="s">
        <v>541</v>
      </c>
      <c r="C176" s="256" t="s">
        <v>542</v>
      </c>
      <c r="D176" s="245" t="s">
        <v>188</v>
      </c>
      <c r="E176" s="246">
        <v>10.8</v>
      </c>
      <c r="F176" s="247"/>
      <c r="G176" s="248">
        <f>ROUND(E176*F176,2)</f>
        <v>0</v>
      </c>
      <c r="H176" s="231"/>
      <c r="I176" s="230">
        <f>ROUND(E176*H176,2)</f>
        <v>0</v>
      </c>
      <c r="J176" s="231"/>
      <c r="K176" s="230">
        <f>ROUND(E176*J176,2)</f>
        <v>0</v>
      </c>
      <c r="L176" s="230">
        <v>21</v>
      </c>
      <c r="M176" s="230">
        <f>G176*(1+L176/100)</f>
        <v>0</v>
      </c>
      <c r="N176" s="229">
        <v>1.206E-2</v>
      </c>
      <c r="O176" s="229">
        <f>ROUND(E176*N176,2)</f>
        <v>0.13</v>
      </c>
      <c r="P176" s="229">
        <v>0</v>
      </c>
      <c r="Q176" s="229">
        <f>ROUND(E176*P176,2)</f>
        <v>0</v>
      </c>
      <c r="R176" s="230"/>
      <c r="S176" s="230" t="s">
        <v>179</v>
      </c>
      <c r="T176" s="230" t="s">
        <v>180</v>
      </c>
      <c r="U176" s="230">
        <v>1.23</v>
      </c>
      <c r="V176" s="230">
        <f>ROUND(E176*U176,2)</f>
        <v>13.28</v>
      </c>
      <c r="W176" s="230"/>
      <c r="X176" s="230" t="s">
        <v>181</v>
      </c>
      <c r="Y176" s="230" t="s">
        <v>182</v>
      </c>
      <c r="Z176" s="210"/>
      <c r="AA176" s="210"/>
      <c r="AB176" s="210"/>
      <c r="AC176" s="210"/>
      <c r="AD176" s="210"/>
      <c r="AE176" s="210"/>
      <c r="AF176" s="210"/>
      <c r="AG176" s="210" t="s">
        <v>183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27"/>
      <c r="B177" s="228"/>
      <c r="C177" s="257" t="s">
        <v>543</v>
      </c>
      <c r="D177" s="232"/>
      <c r="E177" s="233">
        <v>10.8</v>
      </c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185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43">
        <v>51</v>
      </c>
      <c r="B178" s="244" t="s">
        <v>544</v>
      </c>
      <c r="C178" s="256" t="s">
        <v>545</v>
      </c>
      <c r="D178" s="245" t="s">
        <v>188</v>
      </c>
      <c r="E178" s="246">
        <v>16</v>
      </c>
      <c r="F178" s="247"/>
      <c r="G178" s="248">
        <f>ROUND(E178*F178,2)</f>
        <v>0</v>
      </c>
      <c r="H178" s="231"/>
      <c r="I178" s="230">
        <f>ROUND(E178*H178,2)</f>
        <v>0</v>
      </c>
      <c r="J178" s="231"/>
      <c r="K178" s="230">
        <f>ROUND(E178*J178,2)</f>
        <v>0</v>
      </c>
      <c r="L178" s="230">
        <v>21</v>
      </c>
      <c r="M178" s="230">
        <f>G178*(1+L178/100)</f>
        <v>0</v>
      </c>
      <c r="N178" s="229">
        <v>0</v>
      </c>
      <c r="O178" s="229">
        <f>ROUND(E178*N178,2)</f>
        <v>0</v>
      </c>
      <c r="P178" s="229">
        <v>0</v>
      </c>
      <c r="Q178" s="229">
        <f>ROUND(E178*P178,2)</f>
        <v>0</v>
      </c>
      <c r="R178" s="230"/>
      <c r="S178" s="230" t="s">
        <v>179</v>
      </c>
      <c r="T178" s="230" t="s">
        <v>180</v>
      </c>
      <c r="U178" s="230">
        <v>0.44</v>
      </c>
      <c r="V178" s="230">
        <f>ROUND(E178*U178,2)</f>
        <v>7.04</v>
      </c>
      <c r="W178" s="230"/>
      <c r="X178" s="230" t="s">
        <v>181</v>
      </c>
      <c r="Y178" s="230" t="s">
        <v>182</v>
      </c>
      <c r="Z178" s="210"/>
      <c r="AA178" s="210"/>
      <c r="AB178" s="210"/>
      <c r="AC178" s="210"/>
      <c r="AD178" s="210"/>
      <c r="AE178" s="210"/>
      <c r="AF178" s="210"/>
      <c r="AG178" s="210" t="s">
        <v>183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2" x14ac:dyDescent="0.2">
      <c r="A179" s="227"/>
      <c r="B179" s="228"/>
      <c r="C179" s="257" t="s">
        <v>546</v>
      </c>
      <c r="D179" s="232"/>
      <c r="E179" s="233">
        <v>16</v>
      </c>
      <c r="F179" s="230"/>
      <c r="G179" s="230"/>
      <c r="H179" s="230"/>
      <c r="I179" s="230"/>
      <c r="J179" s="230"/>
      <c r="K179" s="230"/>
      <c r="L179" s="230"/>
      <c r="M179" s="230"/>
      <c r="N179" s="229"/>
      <c r="O179" s="229"/>
      <c r="P179" s="229"/>
      <c r="Q179" s="229"/>
      <c r="R179" s="230"/>
      <c r="S179" s="230"/>
      <c r="T179" s="230"/>
      <c r="U179" s="230"/>
      <c r="V179" s="230"/>
      <c r="W179" s="230"/>
      <c r="X179" s="230"/>
      <c r="Y179" s="230"/>
      <c r="Z179" s="210"/>
      <c r="AA179" s="210"/>
      <c r="AB179" s="210"/>
      <c r="AC179" s="210"/>
      <c r="AD179" s="210"/>
      <c r="AE179" s="210"/>
      <c r="AF179" s="210"/>
      <c r="AG179" s="210" t="s">
        <v>185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ht="22.5" outlineLevel="1" x14ac:dyDescent="0.2">
      <c r="A180" s="249">
        <v>52</v>
      </c>
      <c r="B180" s="250" t="s">
        <v>547</v>
      </c>
      <c r="C180" s="258" t="s">
        <v>548</v>
      </c>
      <c r="D180" s="251" t="s">
        <v>178</v>
      </c>
      <c r="E180" s="252">
        <v>12</v>
      </c>
      <c r="F180" s="253"/>
      <c r="G180" s="254">
        <f>ROUND(E180*F180,2)</f>
        <v>0</v>
      </c>
      <c r="H180" s="231"/>
      <c r="I180" s="230">
        <f>ROUND(E180*H180,2)</f>
        <v>0</v>
      </c>
      <c r="J180" s="231"/>
      <c r="K180" s="230">
        <f>ROUND(E180*J180,2)</f>
        <v>0</v>
      </c>
      <c r="L180" s="230">
        <v>21</v>
      </c>
      <c r="M180" s="230">
        <f>G180*(1+L180/100)</f>
        <v>0</v>
      </c>
      <c r="N180" s="229">
        <v>1.668E-2</v>
      </c>
      <c r="O180" s="229">
        <f>ROUND(E180*N180,2)</f>
        <v>0.2</v>
      </c>
      <c r="P180" s="229">
        <v>0</v>
      </c>
      <c r="Q180" s="229">
        <f>ROUND(E180*P180,2)</f>
        <v>0</v>
      </c>
      <c r="R180" s="230"/>
      <c r="S180" s="230" t="s">
        <v>179</v>
      </c>
      <c r="T180" s="230" t="s">
        <v>180</v>
      </c>
      <c r="U180" s="230">
        <v>1.03</v>
      </c>
      <c r="V180" s="230">
        <f>ROUND(E180*U180,2)</f>
        <v>12.36</v>
      </c>
      <c r="W180" s="230"/>
      <c r="X180" s="230" t="s">
        <v>181</v>
      </c>
      <c r="Y180" s="230" t="s">
        <v>182</v>
      </c>
      <c r="Z180" s="210"/>
      <c r="AA180" s="210"/>
      <c r="AB180" s="210"/>
      <c r="AC180" s="210"/>
      <c r="AD180" s="210"/>
      <c r="AE180" s="210"/>
      <c r="AF180" s="210"/>
      <c r="AG180" s="210" t="s">
        <v>183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x14ac:dyDescent="0.2">
      <c r="A181" s="236" t="s">
        <v>174</v>
      </c>
      <c r="B181" s="237" t="s">
        <v>81</v>
      </c>
      <c r="C181" s="255" t="s">
        <v>82</v>
      </c>
      <c r="D181" s="238"/>
      <c r="E181" s="239"/>
      <c r="F181" s="240"/>
      <c r="G181" s="241">
        <f>SUMIF(AG182:AG182,"&lt;&gt;NOR",G182:G182)</f>
        <v>0</v>
      </c>
      <c r="H181" s="235"/>
      <c r="I181" s="235">
        <f>SUM(I182:I182)</f>
        <v>0</v>
      </c>
      <c r="J181" s="235"/>
      <c r="K181" s="235">
        <f>SUM(K182:K182)</f>
        <v>0</v>
      </c>
      <c r="L181" s="235"/>
      <c r="M181" s="235">
        <f>SUM(M182:M182)</f>
        <v>0</v>
      </c>
      <c r="N181" s="234"/>
      <c r="O181" s="234">
        <f>SUM(O182:O182)</f>
        <v>11.19</v>
      </c>
      <c r="P181" s="234"/>
      <c r="Q181" s="234">
        <f>SUM(Q182:Q182)</f>
        <v>0</v>
      </c>
      <c r="R181" s="235"/>
      <c r="S181" s="235"/>
      <c r="T181" s="235"/>
      <c r="U181" s="235"/>
      <c r="V181" s="235">
        <f>SUM(V182:V182)</f>
        <v>0</v>
      </c>
      <c r="W181" s="235"/>
      <c r="X181" s="235"/>
      <c r="Y181" s="235"/>
      <c r="AG181" t="s">
        <v>175</v>
      </c>
    </row>
    <row r="182" spans="1:60" outlineLevel="1" x14ac:dyDescent="0.2">
      <c r="A182" s="249">
        <v>53</v>
      </c>
      <c r="B182" s="250" t="s">
        <v>549</v>
      </c>
      <c r="C182" s="258" t="s">
        <v>550</v>
      </c>
      <c r="D182" s="251" t="s">
        <v>212</v>
      </c>
      <c r="E182" s="252">
        <v>32</v>
      </c>
      <c r="F182" s="253"/>
      <c r="G182" s="254">
        <f>ROUND(E182*F182,2)</f>
        <v>0</v>
      </c>
      <c r="H182" s="231"/>
      <c r="I182" s="230">
        <f>ROUND(E182*H182,2)</f>
        <v>0</v>
      </c>
      <c r="J182" s="231"/>
      <c r="K182" s="230">
        <f>ROUND(E182*J182,2)</f>
        <v>0</v>
      </c>
      <c r="L182" s="230">
        <v>21</v>
      </c>
      <c r="M182" s="230">
        <f>G182*(1+L182/100)</f>
        <v>0</v>
      </c>
      <c r="N182" s="229">
        <v>0.34977000000000003</v>
      </c>
      <c r="O182" s="229">
        <f>ROUND(E182*N182,2)</f>
        <v>11.19</v>
      </c>
      <c r="P182" s="229">
        <v>0</v>
      </c>
      <c r="Q182" s="229">
        <f>ROUND(E182*P182,2)</f>
        <v>0</v>
      </c>
      <c r="R182" s="230"/>
      <c r="S182" s="230" t="s">
        <v>179</v>
      </c>
      <c r="T182" s="230" t="s">
        <v>180</v>
      </c>
      <c r="U182" s="230">
        <v>0</v>
      </c>
      <c r="V182" s="230">
        <f>ROUND(E182*U182,2)</f>
        <v>0</v>
      </c>
      <c r="W182" s="230"/>
      <c r="X182" s="230" t="s">
        <v>273</v>
      </c>
      <c r="Y182" s="230" t="s">
        <v>182</v>
      </c>
      <c r="Z182" s="210"/>
      <c r="AA182" s="210"/>
      <c r="AB182" s="210"/>
      <c r="AC182" s="210"/>
      <c r="AD182" s="210"/>
      <c r="AE182" s="210"/>
      <c r="AF182" s="210"/>
      <c r="AG182" s="210" t="s">
        <v>274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x14ac:dyDescent="0.2">
      <c r="A183" s="236" t="s">
        <v>174</v>
      </c>
      <c r="B183" s="237" t="s">
        <v>83</v>
      </c>
      <c r="C183" s="255" t="s">
        <v>84</v>
      </c>
      <c r="D183" s="238"/>
      <c r="E183" s="239"/>
      <c r="F183" s="240"/>
      <c r="G183" s="241">
        <f>SUMIF(AG184:AG218,"&lt;&gt;NOR",G184:G218)</f>
        <v>0</v>
      </c>
      <c r="H183" s="235"/>
      <c r="I183" s="235">
        <f>SUM(I184:I218)</f>
        <v>0</v>
      </c>
      <c r="J183" s="235"/>
      <c r="K183" s="235">
        <f>SUM(K184:K218)</f>
        <v>0</v>
      </c>
      <c r="L183" s="235"/>
      <c r="M183" s="235">
        <f>SUM(M184:M218)</f>
        <v>0</v>
      </c>
      <c r="N183" s="234"/>
      <c r="O183" s="234">
        <f>SUM(O184:O218)</f>
        <v>10.209999999999999</v>
      </c>
      <c r="P183" s="234"/>
      <c r="Q183" s="234">
        <f>SUM(Q184:Q218)</f>
        <v>0</v>
      </c>
      <c r="R183" s="235"/>
      <c r="S183" s="235"/>
      <c r="T183" s="235"/>
      <c r="U183" s="235"/>
      <c r="V183" s="235">
        <f>SUM(V184:V218)</f>
        <v>243.01</v>
      </c>
      <c r="W183" s="235"/>
      <c r="X183" s="235"/>
      <c r="Y183" s="235"/>
      <c r="AG183" t="s">
        <v>175</v>
      </c>
    </row>
    <row r="184" spans="1:60" outlineLevel="1" x14ac:dyDescent="0.2">
      <c r="A184" s="243">
        <v>54</v>
      </c>
      <c r="B184" s="244" t="s">
        <v>551</v>
      </c>
      <c r="C184" s="256" t="s">
        <v>552</v>
      </c>
      <c r="D184" s="245" t="s">
        <v>188</v>
      </c>
      <c r="E184" s="246">
        <v>21.582999999999998</v>
      </c>
      <c r="F184" s="247"/>
      <c r="G184" s="248">
        <f>ROUND(E184*F184,2)</f>
        <v>0</v>
      </c>
      <c r="H184" s="231"/>
      <c r="I184" s="230">
        <f>ROUND(E184*H184,2)</f>
        <v>0</v>
      </c>
      <c r="J184" s="231"/>
      <c r="K184" s="230">
        <f>ROUND(E184*J184,2)</f>
        <v>0</v>
      </c>
      <c r="L184" s="230">
        <v>21</v>
      </c>
      <c r="M184" s="230">
        <f>G184*(1+L184/100)</f>
        <v>0</v>
      </c>
      <c r="N184" s="229">
        <v>4.0000000000000003E-5</v>
      </c>
      <c r="O184" s="229">
        <f>ROUND(E184*N184,2)</f>
        <v>0</v>
      </c>
      <c r="P184" s="229">
        <v>0</v>
      </c>
      <c r="Q184" s="229">
        <f>ROUND(E184*P184,2)</f>
        <v>0</v>
      </c>
      <c r="R184" s="230"/>
      <c r="S184" s="230" t="s">
        <v>179</v>
      </c>
      <c r="T184" s="230" t="s">
        <v>180</v>
      </c>
      <c r="U184" s="230">
        <v>7.8E-2</v>
      </c>
      <c r="V184" s="230">
        <f>ROUND(E184*U184,2)</f>
        <v>1.68</v>
      </c>
      <c r="W184" s="230"/>
      <c r="X184" s="230" t="s">
        <v>181</v>
      </c>
      <c r="Y184" s="230" t="s">
        <v>182</v>
      </c>
      <c r="Z184" s="210"/>
      <c r="AA184" s="210"/>
      <c r="AB184" s="210"/>
      <c r="AC184" s="210"/>
      <c r="AD184" s="210"/>
      <c r="AE184" s="210"/>
      <c r="AF184" s="210"/>
      <c r="AG184" s="210" t="s">
        <v>183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27"/>
      <c r="B185" s="228"/>
      <c r="C185" s="257" t="s">
        <v>553</v>
      </c>
      <c r="D185" s="232"/>
      <c r="E185" s="233">
        <v>2.52</v>
      </c>
      <c r="F185" s="230"/>
      <c r="G185" s="230"/>
      <c r="H185" s="230"/>
      <c r="I185" s="230"/>
      <c r="J185" s="230"/>
      <c r="K185" s="230"/>
      <c r="L185" s="230"/>
      <c r="M185" s="230"/>
      <c r="N185" s="229"/>
      <c r="O185" s="229"/>
      <c r="P185" s="229"/>
      <c r="Q185" s="229"/>
      <c r="R185" s="230"/>
      <c r="S185" s="230"/>
      <c r="T185" s="230"/>
      <c r="U185" s="230"/>
      <c r="V185" s="230"/>
      <c r="W185" s="230"/>
      <c r="X185" s="230"/>
      <c r="Y185" s="230"/>
      <c r="Z185" s="210"/>
      <c r="AA185" s="210"/>
      <c r="AB185" s="210"/>
      <c r="AC185" s="210"/>
      <c r="AD185" s="210"/>
      <c r="AE185" s="210"/>
      <c r="AF185" s="210"/>
      <c r="AG185" s="210" t="s">
        <v>185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">
      <c r="A186" s="227"/>
      <c r="B186" s="228"/>
      <c r="C186" s="257" t="s">
        <v>554</v>
      </c>
      <c r="D186" s="232"/>
      <c r="E186" s="233">
        <v>10.574999999999999</v>
      </c>
      <c r="F186" s="230"/>
      <c r="G186" s="230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30"/>
      <c r="Z186" s="210"/>
      <c r="AA186" s="210"/>
      <c r="AB186" s="210"/>
      <c r="AC186" s="210"/>
      <c r="AD186" s="210"/>
      <c r="AE186" s="210"/>
      <c r="AF186" s="210"/>
      <c r="AG186" s="210" t="s">
        <v>185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27"/>
      <c r="B187" s="228"/>
      <c r="C187" s="257" t="s">
        <v>555</v>
      </c>
      <c r="D187" s="232"/>
      <c r="E187" s="233">
        <v>4.1680000000000001</v>
      </c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185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27"/>
      <c r="B188" s="228"/>
      <c r="C188" s="257" t="s">
        <v>556</v>
      </c>
      <c r="D188" s="232"/>
      <c r="E188" s="233">
        <v>4.32</v>
      </c>
      <c r="F188" s="230"/>
      <c r="G188" s="230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30"/>
      <c r="Z188" s="210"/>
      <c r="AA188" s="210"/>
      <c r="AB188" s="210"/>
      <c r="AC188" s="210"/>
      <c r="AD188" s="210"/>
      <c r="AE188" s="210"/>
      <c r="AF188" s="210"/>
      <c r="AG188" s="210" t="s">
        <v>185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43">
        <v>55</v>
      </c>
      <c r="B189" s="244" t="s">
        <v>557</v>
      </c>
      <c r="C189" s="256" t="s">
        <v>558</v>
      </c>
      <c r="D189" s="245" t="s">
        <v>188</v>
      </c>
      <c r="E189" s="246">
        <v>47.5</v>
      </c>
      <c r="F189" s="247"/>
      <c r="G189" s="248">
        <f>ROUND(E189*F189,2)</f>
        <v>0</v>
      </c>
      <c r="H189" s="231"/>
      <c r="I189" s="230">
        <f>ROUND(E189*H189,2)</f>
        <v>0</v>
      </c>
      <c r="J189" s="231"/>
      <c r="K189" s="230">
        <f>ROUND(E189*J189,2)</f>
        <v>0</v>
      </c>
      <c r="L189" s="230">
        <v>21</v>
      </c>
      <c r="M189" s="230">
        <f>G189*(1+L189/100)</f>
        <v>0</v>
      </c>
      <c r="N189" s="229">
        <v>4.0500000000000001E-2</v>
      </c>
      <c r="O189" s="229">
        <f>ROUND(E189*N189,2)</f>
        <v>1.92</v>
      </c>
      <c r="P189" s="229">
        <v>0</v>
      </c>
      <c r="Q189" s="229">
        <f>ROUND(E189*P189,2)</f>
        <v>0</v>
      </c>
      <c r="R189" s="230"/>
      <c r="S189" s="230" t="s">
        <v>179</v>
      </c>
      <c r="T189" s="230" t="s">
        <v>180</v>
      </c>
      <c r="U189" s="230">
        <v>1.0973999999999999</v>
      </c>
      <c r="V189" s="230">
        <f>ROUND(E189*U189,2)</f>
        <v>52.13</v>
      </c>
      <c r="W189" s="230"/>
      <c r="X189" s="230" t="s">
        <v>181</v>
      </c>
      <c r="Y189" s="230" t="s">
        <v>182</v>
      </c>
      <c r="Z189" s="210"/>
      <c r="AA189" s="210"/>
      <c r="AB189" s="210"/>
      <c r="AC189" s="210"/>
      <c r="AD189" s="210"/>
      <c r="AE189" s="210"/>
      <c r="AF189" s="210"/>
      <c r="AG189" s="210" t="s">
        <v>183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27"/>
      <c r="B190" s="228"/>
      <c r="C190" s="257" t="s">
        <v>559</v>
      </c>
      <c r="D190" s="232"/>
      <c r="E190" s="233">
        <v>47.5</v>
      </c>
      <c r="F190" s="230"/>
      <c r="G190" s="230"/>
      <c r="H190" s="230"/>
      <c r="I190" s="230"/>
      <c r="J190" s="230"/>
      <c r="K190" s="230"/>
      <c r="L190" s="230"/>
      <c r="M190" s="230"/>
      <c r="N190" s="229"/>
      <c r="O190" s="229"/>
      <c r="P190" s="229"/>
      <c r="Q190" s="229"/>
      <c r="R190" s="230"/>
      <c r="S190" s="230"/>
      <c r="T190" s="230"/>
      <c r="U190" s="230"/>
      <c r="V190" s="230"/>
      <c r="W190" s="230"/>
      <c r="X190" s="230"/>
      <c r="Y190" s="230"/>
      <c r="Z190" s="210"/>
      <c r="AA190" s="210"/>
      <c r="AB190" s="210"/>
      <c r="AC190" s="210"/>
      <c r="AD190" s="210"/>
      <c r="AE190" s="210"/>
      <c r="AF190" s="210"/>
      <c r="AG190" s="210" t="s">
        <v>185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43">
        <v>56</v>
      </c>
      <c r="B191" s="244" t="s">
        <v>560</v>
      </c>
      <c r="C191" s="256" t="s">
        <v>561</v>
      </c>
      <c r="D191" s="245" t="s">
        <v>188</v>
      </c>
      <c r="E191" s="246">
        <v>166.11600000000001</v>
      </c>
      <c r="F191" s="247"/>
      <c r="G191" s="248">
        <f>ROUND(E191*F191,2)</f>
        <v>0</v>
      </c>
      <c r="H191" s="231"/>
      <c r="I191" s="230">
        <f>ROUND(E191*H191,2)</f>
        <v>0</v>
      </c>
      <c r="J191" s="231"/>
      <c r="K191" s="230">
        <f>ROUND(E191*J191,2)</f>
        <v>0</v>
      </c>
      <c r="L191" s="230">
        <v>21</v>
      </c>
      <c r="M191" s="230">
        <f>G191*(1+L191/100)</f>
        <v>0</v>
      </c>
      <c r="N191" s="229">
        <v>3.9210000000000002E-2</v>
      </c>
      <c r="O191" s="229">
        <f>ROUND(E191*N191,2)</f>
        <v>6.51</v>
      </c>
      <c r="P191" s="229">
        <v>0</v>
      </c>
      <c r="Q191" s="229">
        <f>ROUND(E191*P191,2)</f>
        <v>0</v>
      </c>
      <c r="R191" s="230"/>
      <c r="S191" s="230" t="s">
        <v>179</v>
      </c>
      <c r="T191" s="230" t="s">
        <v>180</v>
      </c>
      <c r="U191" s="230">
        <v>0.39600000000000002</v>
      </c>
      <c r="V191" s="230">
        <f>ROUND(E191*U191,2)</f>
        <v>65.78</v>
      </c>
      <c r="W191" s="230"/>
      <c r="X191" s="230" t="s">
        <v>181</v>
      </c>
      <c r="Y191" s="230" t="s">
        <v>182</v>
      </c>
      <c r="Z191" s="210"/>
      <c r="AA191" s="210"/>
      <c r="AB191" s="210"/>
      <c r="AC191" s="210"/>
      <c r="AD191" s="210"/>
      <c r="AE191" s="210"/>
      <c r="AF191" s="210"/>
      <c r="AG191" s="210" t="s">
        <v>183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ht="22.5" outlineLevel="2" x14ac:dyDescent="0.2">
      <c r="A192" s="227"/>
      <c r="B192" s="228"/>
      <c r="C192" s="257" t="s">
        <v>562</v>
      </c>
      <c r="D192" s="232"/>
      <c r="E192" s="233"/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185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ht="22.5" outlineLevel="3" x14ac:dyDescent="0.2">
      <c r="A193" s="227"/>
      <c r="B193" s="228"/>
      <c r="C193" s="257" t="s">
        <v>563</v>
      </c>
      <c r="D193" s="232"/>
      <c r="E193" s="233">
        <v>79.692999999999998</v>
      </c>
      <c r="F193" s="230"/>
      <c r="G193" s="230"/>
      <c r="H193" s="230"/>
      <c r="I193" s="230"/>
      <c r="J193" s="230"/>
      <c r="K193" s="230"/>
      <c r="L193" s="230"/>
      <c r="M193" s="230"/>
      <c r="N193" s="229"/>
      <c r="O193" s="229"/>
      <c r="P193" s="229"/>
      <c r="Q193" s="229"/>
      <c r="R193" s="230"/>
      <c r="S193" s="230"/>
      <c r="T193" s="230"/>
      <c r="U193" s="230"/>
      <c r="V193" s="230"/>
      <c r="W193" s="230"/>
      <c r="X193" s="230"/>
      <c r="Y193" s="230"/>
      <c r="Z193" s="210"/>
      <c r="AA193" s="210"/>
      <c r="AB193" s="210"/>
      <c r="AC193" s="210"/>
      <c r="AD193" s="210"/>
      <c r="AE193" s="210"/>
      <c r="AF193" s="210"/>
      <c r="AG193" s="210" t="s">
        <v>185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27"/>
      <c r="B194" s="228"/>
      <c r="C194" s="257" t="s">
        <v>564</v>
      </c>
      <c r="D194" s="232"/>
      <c r="E194" s="233">
        <v>19.158999999999999</v>
      </c>
      <c r="F194" s="230"/>
      <c r="G194" s="230"/>
      <c r="H194" s="230"/>
      <c r="I194" s="230"/>
      <c r="J194" s="230"/>
      <c r="K194" s="230"/>
      <c r="L194" s="230"/>
      <c r="M194" s="230"/>
      <c r="N194" s="229"/>
      <c r="O194" s="229"/>
      <c r="P194" s="229"/>
      <c r="Q194" s="229"/>
      <c r="R194" s="230"/>
      <c r="S194" s="230"/>
      <c r="T194" s="230"/>
      <c r="U194" s="230"/>
      <c r="V194" s="230"/>
      <c r="W194" s="230"/>
      <c r="X194" s="230"/>
      <c r="Y194" s="230"/>
      <c r="Z194" s="210"/>
      <c r="AA194" s="210"/>
      <c r="AB194" s="210"/>
      <c r="AC194" s="210"/>
      <c r="AD194" s="210"/>
      <c r="AE194" s="210"/>
      <c r="AF194" s="210"/>
      <c r="AG194" s="210" t="s">
        <v>185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27"/>
      <c r="B195" s="228"/>
      <c r="C195" s="257" t="s">
        <v>565</v>
      </c>
      <c r="D195" s="232"/>
      <c r="E195" s="233">
        <v>19.789000000000001</v>
      </c>
      <c r="F195" s="230"/>
      <c r="G195" s="230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30"/>
      <c r="Z195" s="210"/>
      <c r="AA195" s="210"/>
      <c r="AB195" s="210"/>
      <c r="AC195" s="210"/>
      <c r="AD195" s="210"/>
      <c r="AE195" s="210"/>
      <c r="AF195" s="210"/>
      <c r="AG195" s="210" t="s">
        <v>185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27"/>
      <c r="B196" s="228"/>
      <c r="C196" s="257" t="s">
        <v>566</v>
      </c>
      <c r="D196" s="232"/>
      <c r="E196" s="233">
        <v>22.734999999999999</v>
      </c>
      <c r="F196" s="230"/>
      <c r="G196" s="230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185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27"/>
      <c r="B197" s="228"/>
      <c r="C197" s="257" t="s">
        <v>567</v>
      </c>
      <c r="D197" s="232"/>
      <c r="E197" s="233">
        <v>24.74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185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22.5" outlineLevel="1" x14ac:dyDescent="0.2">
      <c r="A198" s="243">
        <v>57</v>
      </c>
      <c r="B198" s="244" t="s">
        <v>568</v>
      </c>
      <c r="C198" s="256" t="s">
        <v>569</v>
      </c>
      <c r="D198" s="245" t="s">
        <v>188</v>
      </c>
      <c r="E198" s="246">
        <v>178.99799999999999</v>
      </c>
      <c r="F198" s="247"/>
      <c r="G198" s="248">
        <f>ROUND(E198*F198,2)</f>
        <v>0</v>
      </c>
      <c r="H198" s="231"/>
      <c r="I198" s="230">
        <f>ROUND(E198*H198,2)</f>
        <v>0</v>
      </c>
      <c r="J198" s="231"/>
      <c r="K198" s="230">
        <f>ROUND(E198*J198,2)</f>
        <v>0</v>
      </c>
      <c r="L198" s="230">
        <v>21</v>
      </c>
      <c r="M198" s="230">
        <f>G198*(1+L198/100)</f>
        <v>0</v>
      </c>
      <c r="N198" s="229">
        <v>3.6099999999999999E-3</v>
      </c>
      <c r="O198" s="229">
        <f>ROUND(E198*N198,2)</f>
        <v>0.65</v>
      </c>
      <c r="P198" s="229">
        <v>0</v>
      </c>
      <c r="Q198" s="229">
        <f>ROUND(E198*P198,2)</f>
        <v>0</v>
      </c>
      <c r="R198" s="230"/>
      <c r="S198" s="230" t="s">
        <v>179</v>
      </c>
      <c r="T198" s="230" t="s">
        <v>180</v>
      </c>
      <c r="U198" s="230">
        <v>0.36199999999999999</v>
      </c>
      <c r="V198" s="230">
        <f>ROUND(E198*U198,2)</f>
        <v>64.8</v>
      </c>
      <c r="W198" s="230"/>
      <c r="X198" s="230" t="s">
        <v>181</v>
      </c>
      <c r="Y198" s="230" t="s">
        <v>182</v>
      </c>
      <c r="Z198" s="210"/>
      <c r="AA198" s="210"/>
      <c r="AB198" s="210"/>
      <c r="AC198" s="210"/>
      <c r="AD198" s="210"/>
      <c r="AE198" s="210"/>
      <c r="AF198" s="210"/>
      <c r="AG198" s="210" t="s">
        <v>183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27"/>
      <c r="B199" s="228"/>
      <c r="C199" s="257" t="s">
        <v>570</v>
      </c>
      <c r="D199" s="232"/>
      <c r="E199" s="233">
        <v>18.445</v>
      </c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30"/>
      <c r="Z199" s="210"/>
      <c r="AA199" s="210"/>
      <c r="AB199" s="210"/>
      <c r="AC199" s="210"/>
      <c r="AD199" s="210"/>
      <c r="AE199" s="210"/>
      <c r="AF199" s="210"/>
      <c r="AG199" s="210" t="s">
        <v>185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27"/>
      <c r="B200" s="228"/>
      <c r="C200" s="257" t="s">
        <v>571</v>
      </c>
      <c r="D200" s="232"/>
      <c r="E200" s="233">
        <v>18.029</v>
      </c>
      <c r="F200" s="230"/>
      <c r="G200" s="230"/>
      <c r="H200" s="230"/>
      <c r="I200" s="230"/>
      <c r="J200" s="230"/>
      <c r="K200" s="230"/>
      <c r="L200" s="230"/>
      <c r="M200" s="230"/>
      <c r="N200" s="229"/>
      <c r="O200" s="229"/>
      <c r="P200" s="229"/>
      <c r="Q200" s="229"/>
      <c r="R200" s="230"/>
      <c r="S200" s="230"/>
      <c r="T200" s="230"/>
      <c r="U200" s="230"/>
      <c r="V200" s="230"/>
      <c r="W200" s="230"/>
      <c r="X200" s="230"/>
      <c r="Y200" s="230"/>
      <c r="Z200" s="210"/>
      <c r="AA200" s="210"/>
      <c r="AB200" s="210"/>
      <c r="AC200" s="210"/>
      <c r="AD200" s="210"/>
      <c r="AE200" s="210"/>
      <c r="AF200" s="210"/>
      <c r="AG200" s="210" t="s">
        <v>185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27"/>
      <c r="B201" s="228"/>
      <c r="C201" s="257" t="s">
        <v>572</v>
      </c>
      <c r="D201" s="232"/>
      <c r="E201" s="233">
        <v>52.424999999999997</v>
      </c>
      <c r="F201" s="230"/>
      <c r="G201" s="230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185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27"/>
      <c r="B202" s="228"/>
      <c r="C202" s="257" t="s">
        <v>573</v>
      </c>
      <c r="D202" s="232"/>
      <c r="E202" s="233">
        <v>18.445</v>
      </c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30"/>
      <c r="Z202" s="210"/>
      <c r="AA202" s="210"/>
      <c r="AB202" s="210"/>
      <c r="AC202" s="210"/>
      <c r="AD202" s="210"/>
      <c r="AE202" s="210"/>
      <c r="AF202" s="210"/>
      <c r="AG202" s="210" t="s">
        <v>185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27"/>
      <c r="B203" s="228"/>
      <c r="C203" s="257" t="s">
        <v>574</v>
      </c>
      <c r="D203" s="232"/>
      <c r="E203" s="233">
        <v>18.029</v>
      </c>
      <c r="F203" s="230"/>
      <c r="G203" s="230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185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27"/>
      <c r="B204" s="228"/>
      <c r="C204" s="257" t="s">
        <v>575</v>
      </c>
      <c r="D204" s="232"/>
      <c r="E204" s="233">
        <v>53.625</v>
      </c>
      <c r="F204" s="230"/>
      <c r="G204" s="230"/>
      <c r="H204" s="230"/>
      <c r="I204" s="230"/>
      <c r="J204" s="230"/>
      <c r="K204" s="230"/>
      <c r="L204" s="230"/>
      <c r="M204" s="230"/>
      <c r="N204" s="229"/>
      <c r="O204" s="229"/>
      <c r="P204" s="229"/>
      <c r="Q204" s="229"/>
      <c r="R204" s="230"/>
      <c r="S204" s="230"/>
      <c r="T204" s="230"/>
      <c r="U204" s="230"/>
      <c r="V204" s="230"/>
      <c r="W204" s="230"/>
      <c r="X204" s="230"/>
      <c r="Y204" s="230"/>
      <c r="Z204" s="210"/>
      <c r="AA204" s="210"/>
      <c r="AB204" s="210"/>
      <c r="AC204" s="210"/>
      <c r="AD204" s="210"/>
      <c r="AE204" s="210"/>
      <c r="AF204" s="210"/>
      <c r="AG204" s="210" t="s">
        <v>185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43">
        <v>58</v>
      </c>
      <c r="B205" s="244" t="s">
        <v>576</v>
      </c>
      <c r="C205" s="256" t="s">
        <v>577</v>
      </c>
      <c r="D205" s="245" t="s">
        <v>188</v>
      </c>
      <c r="E205" s="246">
        <v>222.63300000000001</v>
      </c>
      <c r="F205" s="247"/>
      <c r="G205" s="248">
        <f>ROUND(E205*F205,2)</f>
        <v>0</v>
      </c>
      <c r="H205" s="231"/>
      <c r="I205" s="230">
        <f>ROUND(E205*H205,2)</f>
        <v>0</v>
      </c>
      <c r="J205" s="231"/>
      <c r="K205" s="230">
        <f>ROUND(E205*J205,2)</f>
        <v>0</v>
      </c>
      <c r="L205" s="230">
        <v>21</v>
      </c>
      <c r="M205" s="230">
        <f>G205*(1+L205/100)</f>
        <v>0</v>
      </c>
      <c r="N205" s="229">
        <v>4.8999999999999998E-3</v>
      </c>
      <c r="O205" s="229">
        <f>ROUND(E205*N205,2)</f>
        <v>1.0900000000000001</v>
      </c>
      <c r="P205" s="229">
        <v>0</v>
      </c>
      <c r="Q205" s="229">
        <f>ROUND(E205*P205,2)</f>
        <v>0</v>
      </c>
      <c r="R205" s="230"/>
      <c r="S205" s="230" t="s">
        <v>179</v>
      </c>
      <c r="T205" s="230" t="s">
        <v>180</v>
      </c>
      <c r="U205" s="230">
        <v>0.25</v>
      </c>
      <c r="V205" s="230">
        <f>ROUND(E205*U205,2)</f>
        <v>55.66</v>
      </c>
      <c r="W205" s="230"/>
      <c r="X205" s="230" t="s">
        <v>181</v>
      </c>
      <c r="Y205" s="230" t="s">
        <v>182</v>
      </c>
      <c r="Z205" s="210"/>
      <c r="AA205" s="210"/>
      <c r="AB205" s="210"/>
      <c r="AC205" s="210"/>
      <c r="AD205" s="210"/>
      <c r="AE205" s="210"/>
      <c r="AF205" s="210"/>
      <c r="AG205" s="210" t="s">
        <v>183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ht="22.5" outlineLevel="2" x14ac:dyDescent="0.2">
      <c r="A206" s="227"/>
      <c r="B206" s="228"/>
      <c r="C206" s="257" t="s">
        <v>563</v>
      </c>
      <c r="D206" s="232"/>
      <c r="E206" s="233">
        <v>79.692999999999998</v>
      </c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185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27"/>
      <c r="B207" s="228"/>
      <c r="C207" s="257" t="s">
        <v>570</v>
      </c>
      <c r="D207" s="232"/>
      <c r="E207" s="233">
        <v>18.445</v>
      </c>
      <c r="F207" s="230"/>
      <c r="G207" s="230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30"/>
      <c r="Z207" s="210"/>
      <c r="AA207" s="210"/>
      <c r="AB207" s="210"/>
      <c r="AC207" s="210"/>
      <c r="AD207" s="210"/>
      <c r="AE207" s="210"/>
      <c r="AF207" s="210"/>
      <c r="AG207" s="210" t="s">
        <v>185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27"/>
      <c r="B208" s="228"/>
      <c r="C208" s="257" t="s">
        <v>572</v>
      </c>
      <c r="D208" s="232"/>
      <c r="E208" s="233">
        <v>52.424999999999997</v>
      </c>
      <c r="F208" s="230"/>
      <c r="G208" s="230"/>
      <c r="H208" s="230"/>
      <c r="I208" s="230"/>
      <c r="J208" s="230"/>
      <c r="K208" s="230"/>
      <c r="L208" s="230"/>
      <c r="M208" s="230"/>
      <c r="N208" s="229"/>
      <c r="O208" s="229"/>
      <c r="P208" s="229"/>
      <c r="Q208" s="229"/>
      <c r="R208" s="230"/>
      <c r="S208" s="230"/>
      <c r="T208" s="230"/>
      <c r="U208" s="230"/>
      <c r="V208" s="230"/>
      <c r="W208" s="230"/>
      <c r="X208" s="230"/>
      <c r="Y208" s="230"/>
      <c r="Z208" s="210"/>
      <c r="AA208" s="210"/>
      <c r="AB208" s="210"/>
      <c r="AC208" s="210"/>
      <c r="AD208" s="210"/>
      <c r="AE208" s="210"/>
      <c r="AF208" s="210"/>
      <c r="AG208" s="210" t="s">
        <v>185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27"/>
      <c r="B209" s="228"/>
      <c r="C209" s="257" t="s">
        <v>573</v>
      </c>
      <c r="D209" s="232"/>
      <c r="E209" s="233">
        <v>18.445</v>
      </c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185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27"/>
      <c r="B210" s="228"/>
      <c r="C210" s="257" t="s">
        <v>575</v>
      </c>
      <c r="D210" s="232"/>
      <c r="E210" s="233">
        <v>53.625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185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43">
        <v>59</v>
      </c>
      <c r="B211" s="244" t="s">
        <v>578</v>
      </c>
      <c r="C211" s="256" t="s">
        <v>579</v>
      </c>
      <c r="D211" s="245" t="s">
        <v>212</v>
      </c>
      <c r="E211" s="246">
        <v>59.24</v>
      </c>
      <c r="F211" s="247"/>
      <c r="G211" s="248">
        <f>ROUND(E211*F211,2)</f>
        <v>0</v>
      </c>
      <c r="H211" s="231"/>
      <c r="I211" s="230">
        <f>ROUND(E211*H211,2)</f>
        <v>0</v>
      </c>
      <c r="J211" s="231"/>
      <c r="K211" s="230">
        <f>ROUND(E211*J211,2)</f>
        <v>0</v>
      </c>
      <c r="L211" s="230">
        <v>21</v>
      </c>
      <c r="M211" s="230">
        <f>G211*(1+L211/100)</f>
        <v>0</v>
      </c>
      <c r="N211" s="229">
        <v>1.4999999999999999E-4</v>
      </c>
      <c r="O211" s="229">
        <f>ROUND(E211*N211,2)</f>
        <v>0.01</v>
      </c>
      <c r="P211" s="229">
        <v>0</v>
      </c>
      <c r="Q211" s="229">
        <f>ROUND(E211*P211,2)</f>
        <v>0</v>
      </c>
      <c r="R211" s="230"/>
      <c r="S211" s="230" t="s">
        <v>179</v>
      </c>
      <c r="T211" s="230" t="s">
        <v>180</v>
      </c>
      <c r="U211" s="230">
        <v>0.05</v>
      </c>
      <c r="V211" s="230">
        <f>ROUND(E211*U211,2)</f>
        <v>2.96</v>
      </c>
      <c r="W211" s="230"/>
      <c r="X211" s="230" t="s">
        <v>181</v>
      </c>
      <c r="Y211" s="230" t="s">
        <v>182</v>
      </c>
      <c r="Z211" s="210"/>
      <c r="AA211" s="210"/>
      <c r="AB211" s="210"/>
      <c r="AC211" s="210"/>
      <c r="AD211" s="210"/>
      <c r="AE211" s="210"/>
      <c r="AF211" s="210"/>
      <c r="AG211" s="210" t="s">
        <v>183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2" x14ac:dyDescent="0.2">
      <c r="A212" s="227"/>
      <c r="B212" s="228"/>
      <c r="C212" s="257" t="s">
        <v>580</v>
      </c>
      <c r="D212" s="232"/>
      <c r="E212" s="233">
        <v>9.1999999999999993</v>
      </c>
      <c r="F212" s="230"/>
      <c r="G212" s="230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185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27"/>
      <c r="B213" s="228"/>
      <c r="C213" s="257" t="s">
        <v>581</v>
      </c>
      <c r="D213" s="232"/>
      <c r="E213" s="233">
        <v>28</v>
      </c>
      <c r="F213" s="230"/>
      <c r="G213" s="230"/>
      <c r="H213" s="230"/>
      <c r="I213" s="230"/>
      <c r="J213" s="230"/>
      <c r="K213" s="230"/>
      <c r="L213" s="230"/>
      <c r="M213" s="230"/>
      <c r="N213" s="229"/>
      <c r="O213" s="229"/>
      <c r="P213" s="229"/>
      <c r="Q213" s="229"/>
      <c r="R213" s="230"/>
      <c r="S213" s="230"/>
      <c r="T213" s="230"/>
      <c r="U213" s="230"/>
      <c r="V213" s="230"/>
      <c r="W213" s="230"/>
      <c r="X213" s="230"/>
      <c r="Y213" s="230"/>
      <c r="Z213" s="210"/>
      <c r="AA213" s="210"/>
      <c r="AB213" s="210"/>
      <c r="AC213" s="210"/>
      <c r="AD213" s="210"/>
      <c r="AE213" s="210"/>
      <c r="AF213" s="210"/>
      <c r="AG213" s="210" t="s">
        <v>185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27"/>
      <c r="B214" s="228"/>
      <c r="C214" s="257" t="s">
        <v>582</v>
      </c>
      <c r="D214" s="232"/>
      <c r="E214" s="233">
        <v>10.64</v>
      </c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185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27"/>
      <c r="B215" s="228"/>
      <c r="C215" s="257" t="s">
        <v>583</v>
      </c>
      <c r="D215" s="232"/>
      <c r="E215" s="233">
        <v>11.4</v>
      </c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185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1" x14ac:dyDescent="0.2">
      <c r="A216" s="243">
        <v>60</v>
      </c>
      <c r="B216" s="244" t="s">
        <v>584</v>
      </c>
      <c r="C216" s="256" t="s">
        <v>585</v>
      </c>
      <c r="D216" s="245" t="s">
        <v>212</v>
      </c>
      <c r="E216" s="246">
        <v>68.64</v>
      </c>
      <c r="F216" s="247"/>
      <c r="G216" s="248">
        <f>ROUND(E216*F216,2)</f>
        <v>0</v>
      </c>
      <c r="H216" s="231"/>
      <c r="I216" s="230">
        <f>ROUND(E216*H216,2)</f>
        <v>0</v>
      </c>
      <c r="J216" s="231"/>
      <c r="K216" s="230">
        <f>ROUND(E216*J216,2)</f>
        <v>0</v>
      </c>
      <c r="L216" s="230">
        <v>21</v>
      </c>
      <c r="M216" s="230">
        <f>G216*(1+L216/100)</f>
        <v>0</v>
      </c>
      <c r="N216" s="229">
        <v>4.6000000000000001E-4</v>
      </c>
      <c r="O216" s="229">
        <f>ROUND(E216*N216,2)</f>
        <v>0.03</v>
      </c>
      <c r="P216" s="229">
        <v>0</v>
      </c>
      <c r="Q216" s="229">
        <f>ROUND(E216*P216,2)</f>
        <v>0</v>
      </c>
      <c r="R216" s="230"/>
      <c r="S216" s="230" t="s">
        <v>179</v>
      </c>
      <c r="T216" s="230" t="s">
        <v>180</v>
      </c>
      <c r="U216" s="230">
        <v>0</v>
      </c>
      <c r="V216" s="230">
        <f>ROUND(E216*U216,2)</f>
        <v>0</v>
      </c>
      <c r="W216" s="230"/>
      <c r="X216" s="230" t="s">
        <v>181</v>
      </c>
      <c r="Y216" s="230" t="s">
        <v>182</v>
      </c>
      <c r="Z216" s="210"/>
      <c r="AA216" s="210"/>
      <c r="AB216" s="210"/>
      <c r="AC216" s="210"/>
      <c r="AD216" s="210"/>
      <c r="AE216" s="210"/>
      <c r="AF216" s="210"/>
      <c r="AG216" s="210" t="s">
        <v>183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">
      <c r="A217" s="227"/>
      <c r="B217" s="228"/>
      <c r="C217" s="257" t="s">
        <v>586</v>
      </c>
      <c r="D217" s="232"/>
      <c r="E217" s="233">
        <v>59.24</v>
      </c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185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27"/>
      <c r="B218" s="228"/>
      <c r="C218" s="257" t="s">
        <v>587</v>
      </c>
      <c r="D218" s="232"/>
      <c r="E218" s="233">
        <v>9.4</v>
      </c>
      <c r="F218" s="230"/>
      <c r="G218" s="230"/>
      <c r="H218" s="230"/>
      <c r="I218" s="230"/>
      <c r="J218" s="230"/>
      <c r="K218" s="230"/>
      <c r="L218" s="230"/>
      <c r="M218" s="230"/>
      <c r="N218" s="229"/>
      <c r="O218" s="229"/>
      <c r="P218" s="229"/>
      <c r="Q218" s="229"/>
      <c r="R218" s="230"/>
      <c r="S218" s="230"/>
      <c r="T218" s="230"/>
      <c r="U218" s="230"/>
      <c r="V218" s="230"/>
      <c r="W218" s="230"/>
      <c r="X218" s="230"/>
      <c r="Y218" s="230"/>
      <c r="Z218" s="210"/>
      <c r="AA218" s="210"/>
      <c r="AB218" s="210"/>
      <c r="AC218" s="210"/>
      <c r="AD218" s="210"/>
      <c r="AE218" s="210"/>
      <c r="AF218" s="210"/>
      <c r="AG218" s="210" t="s">
        <v>185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x14ac:dyDescent="0.2">
      <c r="A219" s="236" t="s">
        <v>174</v>
      </c>
      <c r="B219" s="237" t="s">
        <v>85</v>
      </c>
      <c r="C219" s="255" t="s">
        <v>86</v>
      </c>
      <c r="D219" s="238"/>
      <c r="E219" s="239"/>
      <c r="F219" s="240"/>
      <c r="G219" s="241">
        <f>SUMIF(AG220:AG236,"&lt;&gt;NOR",G220:G236)</f>
        <v>0</v>
      </c>
      <c r="H219" s="235"/>
      <c r="I219" s="235">
        <f>SUM(I220:I236)</f>
        <v>0</v>
      </c>
      <c r="J219" s="235"/>
      <c r="K219" s="235">
        <f>SUM(K220:K236)</f>
        <v>0</v>
      </c>
      <c r="L219" s="235"/>
      <c r="M219" s="235">
        <f>SUM(M220:M236)</f>
        <v>0</v>
      </c>
      <c r="N219" s="234"/>
      <c r="O219" s="234">
        <f>SUM(O220:O236)</f>
        <v>7.0699999999999994</v>
      </c>
      <c r="P219" s="234"/>
      <c r="Q219" s="234">
        <f>SUM(Q220:Q236)</f>
        <v>0</v>
      </c>
      <c r="R219" s="235"/>
      <c r="S219" s="235"/>
      <c r="T219" s="235"/>
      <c r="U219" s="235"/>
      <c r="V219" s="235">
        <f>SUM(V220:V236)</f>
        <v>124.55000000000001</v>
      </c>
      <c r="W219" s="235"/>
      <c r="X219" s="235"/>
      <c r="Y219" s="235"/>
      <c r="AG219" t="s">
        <v>175</v>
      </c>
    </row>
    <row r="220" spans="1:60" outlineLevel="1" x14ac:dyDescent="0.2">
      <c r="A220" s="243">
        <v>61</v>
      </c>
      <c r="B220" s="244" t="s">
        <v>588</v>
      </c>
      <c r="C220" s="256" t="s">
        <v>589</v>
      </c>
      <c r="D220" s="245" t="s">
        <v>188</v>
      </c>
      <c r="E220" s="246">
        <v>21.582999999999998</v>
      </c>
      <c r="F220" s="247"/>
      <c r="G220" s="248">
        <f>ROUND(E220*F220,2)</f>
        <v>0</v>
      </c>
      <c r="H220" s="231"/>
      <c r="I220" s="230">
        <f>ROUND(E220*H220,2)</f>
        <v>0</v>
      </c>
      <c r="J220" s="231"/>
      <c r="K220" s="230">
        <f>ROUND(E220*J220,2)</f>
        <v>0</v>
      </c>
      <c r="L220" s="230">
        <v>21</v>
      </c>
      <c r="M220" s="230">
        <f>G220*(1+L220/100)</f>
        <v>0</v>
      </c>
      <c r="N220" s="229">
        <v>4.0000000000000003E-5</v>
      </c>
      <c r="O220" s="229">
        <f>ROUND(E220*N220,2)</f>
        <v>0</v>
      </c>
      <c r="P220" s="229">
        <v>0</v>
      </c>
      <c r="Q220" s="229">
        <f>ROUND(E220*P220,2)</f>
        <v>0</v>
      </c>
      <c r="R220" s="230"/>
      <c r="S220" s="230" t="s">
        <v>179</v>
      </c>
      <c r="T220" s="230" t="s">
        <v>180</v>
      </c>
      <c r="U220" s="230">
        <v>7.8E-2</v>
      </c>
      <c r="V220" s="230">
        <f>ROUND(E220*U220,2)</f>
        <v>1.68</v>
      </c>
      <c r="W220" s="230"/>
      <c r="X220" s="230" t="s">
        <v>181</v>
      </c>
      <c r="Y220" s="230" t="s">
        <v>182</v>
      </c>
      <c r="Z220" s="210"/>
      <c r="AA220" s="210"/>
      <c r="AB220" s="210"/>
      <c r="AC220" s="210"/>
      <c r="AD220" s="210"/>
      <c r="AE220" s="210"/>
      <c r="AF220" s="210"/>
      <c r="AG220" s="210" t="s">
        <v>183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2" x14ac:dyDescent="0.2">
      <c r="A221" s="227"/>
      <c r="B221" s="228"/>
      <c r="C221" s="257" t="s">
        <v>553</v>
      </c>
      <c r="D221" s="232"/>
      <c r="E221" s="233">
        <v>2.52</v>
      </c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185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27"/>
      <c r="B222" s="228"/>
      <c r="C222" s="257" t="s">
        <v>554</v>
      </c>
      <c r="D222" s="232"/>
      <c r="E222" s="233">
        <v>10.574999999999999</v>
      </c>
      <c r="F222" s="230"/>
      <c r="G222" s="23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185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27"/>
      <c r="B223" s="228"/>
      <c r="C223" s="257" t="s">
        <v>555</v>
      </c>
      <c r="D223" s="232"/>
      <c r="E223" s="233">
        <v>4.1680000000000001</v>
      </c>
      <c r="F223" s="230"/>
      <c r="G223" s="230"/>
      <c r="H223" s="230"/>
      <c r="I223" s="230"/>
      <c r="J223" s="230"/>
      <c r="K223" s="230"/>
      <c r="L223" s="230"/>
      <c r="M223" s="230"/>
      <c r="N223" s="229"/>
      <c r="O223" s="229"/>
      <c r="P223" s="229"/>
      <c r="Q223" s="229"/>
      <c r="R223" s="230"/>
      <c r="S223" s="230"/>
      <c r="T223" s="230"/>
      <c r="U223" s="230"/>
      <c r="V223" s="230"/>
      <c r="W223" s="230"/>
      <c r="X223" s="230"/>
      <c r="Y223" s="230"/>
      <c r="Z223" s="210"/>
      <c r="AA223" s="210"/>
      <c r="AB223" s="210"/>
      <c r="AC223" s="210"/>
      <c r="AD223" s="210"/>
      <c r="AE223" s="210"/>
      <c r="AF223" s="210"/>
      <c r="AG223" s="210" t="s">
        <v>185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27"/>
      <c r="B224" s="228"/>
      <c r="C224" s="257" t="s">
        <v>556</v>
      </c>
      <c r="D224" s="232"/>
      <c r="E224" s="233">
        <v>4.32</v>
      </c>
      <c r="F224" s="230"/>
      <c r="G224" s="230"/>
      <c r="H224" s="230"/>
      <c r="I224" s="230"/>
      <c r="J224" s="230"/>
      <c r="K224" s="230"/>
      <c r="L224" s="230"/>
      <c r="M224" s="230"/>
      <c r="N224" s="229"/>
      <c r="O224" s="229"/>
      <c r="P224" s="229"/>
      <c r="Q224" s="229"/>
      <c r="R224" s="230"/>
      <c r="S224" s="230"/>
      <c r="T224" s="230"/>
      <c r="U224" s="230"/>
      <c r="V224" s="230"/>
      <c r="W224" s="230"/>
      <c r="X224" s="230"/>
      <c r="Y224" s="230"/>
      <c r="Z224" s="210"/>
      <c r="AA224" s="210"/>
      <c r="AB224" s="210"/>
      <c r="AC224" s="210"/>
      <c r="AD224" s="210"/>
      <c r="AE224" s="210"/>
      <c r="AF224" s="210"/>
      <c r="AG224" s="210" t="s">
        <v>185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ht="22.5" outlineLevel="1" x14ac:dyDescent="0.2">
      <c r="A225" s="243">
        <v>62</v>
      </c>
      <c r="B225" s="244" t="s">
        <v>590</v>
      </c>
      <c r="C225" s="256" t="s">
        <v>591</v>
      </c>
      <c r="D225" s="245" t="s">
        <v>188</v>
      </c>
      <c r="E225" s="246">
        <v>167.7</v>
      </c>
      <c r="F225" s="247"/>
      <c r="G225" s="248">
        <f>ROUND(E225*F225,2)</f>
        <v>0</v>
      </c>
      <c r="H225" s="231"/>
      <c r="I225" s="230">
        <f>ROUND(E225*H225,2)</f>
        <v>0</v>
      </c>
      <c r="J225" s="231"/>
      <c r="K225" s="230">
        <f>ROUND(E225*J225,2)</f>
        <v>0</v>
      </c>
      <c r="L225" s="230">
        <v>21</v>
      </c>
      <c r="M225" s="230">
        <f>G225*(1+L225/100)</f>
        <v>0</v>
      </c>
      <c r="N225" s="229">
        <v>3.6150000000000002E-2</v>
      </c>
      <c r="O225" s="229">
        <f>ROUND(E225*N225,2)</f>
        <v>6.06</v>
      </c>
      <c r="P225" s="229">
        <v>0</v>
      </c>
      <c r="Q225" s="229">
        <f>ROUND(E225*P225,2)</f>
        <v>0</v>
      </c>
      <c r="R225" s="230"/>
      <c r="S225" s="230" t="s">
        <v>179</v>
      </c>
      <c r="T225" s="230" t="s">
        <v>180</v>
      </c>
      <c r="U225" s="230">
        <v>0.41402</v>
      </c>
      <c r="V225" s="230">
        <f>ROUND(E225*U225,2)</f>
        <v>69.430000000000007</v>
      </c>
      <c r="W225" s="230"/>
      <c r="X225" s="230" t="s">
        <v>181</v>
      </c>
      <c r="Y225" s="230" t="s">
        <v>182</v>
      </c>
      <c r="Z225" s="210"/>
      <c r="AA225" s="210"/>
      <c r="AB225" s="210"/>
      <c r="AC225" s="210"/>
      <c r="AD225" s="210"/>
      <c r="AE225" s="210"/>
      <c r="AF225" s="210"/>
      <c r="AG225" s="210" t="s">
        <v>183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">
      <c r="A226" s="227"/>
      <c r="B226" s="228"/>
      <c r="C226" s="257" t="s">
        <v>592</v>
      </c>
      <c r="D226" s="232"/>
      <c r="E226" s="233">
        <v>31.15</v>
      </c>
      <c r="F226" s="230"/>
      <c r="G226" s="230"/>
      <c r="H226" s="230"/>
      <c r="I226" s="230"/>
      <c r="J226" s="230"/>
      <c r="K226" s="230"/>
      <c r="L226" s="230"/>
      <c r="M226" s="230"/>
      <c r="N226" s="229"/>
      <c r="O226" s="229"/>
      <c r="P226" s="229"/>
      <c r="Q226" s="229"/>
      <c r="R226" s="230"/>
      <c r="S226" s="230"/>
      <c r="T226" s="230"/>
      <c r="U226" s="230"/>
      <c r="V226" s="230"/>
      <c r="W226" s="230"/>
      <c r="X226" s="230"/>
      <c r="Y226" s="230"/>
      <c r="Z226" s="210"/>
      <c r="AA226" s="210"/>
      <c r="AB226" s="210"/>
      <c r="AC226" s="210"/>
      <c r="AD226" s="210"/>
      <c r="AE226" s="210"/>
      <c r="AF226" s="210"/>
      <c r="AG226" s="210" t="s">
        <v>185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27"/>
      <c r="B227" s="228"/>
      <c r="C227" s="257" t="s">
        <v>593</v>
      </c>
      <c r="D227" s="232"/>
      <c r="E227" s="233">
        <v>33.25</v>
      </c>
      <c r="F227" s="230"/>
      <c r="G227" s="230"/>
      <c r="H227" s="230"/>
      <c r="I227" s="230"/>
      <c r="J227" s="230"/>
      <c r="K227" s="230"/>
      <c r="L227" s="230"/>
      <c r="M227" s="230"/>
      <c r="N227" s="229"/>
      <c r="O227" s="229"/>
      <c r="P227" s="229"/>
      <c r="Q227" s="229"/>
      <c r="R227" s="230"/>
      <c r="S227" s="230"/>
      <c r="T227" s="230"/>
      <c r="U227" s="230"/>
      <c r="V227" s="230"/>
      <c r="W227" s="230"/>
      <c r="X227" s="230"/>
      <c r="Y227" s="230"/>
      <c r="Z227" s="210"/>
      <c r="AA227" s="210"/>
      <c r="AB227" s="210"/>
      <c r="AC227" s="210"/>
      <c r="AD227" s="210"/>
      <c r="AE227" s="210"/>
      <c r="AF227" s="210"/>
      <c r="AG227" s="210" t="s">
        <v>185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">
      <c r="A228" s="227"/>
      <c r="B228" s="228"/>
      <c r="C228" s="257" t="s">
        <v>594</v>
      </c>
      <c r="D228" s="232"/>
      <c r="E228" s="233">
        <v>44.56</v>
      </c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185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27"/>
      <c r="B229" s="228"/>
      <c r="C229" s="257" t="s">
        <v>595</v>
      </c>
      <c r="D229" s="232"/>
      <c r="E229" s="233">
        <v>58.74</v>
      </c>
      <c r="F229" s="230"/>
      <c r="G229" s="230"/>
      <c r="H229" s="230"/>
      <c r="I229" s="230"/>
      <c r="J229" s="230"/>
      <c r="K229" s="230"/>
      <c r="L229" s="230"/>
      <c r="M229" s="230"/>
      <c r="N229" s="229"/>
      <c r="O229" s="229"/>
      <c r="P229" s="229"/>
      <c r="Q229" s="229"/>
      <c r="R229" s="230"/>
      <c r="S229" s="230"/>
      <c r="T229" s="230"/>
      <c r="U229" s="230"/>
      <c r="V229" s="230"/>
      <c r="W229" s="230"/>
      <c r="X229" s="230"/>
      <c r="Y229" s="230"/>
      <c r="Z229" s="210"/>
      <c r="AA229" s="210"/>
      <c r="AB229" s="210"/>
      <c r="AC229" s="210"/>
      <c r="AD229" s="210"/>
      <c r="AE229" s="210"/>
      <c r="AF229" s="210"/>
      <c r="AG229" s="210" t="s">
        <v>185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ht="22.5" outlineLevel="1" x14ac:dyDescent="0.2">
      <c r="A230" s="243">
        <v>63</v>
      </c>
      <c r="B230" s="244" t="s">
        <v>596</v>
      </c>
      <c r="C230" s="256" t="s">
        <v>597</v>
      </c>
      <c r="D230" s="245" t="s">
        <v>188</v>
      </c>
      <c r="E230" s="246">
        <v>25.59</v>
      </c>
      <c r="F230" s="247"/>
      <c r="G230" s="248">
        <f>ROUND(E230*F230,2)</f>
        <v>0</v>
      </c>
      <c r="H230" s="231"/>
      <c r="I230" s="230">
        <f>ROUND(E230*H230,2)</f>
        <v>0</v>
      </c>
      <c r="J230" s="231"/>
      <c r="K230" s="230">
        <f>ROUND(E230*J230,2)</f>
        <v>0</v>
      </c>
      <c r="L230" s="230">
        <v>21</v>
      </c>
      <c r="M230" s="230">
        <f>G230*(1+L230/100)</f>
        <v>0</v>
      </c>
      <c r="N230" s="229">
        <v>1.602E-2</v>
      </c>
      <c r="O230" s="229">
        <f>ROUND(E230*N230,2)</f>
        <v>0.41</v>
      </c>
      <c r="P230" s="229">
        <v>0</v>
      </c>
      <c r="Q230" s="229">
        <f>ROUND(E230*P230,2)</f>
        <v>0</v>
      </c>
      <c r="R230" s="230"/>
      <c r="S230" s="230" t="s">
        <v>179</v>
      </c>
      <c r="T230" s="230" t="s">
        <v>180</v>
      </c>
      <c r="U230" s="230">
        <v>1.2558</v>
      </c>
      <c r="V230" s="230">
        <f>ROUND(E230*U230,2)</f>
        <v>32.14</v>
      </c>
      <c r="W230" s="230"/>
      <c r="X230" s="230" t="s">
        <v>181</v>
      </c>
      <c r="Y230" s="230" t="s">
        <v>182</v>
      </c>
      <c r="Z230" s="210"/>
      <c r="AA230" s="210"/>
      <c r="AB230" s="210"/>
      <c r="AC230" s="210"/>
      <c r="AD230" s="210"/>
      <c r="AE230" s="210"/>
      <c r="AF230" s="210"/>
      <c r="AG230" s="210" t="s">
        <v>183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2" x14ac:dyDescent="0.2">
      <c r="A231" s="227"/>
      <c r="B231" s="228"/>
      <c r="C231" s="257" t="s">
        <v>598</v>
      </c>
      <c r="D231" s="232"/>
      <c r="E231" s="233">
        <v>1.62</v>
      </c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30"/>
      <c r="Z231" s="210"/>
      <c r="AA231" s="210"/>
      <c r="AB231" s="210"/>
      <c r="AC231" s="210"/>
      <c r="AD231" s="210"/>
      <c r="AE231" s="210"/>
      <c r="AF231" s="210"/>
      <c r="AG231" s="210" t="s">
        <v>185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">
      <c r="A232" s="227"/>
      <c r="B232" s="228"/>
      <c r="C232" s="257" t="s">
        <v>599</v>
      </c>
      <c r="D232" s="232"/>
      <c r="E232" s="233">
        <v>2.52</v>
      </c>
      <c r="F232" s="230"/>
      <c r="G232" s="230"/>
      <c r="H232" s="230"/>
      <c r="I232" s="230"/>
      <c r="J232" s="230"/>
      <c r="K232" s="230"/>
      <c r="L232" s="230"/>
      <c r="M232" s="230"/>
      <c r="N232" s="229"/>
      <c r="O232" s="229"/>
      <c r="P232" s="229"/>
      <c r="Q232" s="229"/>
      <c r="R232" s="230"/>
      <c r="S232" s="230"/>
      <c r="T232" s="230"/>
      <c r="U232" s="230"/>
      <c r="V232" s="230"/>
      <c r="W232" s="230"/>
      <c r="X232" s="230"/>
      <c r="Y232" s="230"/>
      <c r="Z232" s="210"/>
      <c r="AA232" s="210"/>
      <c r="AB232" s="210"/>
      <c r="AC232" s="210"/>
      <c r="AD232" s="210"/>
      <c r="AE232" s="210"/>
      <c r="AF232" s="210"/>
      <c r="AG232" s="210" t="s">
        <v>185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3" x14ac:dyDescent="0.2">
      <c r="A233" s="227"/>
      <c r="B233" s="228"/>
      <c r="C233" s="257" t="s">
        <v>600</v>
      </c>
      <c r="D233" s="232"/>
      <c r="E233" s="233">
        <v>4.6900000000000004</v>
      </c>
      <c r="F233" s="230"/>
      <c r="G233" s="230"/>
      <c r="H233" s="230"/>
      <c r="I233" s="230"/>
      <c r="J233" s="230"/>
      <c r="K233" s="230"/>
      <c r="L233" s="230"/>
      <c r="M233" s="230"/>
      <c r="N233" s="229"/>
      <c r="O233" s="229"/>
      <c r="P233" s="229"/>
      <c r="Q233" s="229"/>
      <c r="R233" s="230"/>
      <c r="S233" s="230"/>
      <c r="T233" s="230"/>
      <c r="U233" s="230"/>
      <c r="V233" s="230"/>
      <c r="W233" s="230"/>
      <c r="X233" s="230"/>
      <c r="Y233" s="230"/>
      <c r="Z233" s="210"/>
      <c r="AA233" s="210"/>
      <c r="AB233" s="210"/>
      <c r="AC233" s="210"/>
      <c r="AD233" s="210"/>
      <c r="AE233" s="210"/>
      <c r="AF233" s="210"/>
      <c r="AG233" s="210" t="s">
        <v>185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27"/>
      <c r="B234" s="228"/>
      <c r="C234" s="257" t="s">
        <v>601</v>
      </c>
      <c r="D234" s="232"/>
      <c r="E234" s="233">
        <v>16.760000000000002</v>
      </c>
      <c r="F234" s="230"/>
      <c r="G234" s="230"/>
      <c r="H234" s="230"/>
      <c r="I234" s="230"/>
      <c r="J234" s="230"/>
      <c r="K234" s="230"/>
      <c r="L234" s="230"/>
      <c r="M234" s="230"/>
      <c r="N234" s="229"/>
      <c r="O234" s="229"/>
      <c r="P234" s="229"/>
      <c r="Q234" s="229"/>
      <c r="R234" s="230"/>
      <c r="S234" s="230"/>
      <c r="T234" s="230"/>
      <c r="U234" s="230"/>
      <c r="V234" s="230"/>
      <c r="W234" s="230"/>
      <c r="X234" s="230"/>
      <c r="Y234" s="230"/>
      <c r="Z234" s="210"/>
      <c r="AA234" s="210"/>
      <c r="AB234" s="210"/>
      <c r="AC234" s="210"/>
      <c r="AD234" s="210"/>
      <c r="AE234" s="210"/>
      <c r="AF234" s="210"/>
      <c r="AG234" s="210" t="s">
        <v>185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ht="22.5" outlineLevel="1" x14ac:dyDescent="0.2">
      <c r="A235" s="243">
        <v>64</v>
      </c>
      <c r="B235" s="244" t="s">
        <v>602</v>
      </c>
      <c r="C235" s="256" t="s">
        <v>603</v>
      </c>
      <c r="D235" s="245" t="s">
        <v>188</v>
      </c>
      <c r="E235" s="246">
        <v>24.36</v>
      </c>
      <c r="F235" s="247"/>
      <c r="G235" s="248">
        <f>ROUND(E235*F235,2)</f>
        <v>0</v>
      </c>
      <c r="H235" s="231"/>
      <c r="I235" s="230">
        <f>ROUND(E235*H235,2)</f>
        <v>0</v>
      </c>
      <c r="J235" s="231"/>
      <c r="K235" s="230">
        <f>ROUND(E235*J235,2)</f>
        <v>0</v>
      </c>
      <c r="L235" s="230">
        <v>21</v>
      </c>
      <c r="M235" s="230">
        <f>G235*(1+L235/100)</f>
        <v>0</v>
      </c>
      <c r="N235" s="229">
        <v>2.46E-2</v>
      </c>
      <c r="O235" s="229">
        <f>ROUND(E235*N235,2)</f>
        <v>0.6</v>
      </c>
      <c r="P235" s="229">
        <v>0</v>
      </c>
      <c r="Q235" s="229">
        <f>ROUND(E235*P235,2)</f>
        <v>0</v>
      </c>
      <c r="R235" s="230"/>
      <c r="S235" s="230" t="s">
        <v>179</v>
      </c>
      <c r="T235" s="230" t="s">
        <v>180</v>
      </c>
      <c r="U235" s="230">
        <v>0.87433000000000005</v>
      </c>
      <c r="V235" s="230">
        <f>ROUND(E235*U235,2)</f>
        <v>21.3</v>
      </c>
      <c r="W235" s="230"/>
      <c r="X235" s="230" t="s">
        <v>181</v>
      </c>
      <c r="Y235" s="230" t="s">
        <v>182</v>
      </c>
      <c r="Z235" s="210"/>
      <c r="AA235" s="210"/>
      <c r="AB235" s="210"/>
      <c r="AC235" s="210"/>
      <c r="AD235" s="210"/>
      <c r="AE235" s="210"/>
      <c r="AF235" s="210"/>
      <c r="AG235" s="210" t="s">
        <v>183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2">
      <c r="A236" s="227"/>
      <c r="B236" s="228"/>
      <c r="C236" s="257" t="s">
        <v>604</v>
      </c>
      <c r="D236" s="232"/>
      <c r="E236" s="233">
        <v>24.36</v>
      </c>
      <c r="F236" s="230"/>
      <c r="G236" s="230"/>
      <c r="H236" s="230"/>
      <c r="I236" s="230"/>
      <c r="J236" s="230"/>
      <c r="K236" s="230"/>
      <c r="L236" s="230"/>
      <c r="M236" s="230"/>
      <c r="N236" s="229"/>
      <c r="O236" s="229"/>
      <c r="P236" s="229"/>
      <c r="Q236" s="229"/>
      <c r="R236" s="230"/>
      <c r="S236" s="230"/>
      <c r="T236" s="230"/>
      <c r="U236" s="230"/>
      <c r="V236" s="230"/>
      <c r="W236" s="230"/>
      <c r="X236" s="230"/>
      <c r="Y236" s="230"/>
      <c r="Z236" s="210"/>
      <c r="AA236" s="210"/>
      <c r="AB236" s="210"/>
      <c r="AC236" s="210"/>
      <c r="AD236" s="210"/>
      <c r="AE236" s="210"/>
      <c r="AF236" s="210"/>
      <c r="AG236" s="210" t="s">
        <v>185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x14ac:dyDescent="0.2">
      <c r="A237" s="236" t="s">
        <v>174</v>
      </c>
      <c r="B237" s="237" t="s">
        <v>87</v>
      </c>
      <c r="C237" s="255" t="s">
        <v>88</v>
      </c>
      <c r="D237" s="238"/>
      <c r="E237" s="239"/>
      <c r="F237" s="240"/>
      <c r="G237" s="241">
        <f>SUMIF(AG238:AG250,"&lt;&gt;NOR",G238:G250)</f>
        <v>0</v>
      </c>
      <c r="H237" s="235"/>
      <c r="I237" s="235">
        <f>SUM(I238:I250)</f>
        <v>0</v>
      </c>
      <c r="J237" s="235"/>
      <c r="K237" s="235">
        <f>SUM(K238:K250)</f>
        <v>0</v>
      </c>
      <c r="L237" s="235"/>
      <c r="M237" s="235">
        <f>SUM(M238:M250)</f>
        <v>0</v>
      </c>
      <c r="N237" s="234"/>
      <c r="O237" s="234">
        <f>SUM(O238:O250)</f>
        <v>18.760000000000002</v>
      </c>
      <c r="P237" s="234"/>
      <c r="Q237" s="234">
        <f>SUM(Q238:Q250)</f>
        <v>0</v>
      </c>
      <c r="R237" s="235"/>
      <c r="S237" s="235"/>
      <c r="T237" s="235"/>
      <c r="U237" s="235"/>
      <c r="V237" s="235">
        <f>SUM(V238:V250)</f>
        <v>37.86</v>
      </c>
      <c r="W237" s="235"/>
      <c r="X237" s="235"/>
      <c r="Y237" s="235"/>
      <c r="AG237" t="s">
        <v>175</v>
      </c>
    </row>
    <row r="238" spans="1:60" ht="22.5" outlineLevel="1" x14ac:dyDescent="0.2">
      <c r="A238" s="243">
        <v>65</v>
      </c>
      <c r="B238" s="244" t="s">
        <v>605</v>
      </c>
      <c r="C238" s="256" t="s">
        <v>606</v>
      </c>
      <c r="D238" s="245" t="s">
        <v>188</v>
      </c>
      <c r="E238" s="246">
        <v>64.099999999999994</v>
      </c>
      <c r="F238" s="247"/>
      <c r="G238" s="248">
        <f>ROUND(E238*F238,2)</f>
        <v>0</v>
      </c>
      <c r="H238" s="231"/>
      <c r="I238" s="230">
        <f>ROUND(E238*H238,2)</f>
        <v>0</v>
      </c>
      <c r="J238" s="231"/>
      <c r="K238" s="230">
        <f>ROUND(E238*J238,2)</f>
        <v>0</v>
      </c>
      <c r="L238" s="230">
        <v>21</v>
      </c>
      <c r="M238" s="230">
        <f>G238*(1+L238/100)</f>
        <v>0</v>
      </c>
      <c r="N238" s="229">
        <v>0.12128</v>
      </c>
      <c r="O238" s="229">
        <f>ROUND(E238*N238,2)</f>
        <v>7.77</v>
      </c>
      <c r="P238" s="229">
        <v>0</v>
      </c>
      <c r="Q238" s="229">
        <f>ROUND(E238*P238,2)</f>
        <v>0</v>
      </c>
      <c r="R238" s="230"/>
      <c r="S238" s="230" t="s">
        <v>179</v>
      </c>
      <c r="T238" s="230" t="s">
        <v>180</v>
      </c>
      <c r="U238" s="230">
        <v>0.158</v>
      </c>
      <c r="V238" s="230">
        <f>ROUND(E238*U238,2)</f>
        <v>10.130000000000001</v>
      </c>
      <c r="W238" s="230"/>
      <c r="X238" s="230" t="s">
        <v>181</v>
      </c>
      <c r="Y238" s="230" t="s">
        <v>182</v>
      </c>
      <c r="Z238" s="210"/>
      <c r="AA238" s="210"/>
      <c r="AB238" s="210"/>
      <c r="AC238" s="210"/>
      <c r="AD238" s="210"/>
      <c r="AE238" s="210"/>
      <c r="AF238" s="210"/>
      <c r="AG238" s="210" t="s">
        <v>183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2" x14ac:dyDescent="0.2">
      <c r="A239" s="227"/>
      <c r="B239" s="228"/>
      <c r="C239" s="257" t="s">
        <v>607</v>
      </c>
      <c r="D239" s="232"/>
      <c r="E239" s="233">
        <v>64.099999999999994</v>
      </c>
      <c r="F239" s="230"/>
      <c r="G239" s="230"/>
      <c r="H239" s="230"/>
      <c r="I239" s="230"/>
      <c r="J239" s="230"/>
      <c r="K239" s="230"/>
      <c r="L239" s="230"/>
      <c r="M239" s="230"/>
      <c r="N239" s="229"/>
      <c r="O239" s="229"/>
      <c r="P239" s="229"/>
      <c r="Q239" s="229"/>
      <c r="R239" s="230"/>
      <c r="S239" s="230"/>
      <c r="T239" s="230"/>
      <c r="U239" s="230"/>
      <c r="V239" s="230"/>
      <c r="W239" s="230"/>
      <c r="X239" s="230"/>
      <c r="Y239" s="230"/>
      <c r="Z239" s="210"/>
      <c r="AA239" s="210"/>
      <c r="AB239" s="210"/>
      <c r="AC239" s="210"/>
      <c r="AD239" s="210"/>
      <c r="AE239" s="210"/>
      <c r="AF239" s="210"/>
      <c r="AG239" s="210" t="s">
        <v>185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ht="22.5" outlineLevel="1" x14ac:dyDescent="0.2">
      <c r="A240" s="243">
        <v>66</v>
      </c>
      <c r="B240" s="244" t="s">
        <v>608</v>
      </c>
      <c r="C240" s="256" t="s">
        <v>609</v>
      </c>
      <c r="D240" s="245" t="s">
        <v>188</v>
      </c>
      <c r="E240" s="246">
        <v>77.150000000000006</v>
      </c>
      <c r="F240" s="247"/>
      <c r="G240" s="248">
        <f>ROUND(E240*F240,2)</f>
        <v>0</v>
      </c>
      <c r="H240" s="231"/>
      <c r="I240" s="230">
        <f>ROUND(E240*H240,2)</f>
        <v>0</v>
      </c>
      <c r="J240" s="231"/>
      <c r="K240" s="230">
        <f>ROUND(E240*J240,2)</f>
        <v>0</v>
      </c>
      <c r="L240" s="230">
        <v>21</v>
      </c>
      <c r="M240" s="230">
        <f>G240*(1+L240/100)</f>
        <v>0</v>
      </c>
      <c r="N240" s="229">
        <v>0.11025</v>
      </c>
      <c r="O240" s="229">
        <f>ROUND(E240*N240,2)</f>
        <v>8.51</v>
      </c>
      <c r="P240" s="229">
        <v>0</v>
      </c>
      <c r="Q240" s="229">
        <f>ROUND(E240*P240,2)</f>
        <v>0</v>
      </c>
      <c r="R240" s="230"/>
      <c r="S240" s="230" t="s">
        <v>179</v>
      </c>
      <c r="T240" s="230" t="s">
        <v>180</v>
      </c>
      <c r="U240" s="230">
        <v>0.153</v>
      </c>
      <c r="V240" s="230">
        <f>ROUND(E240*U240,2)</f>
        <v>11.8</v>
      </c>
      <c r="W240" s="230"/>
      <c r="X240" s="230" t="s">
        <v>181</v>
      </c>
      <c r="Y240" s="230" t="s">
        <v>182</v>
      </c>
      <c r="Z240" s="210"/>
      <c r="AA240" s="210"/>
      <c r="AB240" s="210"/>
      <c r="AC240" s="210"/>
      <c r="AD240" s="210"/>
      <c r="AE240" s="210"/>
      <c r="AF240" s="210"/>
      <c r="AG240" s="210" t="s">
        <v>183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2" x14ac:dyDescent="0.2">
      <c r="A241" s="227"/>
      <c r="B241" s="228"/>
      <c r="C241" s="257" t="s">
        <v>610</v>
      </c>
      <c r="D241" s="232"/>
      <c r="E241" s="233">
        <v>70.900000000000006</v>
      </c>
      <c r="F241" s="230"/>
      <c r="G241" s="230"/>
      <c r="H241" s="230"/>
      <c r="I241" s="230"/>
      <c r="J241" s="230"/>
      <c r="K241" s="230"/>
      <c r="L241" s="230"/>
      <c r="M241" s="230"/>
      <c r="N241" s="229"/>
      <c r="O241" s="229"/>
      <c r="P241" s="229"/>
      <c r="Q241" s="229"/>
      <c r="R241" s="230"/>
      <c r="S241" s="230"/>
      <c r="T241" s="230"/>
      <c r="U241" s="230"/>
      <c r="V241" s="230"/>
      <c r="W241" s="230"/>
      <c r="X241" s="230"/>
      <c r="Y241" s="230"/>
      <c r="Z241" s="210"/>
      <c r="AA241" s="210"/>
      <c r="AB241" s="210"/>
      <c r="AC241" s="210"/>
      <c r="AD241" s="210"/>
      <c r="AE241" s="210"/>
      <c r="AF241" s="210"/>
      <c r="AG241" s="210" t="s">
        <v>185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">
      <c r="A242" s="227"/>
      <c r="B242" s="228"/>
      <c r="C242" s="257" t="s">
        <v>611</v>
      </c>
      <c r="D242" s="232"/>
      <c r="E242" s="233">
        <v>6.25</v>
      </c>
      <c r="F242" s="230"/>
      <c r="G242" s="230"/>
      <c r="H242" s="230"/>
      <c r="I242" s="230"/>
      <c r="J242" s="230"/>
      <c r="K242" s="230"/>
      <c r="L242" s="230"/>
      <c r="M242" s="230"/>
      <c r="N242" s="229"/>
      <c r="O242" s="229"/>
      <c r="P242" s="229"/>
      <c r="Q242" s="229"/>
      <c r="R242" s="230"/>
      <c r="S242" s="230"/>
      <c r="T242" s="230"/>
      <c r="U242" s="230"/>
      <c r="V242" s="230"/>
      <c r="W242" s="230"/>
      <c r="X242" s="230"/>
      <c r="Y242" s="230"/>
      <c r="Z242" s="210"/>
      <c r="AA242" s="210"/>
      <c r="AB242" s="210"/>
      <c r="AC242" s="210"/>
      <c r="AD242" s="210"/>
      <c r="AE242" s="210"/>
      <c r="AF242" s="210"/>
      <c r="AG242" s="210" t="s">
        <v>185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ht="22.5" outlineLevel="1" x14ac:dyDescent="0.2">
      <c r="A243" s="243">
        <v>67</v>
      </c>
      <c r="B243" s="244" t="s">
        <v>612</v>
      </c>
      <c r="C243" s="256" t="s">
        <v>613</v>
      </c>
      <c r="D243" s="245" t="s">
        <v>325</v>
      </c>
      <c r="E243" s="246">
        <v>0.47040999999999999</v>
      </c>
      <c r="F243" s="247"/>
      <c r="G243" s="248">
        <f>ROUND(E243*F243,2)</f>
        <v>0</v>
      </c>
      <c r="H243" s="231"/>
      <c r="I243" s="230">
        <f>ROUND(E243*H243,2)</f>
        <v>0</v>
      </c>
      <c r="J243" s="231"/>
      <c r="K243" s="230">
        <f>ROUND(E243*J243,2)</f>
        <v>0</v>
      </c>
      <c r="L243" s="230">
        <v>21</v>
      </c>
      <c r="M243" s="230">
        <f>G243*(1+L243/100)</f>
        <v>0</v>
      </c>
      <c r="N243" s="229">
        <v>1.0800399999999999</v>
      </c>
      <c r="O243" s="229">
        <f>ROUND(E243*N243,2)</f>
        <v>0.51</v>
      </c>
      <c r="P243" s="229">
        <v>0</v>
      </c>
      <c r="Q243" s="229">
        <f>ROUND(E243*P243,2)</f>
        <v>0</v>
      </c>
      <c r="R243" s="230"/>
      <c r="S243" s="230" t="s">
        <v>179</v>
      </c>
      <c r="T243" s="230" t="s">
        <v>180</v>
      </c>
      <c r="U243" s="230">
        <v>15.231</v>
      </c>
      <c r="V243" s="230">
        <f>ROUND(E243*U243,2)</f>
        <v>7.16</v>
      </c>
      <c r="W243" s="230"/>
      <c r="X243" s="230" t="s">
        <v>181</v>
      </c>
      <c r="Y243" s="230" t="s">
        <v>182</v>
      </c>
      <c r="Z243" s="210"/>
      <c r="AA243" s="210"/>
      <c r="AB243" s="210"/>
      <c r="AC243" s="210"/>
      <c r="AD243" s="210"/>
      <c r="AE243" s="210"/>
      <c r="AF243" s="210"/>
      <c r="AG243" s="210" t="s">
        <v>183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">
      <c r="A244" s="227"/>
      <c r="B244" s="228"/>
      <c r="C244" s="257" t="s">
        <v>614</v>
      </c>
      <c r="D244" s="232"/>
      <c r="E244" s="233">
        <v>0.19422</v>
      </c>
      <c r="F244" s="230"/>
      <c r="G244" s="230"/>
      <c r="H244" s="230"/>
      <c r="I244" s="230"/>
      <c r="J244" s="230"/>
      <c r="K244" s="230"/>
      <c r="L244" s="230"/>
      <c r="M244" s="230"/>
      <c r="N244" s="229"/>
      <c r="O244" s="229"/>
      <c r="P244" s="229"/>
      <c r="Q244" s="229"/>
      <c r="R244" s="230"/>
      <c r="S244" s="230"/>
      <c r="T244" s="230"/>
      <c r="U244" s="230"/>
      <c r="V244" s="230"/>
      <c r="W244" s="230"/>
      <c r="X244" s="230"/>
      <c r="Y244" s="230"/>
      <c r="Z244" s="210"/>
      <c r="AA244" s="210"/>
      <c r="AB244" s="210"/>
      <c r="AC244" s="210"/>
      <c r="AD244" s="210"/>
      <c r="AE244" s="210"/>
      <c r="AF244" s="210"/>
      <c r="AG244" s="210" t="s">
        <v>185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2">
      <c r="A245" s="227"/>
      <c r="B245" s="228"/>
      <c r="C245" s="257" t="s">
        <v>615</v>
      </c>
      <c r="D245" s="232"/>
      <c r="E245" s="233">
        <v>0.21482999999999999</v>
      </c>
      <c r="F245" s="230"/>
      <c r="G245" s="230"/>
      <c r="H245" s="230"/>
      <c r="I245" s="230"/>
      <c r="J245" s="230"/>
      <c r="K245" s="230"/>
      <c r="L245" s="230"/>
      <c r="M245" s="230"/>
      <c r="N245" s="229"/>
      <c r="O245" s="229"/>
      <c r="P245" s="229"/>
      <c r="Q245" s="229"/>
      <c r="R245" s="230"/>
      <c r="S245" s="230"/>
      <c r="T245" s="230"/>
      <c r="U245" s="230"/>
      <c r="V245" s="230"/>
      <c r="W245" s="230"/>
      <c r="X245" s="230"/>
      <c r="Y245" s="230"/>
      <c r="Z245" s="210"/>
      <c r="AA245" s="210"/>
      <c r="AB245" s="210"/>
      <c r="AC245" s="210"/>
      <c r="AD245" s="210"/>
      <c r="AE245" s="210"/>
      <c r="AF245" s="210"/>
      <c r="AG245" s="210" t="s">
        <v>185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">
      <c r="A246" s="227"/>
      <c r="B246" s="228"/>
      <c r="C246" s="268" t="s">
        <v>450</v>
      </c>
      <c r="D246" s="266"/>
      <c r="E246" s="267">
        <v>6.1359999999999998E-2</v>
      </c>
      <c r="F246" s="230"/>
      <c r="G246" s="230"/>
      <c r="H246" s="230"/>
      <c r="I246" s="230"/>
      <c r="J246" s="230"/>
      <c r="K246" s="230"/>
      <c r="L246" s="230"/>
      <c r="M246" s="230"/>
      <c r="N246" s="229"/>
      <c r="O246" s="229"/>
      <c r="P246" s="229"/>
      <c r="Q246" s="229"/>
      <c r="R246" s="230"/>
      <c r="S246" s="230"/>
      <c r="T246" s="230"/>
      <c r="U246" s="230"/>
      <c r="V246" s="230"/>
      <c r="W246" s="230"/>
      <c r="X246" s="230"/>
      <c r="Y246" s="230"/>
      <c r="Z246" s="210"/>
      <c r="AA246" s="210"/>
      <c r="AB246" s="210"/>
      <c r="AC246" s="210"/>
      <c r="AD246" s="210"/>
      <c r="AE246" s="210"/>
      <c r="AF246" s="210"/>
      <c r="AG246" s="210" t="s">
        <v>185</v>
      </c>
      <c r="AH246" s="210">
        <v>4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1" x14ac:dyDescent="0.2">
      <c r="A247" s="243">
        <v>68</v>
      </c>
      <c r="B247" s="244" t="s">
        <v>616</v>
      </c>
      <c r="C247" s="256" t="s">
        <v>617</v>
      </c>
      <c r="D247" s="245" t="s">
        <v>197</v>
      </c>
      <c r="E247" s="246">
        <v>0.78125</v>
      </c>
      <c r="F247" s="247"/>
      <c r="G247" s="248">
        <f>ROUND(E247*F247,2)</f>
        <v>0</v>
      </c>
      <c r="H247" s="231"/>
      <c r="I247" s="230">
        <f>ROUND(E247*H247,2)</f>
        <v>0</v>
      </c>
      <c r="J247" s="231"/>
      <c r="K247" s="230">
        <f>ROUND(E247*J247,2)</f>
        <v>0</v>
      </c>
      <c r="L247" s="230">
        <v>21</v>
      </c>
      <c r="M247" s="230">
        <f>G247*(1+L247/100)</f>
        <v>0</v>
      </c>
      <c r="N247" s="229">
        <v>2.5249999999999999</v>
      </c>
      <c r="O247" s="229">
        <f>ROUND(E247*N247,2)</f>
        <v>1.97</v>
      </c>
      <c r="P247" s="229">
        <v>0</v>
      </c>
      <c r="Q247" s="229">
        <f>ROUND(E247*P247,2)</f>
        <v>0</v>
      </c>
      <c r="R247" s="230"/>
      <c r="S247" s="230" t="s">
        <v>179</v>
      </c>
      <c r="T247" s="230" t="s">
        <v>180</v>
      </c>
      <c r="U247" s="230">
        <v>2.58</v>
      </c>
      <c r="V247" s="230">
        <f>ROUND(E247*U247,2)</f>
        <v>2.02</v>
      </c>
      <c r="W247" s="230"/>
      <c r="X247" s="230" t="s">
        <v>181</v>
      </c>
      <c r="Y247" s="230" t="s">
        <v>182</v>
      </c>
      <c r="Z247" s="210"/>
      <c r="AA247" s="210"/>
      <c r="AB247" s="210"/>
      <c r="AC247" s="210"/>
      <c r="AD247" s="210"/>
      <c r="AE247" s="210"/>
      <c r="AF247" s="210"/>
      <c r="AG247" s="210" t="s">
        <v>183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2" x14ac:dyDescent="0.2">
      <c r="A248" s="227"/>
      <c r="B248" s="228"/>
      <c r="C248" s="257" t="s">
        <v>618</v>
      </c>
      <c r="D248" s="232"/>
      <c r="E248" s="233">
        <v>0.78125</v>
      </c>
      <c r="F248" s="230"/>
      <c r="G248" s="230"/>
      <c r="H248" s="230"/>
      <c r="I248" s="230"/>
      <c r="J248" s="230"/>
      <c r="K248" s="230"/>
      <c r="L248" s="230"/>
      <c r="M248" s="230"/>
      <c r="N248" s="229"/>
      <c r="O248" s="229"/>
      <c r="P248" s="229"/>
      <c r="Q248" s="229"/>
      <c r="R248" s="230"/>
      <c r="S248" s="230"/>
      <c r="T248" s="230"/>
      <c r="U248" s="230"/>
      <c r="V248" s="230"/>
      <c r="W248" s="230"/>
      <c r="X248" s="230"/>
      <c r="Y248" s="230"/>
      <c r="Z248" s="210"/>
      <c r="AA248" s="210"/>
      <c r="AB248" s="210"/>
      <c r="AC248" s="210"/>
      <c r="AD248" s="210"/>
      <c r="AE248" s="210"/>
      <c r="AF248" s="210"/>
      <c r="AG248" s="210" t="s">
        <v>185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1" x14ac:dyDescent="0.2">
      <c r="A249" s="243">
        <v>69</v>
      </c>
      <c r="B249" s="244" t="s">
        <v>619</v>
      </c>
      <c r="C249" s="256" t="s">
        <v>620</v>
      </c>
      <c r="D249" s="245" t="s">
        <v>188</v>
      </c>
      <c r="E249" s="246">
        <v>135</v>
      </c>
      <c r="F249" s="247"/>
      <c r="G249" s="248">
        <f>ROUND(E249*F249,2)</f>
        <v>0</v>
      </c>
      <c r="H249" s="231"/>
      <c r="I249" s="230">
        <f>ROUND(E249*H249,2)</f>
        <v>0</v>
      </c>
      <c r="J249" s="231"/>
      <c r="K249" s="230">
        <f>ROUND(E249*J249,2)</f>
        <v>0</v>
      </c>
      <c r="L249" s="230">
        <v>21</v>
      </c>
      <c r="M249" s="230">
        <f>G249*(1+L249/100)</f>
        <v>0</v>
      </c>
      <c r="N249" s="229">
        <v>0</v>
      </c>
      <c r="O249" s="229">
        <f>ROUND(E249*N249,2)</f>
        <v>0</v>
      </c>
      <c r="P249" s="229">
        <v>0</v>
      </c>
      <c r="Q249" s="229">
        <f>ROUND(E249*P249,2)</f>
        <v>0</v>
      </c>
      <c r="R249" s="230"/>
      <c r="S249" s="230" t="s">
        <v>179</v>
      </c>
      <c r="T249" s="230" t="s">
        <v>180</v>
      </c>
      <c r="U249" s="230">
        <v>0.05</v>
      </c>
      <c r="V249" s="230">
        <f>ROUND(E249*U249,2)</f>
        <v>6.75</v>
      </c>
      <c r="W249" s="230"/>
      <c r="X249" s="230" t="s">
        <v>181</v>
      </c>
      <c r="Y249" s="230" t="s">
        <v>182</v>
      </c>
      <c r="Z249" s="210"/>
      <c r="AA249" s="210"/>
      <c r="AB249" s="210"/>
      <c r="AC249" s="210"/>
      <c r="AD249" s="210"/>
      <c r="AE249" s="210"/>
      <c r="AF249" s="210"/>
      <c r="AG249" s="210" t="s">
        <v>183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2" x14ac:dyDescent="0.2">
      <c r="A250" s="227"/>
      <c r="B250" s="228"/>
      <c r="C250" s="257" t="s">
        <v>621</v>
      </c>
      <c r="D250" s="232"/>
      <c r="E250" s="233">
        <v>135</v>
      </c>
      <c r="F250" s="230"/>
      <c r="G250" s="230"/>
      <c r="H250" s="230"/>
      <c r="I250" s="230"/>
      <c r="J250" s="230"/>
      <c r="K250" s="230"/>
      <c r="L250" s="230"/>
      <c r="M250" s="230"/>
      <c r="N250" s="229"/>
      <c r="O250" s="229"/>
      <c r="P250" s="229"/>
      <c r="Q250" s="229"/>
      <c r="R250" s="230"/>
      <c r="S250" s="230"/>
      <c r="T250" s="230"/>
      <c r="U250" s="230"/>
      <c r="V250" s="230"/>
      <c r="W250" s="230"/>
      <c r="X250" s="230"/>
      <c r="Y250" s="230"/>
      <c r="Z250" s="210"/>
      <c r="AA250" s="210"/>
      <c r="AB250" s="210"/>
      <c r="AC250" s="210"/>
      <c r="AD250" s="210"/>
      <c r="AE250" s="210"/>
      <c r="AF250" s="210"/>
      <c r="AG250" s="210" t="s">
        <v>185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x14ac:dyDescent="0.2">
      <c r="A251" s="236" t="s">
        <v>174</v>
      </c>
      <c r="B251" s="237" t="s">
        <v>89</v>
      </c>
      <c r="C251" s="255" t="s">
        <v>90</v>
      </c>
      <c r="D251" s="238"/>
      <c r="E251" s="239"/>
      <c r="F251" s="240"/>
      <c r="G251" s="241">
        <f>SUMIF(AG252:AG252,"&lt;&gt;NOR",G252:G252)</f>
        <v>0</v>
      </c>
      <c r="H251" s="235"/>
      <c r="I251" s="235">
        <f>SUM(I252:I252)</f>
        <v>0</v>
      </c>
      <c r="J251" s="235"/>
      <c r="K251" s="235">
        <f>SUM(K252:K252)</f>
        <v>0</v>
      </c>
      <c r="L251" s="235"/>
      <c r="M251" s="235">
        <f>SUM(M252:M252)</f>
        <v>0</v>
      </c>
      <c r="N251" s="234"/>
      <c r="O251" s="234">
        <f>SUM(O252:O252)</f>
        <v>0.09</v>
      </c>
      <c r="P251" s="234"/>
      <c r="Q251" s="234">
        <f>SUM(Q252:Q252)</f>
        <v>0</v>
      </c>
      <c r="R251" s="235"/>
      <c r="S251" s="235"/>
      <c r="T251" s="235"/>
      <c r="U251" s="235"/>
      <c r="V251" s="235">
        <f>SUM(V252:V252)</f>
        <v>2.61</v>
      </c>
      <c r="W251" s="235"/>
      <c r="X251" s="235"/>
      <c r="Y251" s="235"/>
      <c r="AG251" t="s">
        <v>175</v>
      </c>
    </row>
    <row r="252" spans="1:60" ht="22.5" outlineLevel="1" x14ac:dyDescent="0.2">
      <c r="A252" s="249">
        <v>70</v>
      </c>
      <c r="B252" s="250" t="s">
        <v>622</v>
      </c>
      <c r="C252" s="258" t="s">
        <v>623</v>
      </c>
      <c r="D252" s="251" t="s">
        <v>212</v>
      </c>
      <c r="E252" s="252">
        <v>40.1</v>
      </c>
      <c r="F252" s="253"/>
      <c r="G252" s="254">
        <f>ROUND(E252*F252,2)</f>
        <v>0</v>
      </c>
      <c r="H252" s="231"/>
      <c r="I252" s="230">
        <f>ROUND(E252*H252,2)</f>
        <v>0</v>
      </c>
      <c r="J252" s="231"/>
      <c r="K252" s="230">
        <f>ROUND(E252*J252,2)</f>
        <v>0</v>
      </c>
      <c r="L252" s="230">
        <v>21</v>
      </c>
      <c r="M252" s="230">
        <f>G252*(1+L252/100)</f>
        <v>0</v>
      </c>
      <c r="N252" s="229">
        <v>2.2100000000000002E-3</v>
      </c>
      <c r="O252" s="229">
        <f>ROUND(E252*N252,2)</f>
        <v>0.09</v>
      </c>
      <c r="P252" s="229">
        <v>0</v>
      </c>
      <c r="Q252" s="229">
        <f>ROUND(E252*P252,2)</f>
        <v>0</v>
      </c>
      <c r="R252" s="230"/>
      <c r="S252" s="230" t="s">
        <v>179</v>
      </c>
      <c r="T252" s="230" t="s">
        <v>180</v>
      </c>
      <c r="U252" s="230">
        <v>6.5000000000000002E-2</v>
      </c>
      <c r="V252" s="230">
        <f>ROUND(E252*U252,2)</f>
        <v>2.61</v>
      </c>
      <c r="W252" s="230"/>
      <c r="X252" s="230" t="s">
        <v>181</v>
      </c>
      <c r="Y252" s="230" t="s">
        <v>182</v>
      </c>
      <c r="Z252" s="210"/>
      <c r="AA252" s="210"/>
      <c r="AB252" s="210"/>
      <c r="AC252" s="210"/>
      <c r="AD252" s="210"/>
      <c r="AE252" s="210"/>
      <c r="AF252" s="210"/>
      <c r="AG252" s="210" t="s">
        <v>183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x14ac:dyDescent="0.2">
      <c r="A253" s="236" t="s">
        <v>174</v>
      </c>
      <c r="B253" s="237" t="s">
        <v>91</v>
      </c>
      <c r="C253" s="255" t="s">
        <v>92</v>
      </c>
      <c r="D253" s="238"/>
      <c r="E253" s="239"/>
      <c r="F253" s="240"/>
      <c r="G253" s="241">
        <f>SUMIF(AG254:AG260,"&lt;&gt;NOR",G254:G260)</f>
        <v>0</v>
      </c>
      <c r="H253" s="235"/>
      <c r="I253" s="235">
        <f>SUM(I254:I260)</f>
        <v>0</v>
      </c>
      <c r="J253" s="235"/>
      <c r="K253" s="235">
        <f>SUM(K254:K260)</f>
        <v>0</v>
      </c>
      <c r="L253" s="235"/>
      <c r="M253" s="235">
        <f>SUM(M254:M260)</f>
        <v>0</v>
      </c>
      <c r="N253" s="234"/>
      <c r="O253" s="234">
        <f>SUM(O254:O260)</f>
        <v>4.3600000000000003</v>
      </c>
      <c r="P253" s="234"/>
      <c r="Q253" s="234">
        <f>SUM(Q254:Q260)</f>
        <v>0</v>
      </c>
      <c r="R253" s="235"/>
      <c r="S253" s="235"/>
      <c r="T253" s="235"/>
      <c r="U253" s="235"/>
      <c r="V253" s="235">
        <f>SUM(V254:V260)</f>
        <v>80.319999999999993</v>
      </c>
      <c r="W253" s="235"/>
      <c r="X253" s="235"/>
      <c r="Y253" s="235"/>
      <c r="AG253" t="s">
        <v>175</v>
      </c>
    </row>
    <row r="254" spans="1:60" outlineLevel="1" x14ac:dyDescent="0.2">
      <c r="A254" s="243">
        <v>71</v>
      </c>
      <c r="B254" s="244" t="s">
        <v>624</v>
      </c>
      <c r="C254" s="256" t="s">
        <v>625</v>
      </c>
      <c r="D254" s="245" t="s">
        <v>188</v>
      </c>
      <c r="E254" s="246">
        <v>216.11</v>
      </c>
      <c r="F254" s="247"/>
      <c r="G254" s="248">
        <f>ROUND(E254*F254,2)</f>
        <v>0</v>
      </c>
      <c r="H254" s="231"/>
      <c r="I254" s="230">
        <f>ROUND(E254*H254,2)</f>
        <v>0</v>
      </c>
      <c r="J254" s="231"/>
      <c r="K254" s="230">
        <f>ROUND(E254*J254,2)</f>
        <v>0</v>
      </c>
      <c r="L254" s="230">
        <v>21</v>
      </c>
      <c r="M254" s="230">
        <f>G254*(1+L254/100)</f>
        <v>0</v>
      </c>
      <c r="N254" s="229">
        <v>1.8380000000000001E-2</v>
      </c>
      <c r="O254" s="229">
        <f>ROUND(E254*N254,2)</f>
        <v>3.97</v>
      </c>
      <c r="P254" s="229">
        <v>0</v>
      </c>
      <c r="Q254" s="229">
        <f>ROUND(E254*P254,2)</f>
        <v>0</v>
      </c>
      <c r="R254" s="230"/>
      <c r="S254" s="230" t="s">
        <v>179</v>
      </c>
      <c r="T254" s="230" t="s">
        <v>180</v>
      </c>
      <c r="U254" s="230">
        <v>0.13</v>
      </c>
      <c r="V254" s="230">
        <f>ROUND(E254*U254,2)</f>
        <v>28.09</v>
      </c>
      <c r="W254" s="230"/>
      <c r="X254" s="230" t="s">
        <v>181</v>
      </c>
      <c r="Y254" s="230" t="s">
        <v>182</v>
      </c>
      <c r="Z254" s="210"/>
      <c r="AA254" s="210"/>
      <c r="AB254" s="210"/>
      <c r="AC254" s="210"/>
      <c r="AD254" s="210"/>
      <c r="AE254" s="210"/>
      <c r="AF254" s="210"/>
      <c r="AG254" s="210" t="s">
        <v>183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2" x14ac:dyDescent="0.2">
      <c r="A255" s="227"/>
      <c r="B255" s="228"/>
      <c r="C255" s="257" t="s">
        <v>626</v>
      </c>
      <c r="D255" s="232"/>
      <c r="E255" s="233">
        <v>74.7</v>
      </c>
      <c r="F255" s="230"/>
      <c r="G255" s="230"/>
      <c r="H255" s="230"/>
      <c r="I255" s="230"/>
      <c r="J255" s="230"/>
      <c r="K255" s="230"/>
      <c r="L255" s="230"/>
      <c r="M255" s="230"/>
      <c r="N255" s="229"/>
      <c r="O255" s="229"/>
      <c r="P255" s="229"/>
      <c r="Q255" s="229"/>
      <c r="R255" s="230"/>
      <c r="S255" s="230"/>
      <c r="T255" s="230"/>
      <c r="U255" s="230"/>
      <c r="V255" s="230"/>
      <c r="W255" s="230"/>
      <c r="X255" s="230"/>
      <c r="Y255" s="230"/>
      <c r="Z255" s="210"/>
      <c r="AA255" s="210"/>
      <c r="AB255" s="210"/>
      <c r="AC255" s="210"/>
      <c r="AD255" s="210"/>
      <c r="AE255" s="210"/>
      <c r="AF255" s="210"/>
      <c r="AG255" s="210" t="s">
        <v>185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27"/>
      <c r="B256" s="228"/>
      <c r="C256" s="257" t="s">
        <v>627</v>
      </c>
      <c r="D256" s="232"/>
      <c r="E256" s="233">
        <v>64.67</v>
      </c>
      <c r="F256" s="230"/>
      <c r="G256" s="230"/>
      <c r="H256" s="230"/>
      <c r="I256" s="230"/>
      <c r="J256" s="230"/>
      <c r="K256" s="230"/>
      <c r="L256" s="230"/>
      <c r="M256" s="230"/>
      <c r="N256" s="229"/>
      <c r="O256" s="229"/>
      <c r="P256" s="229"/>
      <c r="Q256" s="229"/>
      <c r="R256" s="230"/>
      <c r="S256" s="230"/>
      <c r="T256" s="230"/>
      <c r="U256" s="230"/>
      <c r="V256" s="230"/>
      <c r="W256" s="230"/>
      <c r="X256" s="230"/>
      <c r="Y256" s="230"/>
      <c r="Z256" s="210"/>
      <c r="AA256" s="210"/>
      <c r="AB256" s="210"/>
      <c r="AC256" s="210"/>
      <c r="AD256" s="210"/>
      <c r="AE256" s="210"/>
      <c r="AF256" s="210"/>
      <c r="AG256" s="210" t="s">
        <v>185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27"/>
      <c r="B257" s="228"/>
      <c r="C257" s="257" t="s">
        <v>628</v>
      </c>
      <c r="D257" s="232"/>
      <c r="E257" s="233">
        <v>76.739999999999995</v>
      </c>
      <c r="F257" s="230"/>
      <c r="G257" s="230"/>
      <c r="H257" s="230"/>
      <c r="I257" s="230"/>
      <c r="J257" s="230"/>
      <c r="K257" s="230"/>
      <c r="L257" s="230"/>
      <c r="M257" s="230"/>
      <c r="N257" s="229"/>
      <c r="O257" s="229"/>
      <c r="P257" s="229"/>
      <c r="Q257" s="229"/>
      <c r="R257" s="230"/>
      <c r="S257" s="230"/>
      <c r="T257" s="230"/>
      <c r="U257" s="230"/>
      <c r="V257" s="230"/>
      <c r="W257" s="230"/>
      <c r="X257" s="230"/>
      <c r="Y257" s="230"/>
      <c r="Z257" s="210"/>
      <c r="AA257" s="210"/>
      <c r="AB257" s="210"/>
      <c r="AC257" s="210"/>
      <c r="AD257" s="210"/>
      <c r="AE257" s="210"/>
      <c r="AF257" s="210"/>
      <c r="AG257" s="210" t="s">
        <v>185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1" x14ac:dyDescent="0.2">
      <c r="A258" s="249">
        <v>72</v>
      </c>
      <c r="B258" s="250" t="s">
        <v>629</v>
      </c>
      <c r="C258" s="258" t="s">
        <v>630</v>
      </c>
      <c r="D258" s="251" t="s">
        <v>188</v>
      </c>
      <c r="E258" s="252">
        <v>216.11</v>
      </c>
      <c r="F258" s="253"/>
      <c r="G258" s="254">
        <f>ROUND(E258*F258,2)</f>
        <v>0</v>
      </c>
      <c r="H258" s="231"/>
      <c r="I258" s="230">
        <f>ROUND(E258*H258,2)</f>
        <v>0</v>
      </c>
      <c r="J258" s="231"/>
      <c r="K258" s="230">
        <f>ROUND(E258*J258,2)</f>
        <v>0</v>
      </c>
      <c r="L258" s="230">
        <v>21</v>
      </c>
      <c r="M258" s="230">
        <f>G258*(1+L258/100)</f>
        <v>0</v>
      </c>
      <c r="N258" s="229">
        <v>8.4999999999999995E-4</v>
      </c>
      <c r="O258" s="229">
        <f>ROUND(E258*N258,2)</f>
        <v>0.18</v>
      </c>
      <c r="P258" s="229">
        <v>0</v>
      </c>
      <c r="Q258" s="229">
        <f>ROUND(E258*P258,2)</f>
        <v>0</v>
      </c>
      <c r="R258" s="230"/>
      <c r="S258" s="230" t="s">
        <v>179</v>
      </c>
      <c r="T258" s="230" t="s">
        <v>180</v>
      </c>
      <c r="U258" s="230">
        <v>6.0000000000000001E-3</v>
      </c>
      <c r="V258" s="230">
        <f>ROUND(E258*U258,2)</f>
        <v>1.3</v>
      </c>
      <c r="W258" s="230"/>
      <c r="X258" s="230" t="s">
        <v>181</v>
      </c>
      <c r="Y258" s="230" t="s">
        <v>182</v>
      </c>
      <c r="Z258" s="210"/>
      <c r="AA258" s="210"/>
      <c r="AB258" s="210"/>
      <c r="AC258" s="210"/>
      <c r="AD258" s="210"/>
      <c r="AE258" s="210"/>
      <c r="AF258" s="210"/>
      <c r="AG258" s="210" t="s">
        <v>183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1" x14ac:dyDescent="0.2">
      <c r="A259" s="249">
        <v>73</v>
      </c>
      <c r="B259" s="250" t="s">
        <v>631</v>
      </c>
      <c r="C259" s="258" t="s">
        <v>632</v>
      </c>
      <c r="D259" s="251" t="s">
        <v>188</v>
      </c>
      <c r="E259" s="252">
        <v>216.11</v>
      </c>
      <c r="F259" s="253"/>
      <c r="G259" s="254">
        <f>ROUND(E259*F259,2)</f>
        <v>0</v>
      </c>
      <c r="H259" s="231"/>
      <c r="I259" s="230">
        <f>ROUND(E259*H259,2)</f>
        <v>0</v>
      </c>
      <c r="J259" s="231"/>
      <c r="K259" s="230">
        <f>ROUND(E259*J259,2)</f>
        <v>0</v>
      </c>
      <c r="L259" s="230">
        <v>21</v>
      </c>
      <c r="M259" s="230">
        <f>G259*(1+L259/100)</f>
        <v>0</v>
      </c>
      <c r="N259" s="229">
        <v>0</v>
      </c>
      <c r="O259" s="229">
        <f>ROUND(E259*N259,2)</f>
        <v>0</v>
      </c>
      <c r="P259" s="229">
        <v>0</v>
      </c>
      <c r="Q259" s="229">
        <f>ROUND(E259*P259,2)</f>
        <v>0</v>
      </c>
      <c r="R259" s="230"/>
      <c r="S259" s="230" t="s">
        <v>179</v>
      </c>
      <c r="T259" s="230" t="s">
        <v>180</v>
      </c>
      <c r="U259" s="230">
        <v>0.10199999999999999</v>
      </c>
      <c r="V259" s="230">
        <f>ROUND(E259*U259,2)</f>
        <v>22.04</v>
      </c>
      <c r="W259" s="230"/>
      <c r="X259" s="230" t="s">
        <v>181</v>
      </c>
      <c r="Y259" s="230" t="s">
        <v>182</v>
      </c>
      <c r="Z259" s="210"/>
      <c r="AA259" s="210"/>
      <c r="AB259" s="210"/>
      <c r="AC259" s="210"/>
      <c r="AD259" s="210"/>
      <c r="AE259" s="210"/>
      <c r="AF259" s="210"/>
      <c r="AG259" s="210" t="s">
        <v>183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1" x14ac:dyDescent="0.2">
      <c r="A260" s="249">
        <v>74</v>
      </c>
      <c r="B260" s="250" t="s">
        <v>633</v>
      </c>
      <c r="C260" s="258" t="s">
        <v>634</v>
      </c>
      <c r="D260" s="251" t="s">
        <v>188</v>
      </c>
      <c r="E260" s="252">
        <v>135</v>
      </c>
      <c r="F260" s="253"/>
      <c r="G260" s="254">
        <f>ROUND(E260*F260,2)</f>
        <v>0</v>
      </c>
      <c r="H260" s="231"/>
      <c r="I260" s="230">
        <f>ROUND(E260*H260,2)</f>
        <v>0</v>
      </c>
      <c r="J260" s="231"/>
      <c r="K260" s="230">
        <f>ROUND(E260*J260,2)</f>
        <v>0</v>
      </c>
      <c r="L260" s="230">
        <v>21</v>
      </c>
      <c r="M260" s="230">
        <f>G260*(1+L260/100)</f>
        <v>0</v>
      </c>
      <c r="N260" s="229">
        <v>1.58E-3</v>
      </c>
      <c r="O260" s="229">
        <f>ROUND(E260*N260,2)</f>
        <v>0.21</v>
      </c>
      <c r="P260" s="229">
        <v>0</v>
      </c>
      <c r="Q260" s="229">
        <f>ROUND(E260*P260,2)</f>
        <v>0</v>
      </c>
      <c r="R260" s="230"/>
      <c r="S260" s="230" t="s">
        <v>179</v>
      </c>
      <c r="T260" s="230" t="s">
        <v>180</v>
      </c>
      <c r="U260" s="230">
        <v>0.214</v>
      </c>
      <c r="V260" s="230">
        <f>ROUND(E260*U260,2)</f>
        <v>28.89</v>
      </c>
      <c r="W260" s="230"/>
      <c r="X260" s="230" t="s">
        <v>181</v>
      </c>
      <c r="Y260" s="230" t="s">
        <v>182</v>
      </c>
      <c r="Z260" s="210"/>
      <c r="AA260" s="210"/>
      <c r="AB260" s="210"/>
      <c r="AC260" s="210"/>
      <c r="AD260" s="210"/>
      <c r="AE260" s="210"/>
      <c r="AF260" s="210"/>
      <c r="AG260" s="210" t="s">
        <v>183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ht="25.5" x14ac:dyDescent="0.2">
      <c r="A261" s="236" t="s">
        <v>174</v>
      </c>
      <c r="B261" s="237" t="s">
        <v>93</v>
      </c>
      <c r="C261" s="255" t="s">
        <v>94</v>
      </c>
      <c r="D261" s="238"/>
      <c r="E261" s="239"/>
      <c r="F261" s="240"/>
      <c r="G261" s="241">
        <f>SUMIF(AG262:AG265,"&lt;&gt;NOR",G262:G265)</f>
        <v>0</v>
      </c>
      <c r="H261" s="235"/>
      <c r="I261" s="235">
        <f>SUM(I262:I265)</f>
        <v>0</v>
      </c>
      <c r="J261" s="235"/>
      <c r="K261" s="235">
        <f>SUM(K262:K265)</f>
        <v>0</v>
      </c>
      <c r="L261" s="235"/>
      <c r="M261" s="235">
        <f>SUM(M262:M265)</f>
        <v>0</v>
      </c>
      <c r="N261" s="234"/>
      <c r="O261" s="234">
        <f>SUM(O262:O265)</f>
        <v>0.02</v>
      </c>
      <c r="P261" s="234"/>
      <c r="Q261" s="234">
        <f>SUM(Q262:Q265)</f>
        <v>0</v>
      </c>
      <c r="R261" s="235"/>
      <c r="S261" s="235"/>
      <c r="T261" s="235"/>
      <c r="U261" s="235"/>
      <c r="V261" s="235">
        <f>SUM(V262:V265)</f>
        <v>42.449999999999996</v>
      </c>
      <c r="W261" s="235"/>
      <c r="X261" s="235"/>
      <c r="Y261" s="235"/>
      <c r="AG261" t="s">
        <v>175</v>
      </c>
    </row>
    <row r="262" spans="1:60" outlineLevel="1" x14ac:dyDescent="0.2">
      <c r="A262" s="249">
        <v>75</v>
      </c>
      <c r="B262" s="250" t="s">
        <v>635</v>
      </c>
      <c r="C262" s="258" t="s">
        <v>636</v>
      </c>
      <c r="D262" s="251" t="s">
        <v>188</v>
      </c>
      <c r="E262" s="252">
        <v>135</v>
      </c>
      <c r="F262" s="253"/>
      <c r="G262" s="254">
        <f>ROUND(E262*F262,2)</f>
        <v>0</v>
      </c>
      <c r="H262" s="231"/>
      <c r="I262" s="230">
        <f>ROUND(E262*H262,2)</f>
        <v>0</v>
      </c>
      <c r="J262" s="231"/>
      <c r="K262" s="230">
        <f>ROUND(E262*J262,2)</f>
        <v>0</v>
      </c>
      <c r="L262" s="230">
        <v>21</v>
      </c>
      <c r="M262" s="230">
        <f>G262*(1+L262/100)</f>
        <v>0</v>
      </c>
      <c r="N262" s="229">
        <v>4.0000000000000003E-5</v>
      </c>
      <c r="O262" s="229">
        <f>ROUND(E262*N262,2)</f>
        <v>0.01</v>
      </c>
      <c r="P262" s="229">
        <v>0</v>
      </c>
      <c r="Q262" s="229">
        <f>ROUND(E262*P262,2)</f>
        <v>0</v>
      </c>
      <c r="R262" s="230"/>
      <c r="S262" s="230" t="s">
        <v>179</v>
      </c>
      <c r="T262" s="230" t="s">
        <v>180</v>
      </c>
      <c r="U262" s="230">
        <v>0.308</v>
      </c>
      <c r="V262" s="230">
        <f>ROUND(E262*U262,2)</f>
        <v>41.58</v>
      </c>
      <c r="W262" s="230"/>
      <c r="X262" s="230" t="s">
        <v>181</v>
      </c>
      <c r="Y262" s="230" t="s">
        <v>182</v>
      </c>
      <c r="Z262" s="210"/>
      <c r="AA262" s="210"/>
      <c r="AB262" s="210"/>
      <c r="AC262" s="210"/>
      <c r="AD262" s="210"/>
      <c r="AE262" s="210"/>
      <c r="AF262" s="210"/>
      <c r="AG262" s="210" t="s">
        <v>183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1" x14ac:dyDescent="0.2">
      <c r="A263" s="249">
        <v>76</v>
      </c>
      <c r="B263" s="250" t="s">
        <v>637</v>
      </c>
      <c r="C263" s="258" t="s">
        <v>638</v>
      </c>
      <c r="D263" s="251" t="s">
        <v>178</v>
      </c>
      <c r="E263" s="252">
        <v>3</v>
      </c>
      <c r="F263" s="253"/>
      <c r="G263" s="254">
        <f>ROUND(E263*F263,2)</f>
        <v>0</v>
      </c>
      <c r="H263" s="231"/>
      <c r="I263" s="230">
        <f>ROUND(E263*H263,2)</f>
        <v>0</v>
      </c>
      <c r="J263" s="231"/>
      <c r="K263" s="230">
        <f>ROUND(E263*J263,2)</f>
        <v>0</v>
      </c>
      <c r="L263" s="230">
        <v>21</v>
      </c>
      <c r="M263" s="230">
        <f>G263*(1+L263/100)</f>
        <v>0</v>
      </c>
      <c r="N263" s="229">
        <v>1.0000000000000001E-5</v>
      </c>
      <c r="O263" s="229">
        <f>ROUND(E263*N263,2)</f>
        <v>0</v>
      </c>
      <c r="P263" s="229">
        <v>0</v>
      </c>
      <c r="Q263" s="229">
        <f>ROUND(E263*P263,2)</f>
        <v>0</v>
      </c>
      <c r="R263" s="230"/>
      <c r="S263" s="230" t="s">
        <v>179</v>
      </c>
      <c r="T263" s="230" t="s">
        <v>180</v>
      </c>
      <c r="U263" s="230">
        <v>0.17</v>
      </c>
      <c r="V263" s="230">
        <f>ROUND(E263*U263,2)</f>
        <v>0.51</v>
      </c>
      <c r="W263" s="230"/>
      <c r="X263" s="230" t="s">
        <v>181</v>
      </c>
      <c r="Y263" s="230" t="s">
        <v>182</v>
      </c>
      <c r="Z263" s="210"/>
      <c r="AA263" s="210"/>
      <c r="AB263" s="210"/>
      <c r="AC263" s="210"/>
      <c r="AD263" s="210"/>
      <c r="AE263" s="210"/>
      <c r="AF263" s="210"/>
      <c r="AG263" s="210" t="s">
        <v>183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1" x14ac:dyDescent="0.2">
      <c r="A264" s="249">
        <v>77</v>
      </c>
      <c r="B264" s="250" t="s">
        <v>639</v>
      </c>
      <c r="C264" s="258" t="s">
        <v>640</v>
      </c>
      <c r="D264" s="251" t="s">
        <v>178</v>
      </c>
      <c r="E264" s="252">
        <v>3</v>
      </c>
      <c r="F264" s="253"/>
      <c r="G264" s="254">
        <f>ROUND(E264*F264,2)</f>
        <v>0</v>
      </c>
      <c r="H264" s="231"/>
      <c r="I264" s="230">
        <f>ROUND(E264*H264,2)</f>
        <v>0</v>
      </c>
      <c r="J264" s="231"/>
      <c r="K264" s="230">
        <f>ROUND(E264*J264,2)</f>
        <v>0</v>
      </c>
      <c r="L264" s="230">
        <v>21</v>
      </c>
      <c r="M264" s="230">
        <f>G264*(1+L264/100)</f>
        <v>0</v>
      </c>
      <c r="N264" s="229">
        <v>3.0000000000000001E-3</v>
      </c>
      <c r="O264" s="229">
        <f>ROUND(E264*N264,2)</f>
        <v>0.01</v>
      </c>
      <c r="P264" s="229">
        <v>0</v>
      </c>
      <c r="Q264" s="229">
        <f>ROUND(E264*P264,2)</f>
        <v>0</v>
      </c>
      <c r="R264" s="230" t="s">
        <v>406</v>
      </c>
      <c r="S264" s="230" t="s">
        <v>179</v>
      </c>
      <c r="T264" s="230" t="s">
        <v>180</v>
      </c>
      <c r="U264" s="230">
        <v>0</v>
      </c>
      <c r="V264" s="230">
        <f>ROUND(E264*U264,2)</f>
        <v>0</v>
      </c>
      <c r="W264" s="230"/>
      <c r="X264" s="230" t="s">
        <v>407</v>
      </c>
      <c r="Y264" s="230" t="s">
        <v>182</v>
      </c>
      <c r="Z264" s="210"/>
      <c r="AA264" s="210"/>
      <c r="AB264" s="210"/>
      <c r="AC264" s="210"/>
      <c r="AD264" s="210"/>
      <c r="AE264" s="210"/>
      <c r="AF264" s="210"/>
      <c r="AG264" s="210" t="s">
        <v>408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1" x14ac:dyDescent="0.2">
      <c r="A265" s="249">
        <v>78</v>
      </c>
      <c r="B265" s="250" t="s">
        <v>641</v>
      </c>
      <c r="C265" s="258" t="s">
        <v>642</v>
      </c>
      <c r="D265" s="251" t="s">
        <v>178</v>
      </c>
      <c r="E265" s="252">
        <v>3</v>
      </c>
      <c r="F265" s="253"/>
      <c r="G265" s="254">
        <f>ROUND(E265*F265,2)</f>
        <v>0</v>
      </c>
      <c r="H265" s="231"/>
      <c r="I265" s="230">
        <f>ROUND(E265*H265,2)</f>
        <v>0</v>
      </c>
      <c r="J265" s="231"/>
      <c r="K265" s="230">
        <f>ROUND(E265*J265,2)</f>
        <v>0</v>
      </c>
      <c r="L265" s="230">
        <v>21</v>
      </c>
      <c r="M265" s="230">
        <f>G265*(1+L265/100)</f>
        <v>0</v>
      </c>
      <c r="N265" s="229">
        <v>0</v>
      </c>
      <c r="O265" s="229">
        <f>ROUND(E265*N265,2)</f>
        <v>0</v>
      </c>
      <c r="P265" s="229">
        <v>0</v>
      </c>
      <c r="Q265" s="229">
        <f>ROUND(E265*P265,2)</f>
        <v>0</v>
      </c>
      <c r="R265" s="230"/>
      <c r="S265" s="230" t="s">
        <v>179</v>
      </c>
      <c r="T265" s="230" t="s">
        <v>180</v>
      </c>
      <c r="U265" s="230">
        <v>0.11890000000000001</v>
      </c>
      <c r="V265" s="230">
        <f>ROUND(E265*U265,2)</f>
        <v>0.36</v>
      </c>
      <c r="W265" s="230"/>
      <c r="X265" s="230" t="s">
        <v>181</v>
      </c>
      <c r="Y265" s="230" t="s">
        <v>182</v>
      </c>
      <c r="Z265" s="210"/>
      <c r="AA265" s="210"/>
      <c r="AB265" s="210"/>
      <c r="AC265" s="210"/>
      <c r="AD265" s="210"/>
      <c r="AE265" s="210"/>
      <c r="AF265" s="210"/>
      <c r="AG265" s="210" t="s">
        <v>183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x14ac:dyDescent="0.2">
      <c r="A266" s="236" t="s">
        <v>174</v>
      </c>
      <c r="B266" s="237" t="s">
        <v>97</v>
      </c>
      <c r="C266" s="255" t="s">
        <v>98</v>
      </c>
      <c r="D266" s="238"/>
      <c r="E266" s="239"/>
      <c r="F266" s="240"/>
      <c r="G266" s="241">
        <f>SUMIF(AG267:AG267,"&lt;&gt;NOR",G267:G267)</f>
        <v>0</v>
      </c>
      <c r="H266" s="235"/>
      <c r="I266" s="235">
        <f>SUM(I267:I267)</f>
        <v>0</v>
      </c>
      <c r="J266" s="235"/>
      <c r="K266" s="235">
        <f>SUM(K267:K267)</f>
        <v>0</v>
      </c>
      <c r="L266" s="235"/>
      <c r="M266" s="235">
        <f>SUM(M267:M267)</f>
        <v>0</v>
      </c>
      <c r="N266" s="234"/>
      <c r="O266" s="234">
        <f>SUM(O267:O267)</f>
        <v>0</v>
      </c>
      <c r="P266" s="234"/>
      <c r="Q266" s="234">
        <f>SUM(Q267:Q267)</f>
        <v>0</v>
      </c>
      <c r="R266" s="235"/>
      <c r="S266" s="235"/>
      <c r="T266" s="235"/>
      <c r="U266" s="235"/>
      <c r="V266" s="235">
        <f>SUM(V267:V267)</f>
        <v>340.67</v>
      </c>
      <c r="W266" s="235"/>
      <c r="X266" s="235"/>
      <c r="Y266" s="235"/>
      <c r="AG266" t="s">
        <v>175</v>
      </c>
    </row>
    <row r="267" spans="1:60" outlineLevel="1" x14ac:dyDescent="0.2">
      <c r="A267" s="249">
        <v>79</v>
      </c>
      <c r="B267" s="250" t="s">
        <v>643</v>
      </c>
      <c r="C267" s="258" t="s">
        <v>644</v>
      </c>
      <c r="D267" s="251" t="s">
        <v>325</v>
      </c>
      <c r="E267" s="252">
        <v>180.06064000000001</v>
      </c>
      <c r="F267" s="253"/>
      <c r="G267" s="254">
        <f>ROUND(E267*F267,2)</f>
        <v>0</v>
      </c>
      <c r="H267" s="231"/>
      <c r="I267" s="230">
        <f>ROUND(E267*H267,2)</f>
        <v>0</v>
      </c>
      <c r="J267" s="231"/>
      <c r="K267" s="230">
        <f>ROUND(E267*J267,2)</f>
        <v>0</v>
      </c>
      <c r="L267" s="230">
        <v>21</v>
      </c>
      <c r="M267" s="230">
        <f>G267*(1+L267/100)</f>
        <v>0</v>
      </c>
      <c r="N267" s="229">
        <v>0</v>
      </c>
      <c r="O267" s="229">
        <f>ROUND(E267*N267,2)</f>
        <v>0</v>
      </c>
      <c r="P267" s="229">
        <v>0</v>
      </c>
      <c r="Q267" s="229">
        <f>ROUND(E267*P267,2)</f>
        <v>0</v>
      </c>
      <c r="R267" s="230"/>
      <c r="S267" s="230" t="s">
        <v>179</v>
      </c>
      <c r="T267" s="230" t="s">
        <v>180</v>
      </c>
      <c r="U267" s="230">
        <v>1.8919999999999999</v>
      </c>
      <c r="V267" s="230">
        <f>ROUND(E267*U267,2)</f>
        <v>340.67</v>
      </c>
      <c r="W267" s="230"/>
      <c r="X267" s="230" t="s">
        <v>645</v>
      </c>
      <c r="Y267" s="230" t="s">
        <v>182</v>
      </c>
      <c r="Z267" s="210"/>
      <c r="AA267" s="210"/>
      <c r="AB267" s="210"/>
      <c r="AC267" s="210"/>
      <c r="AD267" s="210"/>
      <c r="AE267" s="210"/>
      <c r="AF267" s="210"/>
      <c r="AG267" s="210" t="s">
        <v>646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x14ac:dyDescent="0.2">
      <c r="A268" s="236" t="s">
        <v>174</v>
      </c>
      <c r="B268" s="237" t="s">
        <v>99</v>
      </c>
      <c r="C268" s="255" t="s">
        <v>100</v>
      </c>
      <c r="D268" s="238"/>
      <c r="E268" s="239"/>
      <c r="F268" s="240"/>
      <c r="G268" s="241">
        <f>SUMIF(AG269:AG290,"&lt;&gt;NOR",G269:G290)</f>
        <v>0</v>
      </c>
      <c r="H268" s="235"/>
      <c r="I268" s="235">
        <f>SUM(I269:I290)</f>
        <v>0</v>
      </c>
      <c r="J268" s="235"/>
      <c r="K268" s="235">
        <f>SUM(K269:K290)</f>
        <v>0</v>
      </c>
      <c r="L268" s="235"/>
      <c r="M268" s="235">
        <f>SUM(M269:M290)</f>
        <v>0</v>
      </c>
      <c r="N268" s="234"/>
      <c r="O268" s="234">
        <f>SUM(O269:O290)</f>
        <v>0.73</v>
      </c>
      <c r="P268" s="234"/>
      <c r="Q268" s="234">
        <f>SUM(Q269:Q290)</f>
        <v>0</v>
      </c>
      <c r="R268" s="235"/>
      <c r="S268" s="235"/>
      <c r="T268" s="235"/>
      <c r="U268" s="235"/>
      <c r="V268" s="235">
        <f>SUM(V269:V290)</f>
        <v>56.56</v>
      </c>
      <c r="W268" s="235"/>
      <c r="X268" s="235"/>
      <c r="Y268" s="235"/>
      <c r="AG268" t="s">
        <v>175</v>
      </c>
    </row>
    <row r="269" spans="1:60" ht="33.75" outlineLevel="1" x14ac:dyDescent="0.2">
      <c r="A269" s="243">
        <v>80</v>
      </c>
      <c r="B269" s="244" t="s">
        <v>647</v>
      </c>
      <c r="C269" s="256" t="s">
        <v>648</v>
      </c>
      <c r="D269" s="245" t="s">
        <v>188</v>
      </c>
      <c r="E269" s="246">
        <v>72.099999999999994</v>
      </c>
      <c r="F269" s="247"/>
      <c r="G269" s="248">
        <f>ROUND(E269*F269,2)</f>
        <v>0</v>
      </c>
      <c r="H269" s="231"/>
      <c r="I269" s="230">
        <f>ROUND(E269*H269,2)</f>
        <v>0</v>
      </c>
      <c r="J269" s="231"/>
      <c r="K269" s="230">
        <f>ROUND(E269*J269,2)</f>
        <v>0</v>
      </c>
      <c r="L269" s="230">
        <v>21</v>
      </c>
      <c r="M269" s="230">
        <f>G269*(1+L269/100)</f>
        <v>0</v>
      </c>
      <c r="N269" s="229">
        <v>3.3E-4</v>
      </c>
      <c r="O269" s="229">
        <f>ROUND(E269*N269,2)</f>
        <v>0.02</v>
      </c>
      <c r="P269" s="229">
        <v>0</v>
      </c>
      <c r="Q269" s="229">
        <f>ROUND(E269*P269,2)</f>
        <v>0</v>
      </c>
      <c r="R269" s="230"/>
      <c r="S269" s="230" t="s">
        <v>179</v>
      </c>
      <c r="T269" s="230" t="s">
        <v>180</v>
      </c>
      <c r="U269" s="230">
        <v>2.75E-2</v>
      </c>
      <c r="V269" s="230">
        <f>ROUND(E269*U269,2)</f>
        <v>1.98</v>
      </c>
      <c r="W269" s="230"/>
      <c r="X269" s="230" t="s">
        <v>181</v>
      </c>
      <c r="Y269" s="230" t="s">
        <v>182</v>
      </c>
      <c r="Z269" s="210"/>
      <c r="AA269" s="210"/>
      <c r="AB269" s="210"/>
      <c r="AC269" s="210"/>
      <c r="AD269" s="210"/>
      <c r="AE269" s="210"/>
      <c r="AF269" s="210"/>
      <c r="AG269" s="210" t="s">
        <v>183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2" x14ac:dyDescent="0.2">
      <c r="A270" s="227"/>
      <c r="B270" s="228"/>
      <c r="C270" s="257" t="s">
        <v>649</v>
      </c>
      <c r="D270" s="232"/>
      <c r="E270" s="233">
        <v>72.099999999999994</v>
      </c>
      <c r="F270" s="230"/>
      <c r="G270" s="230"/>
      <c r="H270" s="230"/>
      <c r="I270" s="230"/>
      <c r="J270" s="230"/>
      <c r="K270" s="230"/>
      <c r="L270" s="230"/>
      <c r="M270" s="230"/>
      <c r="N270" s="229"/>
      <c r="O270" s="229"/>
      <c r="P270" s="229"/>
      <c r="Q270" s="229"/>
      <c r="R270" s="230"/>
      <c r="S270" s="230"/>
      <c r="T270" s="230"/>
      <c r="U270" s="230"/>
      <c r="V270" s="230"/>
      <c r="W270" s="230"/>
      <c r="X270" s="230"/>
      <c r="Y270" s="230"/>
      <c r="Z270" s="210"/>
      <c r="AA270" s="210"/>
      <c r="AB270" s="210"/>
      <c r="AC270" s="210"/>
      <c r="AD270" s="210"/>
      <c r="AE270" s="210"/>
      <c r="AF270" s="210"/>
      <c r="AG270" s="210" t="s">
        <v>185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ht="33.75" outlineLevel="1" x14ac:dyDescent="0.2">
      <c r="A271" s="243">
        <v>81</v>
      </c>
      <c r="B271" s="244" t="s">
        <v>650</v>
      </c>
      <c r="C271" s="256" t="s">
        <v>651</v>
      </c>
      <c r="D271" s="245" t="s">
        <v>188</v>
      </c>
      <c r="E271" s="246">
        <v>82.915000000000006</v>
      </c>
      <c r="F271" s="247"/>
      <c r="G271" s="248">
        <f>ROUND(E271*F271,2)</f>
        <v>0</v>
      </c>
      <c r="H271" s="231"/>
      <c r="I271" s="230">
        <f>ROUND(E271*H271,2)</f>
        <v>0</v>
      </c>
      <c r="J271" s="231"/>
      <c r="K271" s="230">
        <f>ROUND(E271*J271,2)</f>
        <v>0</v>
      </c>
      <c r="L271" s="230">
        <v>21</v>
      </c>
      <c r="M271" s="230">
        <f>G271*(1+L271/100)</f>
        <v>0</v>
      </c>
      <c r="N271" s="229">
        <v>5.5900000000000004E-3</v>
      </c>
      <c r="O271" s="229">
        <f>ROUND(E271*N271,2)</f>
        <v>0.46</v>
      </c>
      <c r="P271" s="229">
        <v>0</v>
      </c>
      <c r="Q271" s="229">
        <f>ROUND(E271*P271,2)</f>
        <v>0</v>
      </c>
      <c r="R271" s="230"/>
      <c r="S271" s="230" t="s">
        <v>179</v>
      </c>
      <c r="T271" s="230" t="s">
        <v>180</v>
      </c>
      <c r="U271" s="230">
        <v>0.22991</v>
      </c>
      <c r="V271" s="230">
        <f>ROUND(E271*U271,2)</f>
        <v>19.059999999999999</v>
      </c>
      <c r="W271" s="230"/>
      <c r="X271" s="230" t="s">
        <v>181</v>
      </c>
      <c r="Y271" s="230" t="s">
        <v>182</v>
      </c>
      <c r="Z271" s="210"/>
      <c r="AA271" s="210"/>
      <c r="AB271" s="210"/>
      <c r="AC271" s="210"/>
      <c r="AD271" s="210"/>
      <c r="AE271" s="210"/>
      <c r="AF271" s="210"/>
      <c r="AG271" s="210" t="s">
        <v>183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2" x14ac:dyDescent="0.2">
      <c r="A272" s="227"/>
      <c r="B272" s="228"/>
      <c r="C272" s="257" t="s">
        <v>649</v>
      </c>
      <c r="D272" s="232"/>
      <c r="E272" s="233">
        <v>72.099999999999994</v>
      </c>
      <c r="F272" s="230"/>
      <c r="G272" s="230"/>
      <c r="H272" s="230"/>
      <c r="I272" s="230"/>
      <c r="J272" s="230"/>
      <c r="K272" s="230"/>
      <c r="L272" s="230"/>
      <c r="M272" s="230"/>
      <c r="N272" s="229"/>
      <c r="O272" s="229"/>
      <c r="P272" s="229"/>
      <c r="Q272" s="229"/>
      <c r="R272" s="230"/>
      <c r="S272" s="230"/>
      <c r="T272" s="230"/>
      <c r="U272" s="230"/>
      <c r="V272" s="230"/>
      <c r="W272" s="230"/>
      <c r="X272" s="230"/>
      <c r="Y272" s="230"/>
      <c r="Z272" s="210"/>
      <c r="AA272" s="210"/>
      <c r="AB272" s="210"/>
      <c r="AC272" s="210"/>
      <c r="AD272" s="210"/>
      <c r="AE272" s="210"/>
      <c r="AF272" s="210"/>
      <c r="AG272" s="210" t="s">
        <v>185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27"/>
      <c r="B273" s="228"/>
      <c r="C273" s="268" t="s">
        <v>450</v>
      </c>
      <c r="D273" s="266"/>
      <c r="E273" s="267">
        <v>10.815</v>
      </c>
      <c r="F273" s="230"/>
      <c r="G273" s="230"/>
      <c r="H273" s="230"/>
      <c r="I273" s="230"/>
      <c r="J273" s="230"/>
      <c r="K273" s="230"/>
      <c r="L273" s="230"/>
      <c r="M273" s="230"/>
      <c r="N273" s="229"/>
      <c r="O273" s="229"/>
      <c r="P273" s="229"/>
      <c r="Q273" s="229"/>
      <c r="R273" s="230"/>
      <c r="S273" s="230"/>
      <c r="T273" s="230"/>
      <c r="U273" s="230"/>
      <c r="V273" s="230"/>
      <c r="W273" s="230"/>
      <c r="X273" s="230"/>
      <c r="Y273" s="230"/>
      <c r="Z273" s="210"/>
      <c r="AA273" s="210"/>
      <c r="AB273" s="210"/>
      <c r="AC273" s="210"/>
      <c r="AD273" s="210"/>
      <c r="AE273" s="210"/>
      <c r="AF273" s="210"/>
      <c r="AG273" s="210" t="s">
        <v>185</v>
      </c>
      <c r="AH273" s="210">
        <v>4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ht="33.75" outlineLevel="1" x14ac:dyDescent="0.2">
      <c r="A274" s="243">
        <v>82</v>
      </c>
      <c r="B274" s="244" t="s">
        <v>652</v>
      </c>
      <c r="C274" s="256" t="s">
        <v>653</v>
      </c>
      <c r="D274" s="245" t="s">
        <v>188</v>
      </c>
      <c r="E274" s="246">
        <v>7.08</v>
      </c>
      <c r="F274" s="247"/>
      <c r="G274" s="248">
        <f>ROUND(E274*F274,2)</f>
        <v>0</v>
      </c>
      <c r="H274" s="231"/>
      <c r="I274" s="230">
        <f>ROUND(E274*H274,2)</f>
        <v>0</v>
      </c>
      <c r="J274" s="231"/>
      <c r="K274" s="230">
        <f>ROUND(E274*J274,2)</f>
        <v>0</v>
      </c>
      <c r="L274" s="230">
        <v>21</v>
      </c>
      <c r="M274" s="230">
        <f>G274*(1+L274/100)</f>
        <v>0</v>
      </c>
      <c r="N274" s="229">
        <v>5.1999999999999995E-4</v>
      </c>
      <c r="O274" s="229">
        <f>ROUND(E274*N274,2)</f>
        <v>0</v>
      </c>
      <c r="P274" s="229">
        <v>0</v>
      </c>
      <c r="Q274" s="229">
        <f>ROUND(E274*P274,2)</f>
        <v>0</v>
      </c>
      <c r="R274" s="230"/>
      <c r="S274" s="230" t="s">
        <v>179</v>
      </c>
      <c r="T274" s="230" t="s">
        <v>180</v>
      </c>
      <c r="U274" s="230">
        <v>4.9000000000000002E-2</v>
      </c>
      <c r="V274" s="230">
        <f>ROUND(E274*U274,2)</f>
        <v>0.35</v>
      </c>
      <c r="W274" s="230"/>
      <c r="X274" s="230" t="s">
        <v>181</v>
      </c>
      <c r="Y274" s="230" t="s">
        <v>182</v>
      </c>
      <c r="Z274" s="210"/>
      <c r="AA274" s="210"/>
      <c r="AB274" s="210"/>
      <c r="AC274" s="210"/>
      <c r="AD274" s="210"/>
      <c r="AE274" s="210"/>
      <c r="AF274" s="210"/>
      <c r="AG274" s="210" t="s">
        <v>183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2" x14ac:dyDescent="0.2">
      <c r="A275" s="227"/>
      <c r="B275" s="228"/>
      <c r="C275" s="257" t="s">
        <v>654</v>
      </c>
      <c r="D275" s="232"/>
      <c r="E275" s="233">
        <v>7.08</v>
      </c>
      <c r="F275" s="230"/>
      <c r="G275" s="230"/>
      <c r="H275" s="230"/>
      <c r="I275" s="230"/>
      <c r="J275" s="230"/>
      <c r="K275" s="230"/>
      <c r="L275" s="230"/>
      <c r="M275" s="230"/>
      <c r="N275" s="229"/>
      <c r="O275" s="229"/>
      <c r="P275" s="229"/>
      <c r="Q275" s="229"/>
      <c r="R275" s="230"/>
      <c r="S275" s="230"/>
      <c r="T275" s="230"/>
      <c r="U275" s="230"/>
      <c r="V275" s="230"/>
      <c r="W275" s="230"/>
      <c r="X275" s="230"/>
      <c r="Y275" s="230"/>
      <c r="Z275" s="210"/>
      <c r="AA275" s="210"/>
      <c r="AB275" s="210"/>
      <c r="AC275" s="210"/>
      <c r="AD275" s="210"/>
      <c r="AE275" s="210"/>
      <c r="AF275" s="210"/>
      <c r="AG275" s="210" t="s">
        <v>185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ht="33.75" outlineLevel="1" x14ac:dyDescent="0.2">
      <c r="A276" s="243">
        <v>83</v>
      </c>
      <c r="B276" s="244" t="s">
        <v>655</v>
      </c>
      <c r="C276" s="256" t="s">
        <v>656</v>
      </c>
      <c r="D276" s="245" t="s">
        <v>188</v>
      </c>
      <c r="E276" s="246">
        <v>8.1419999999999995</v>
      </c>
      <c r="F276" s="247"/>
      <c r="G276" s="248">
        <f>ROUND(E276*F276,2)</f>
        <v>0</v>
      </c>
      <c r="H276" s="231"/>
      <c r="I276" s="230">
        <f>ROUND(E276*H276,2)</f>
        <v>0</v>
      </c>
      <c r="J276" s="231"/>
      <c r="K276" s="230">
        <f>ROUND(E276*J276,2)</f>
        <v>0</v>
      </c>
      <c r="L276" s="230">
        <v>21</v>
      </c>
      <c r="M276" s="230">
        <f>G276*(1+L276/100)</f>
        <v>0</v>
      </c>
      <c r="N276" s="229">
        <v>5.9800000000000001E-3</v>
      </c>
      <c r="O276" s="229">
        <f>ROUND(E276*N276,2)</f>
        <v>0.05</v>
      </c>
      <c r="P276" s="229">
        <v>0</v>
      </c>
      <c r="Q276" s="229">
        <f>ROUND(E276*P276,2)</f>
        <v>0</v>
      </c>
      <c r="R276" s="230"/>
      <c r="S276" s="230" t="s">
        <v>179</v>
      </c>
      <c r="T276" s="230" t="s">
        <v>180</v>
      </c>
      <c r="U276" s="230">
        <v>0.26600000000000001</v>
      </c>
      <c r="V276" s="230">
        <f>ROUND(E276*U276,2)</f>
        <v>2.17</v>
      </c>
      <c r="W276" s="230"/>
      <c r="X276" s="230" t="s">
        <v>181</v>
      </c>
      <c r="Y276" s="230" t="s">
        <v>182</v>
      </c>
      <c r="Z276" s="210"/>
      <c r="AA276" s="210"/>
      <c r="AB276" s="210"/>
      <c r="AC276" s="210"/>
      <c r="AD276" s="210"/>
      <c r="AE276" s="210"/>
      <c r="AF276" s="210"/>
      <c r="AG276" s="210" t="s">
        <v>183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27"/>
      <c r="B277" s="228"/>
      <c r="C277" s="257" t="s">
        <v>654</v>
      </c>
      <c r="D277" s="232"/>
      <c r="E277" s="233">
        <v>7.08</v>
      </c>
      <c r="F277" s="230"/>
      <c r="G277" s="230"/>
      <c r="H277" s="230"/>
      <c r="I277" s="230"/>
      <c r="J277" s="230"/>
      <c r="K277" s="230"/>
      <c r="L277" s="230"/>
      <c r="M277" s="230"/>
      <c r="N277" s="229"/>
      <c r="O277" s="229"/>
      <c r="P277" s="229"/>
      <c r="Q277" s="229"/>
      <c r="R277" s="230"/>
      <c r="S277" s="230"/>
      <c r="T277" s="230"/>
      <c r="U277" s="230"/>
      <c r="V277" s="230"/>
      <c r="W277" s="230"/>
      <c r="X277" s="230"/>
      <c r="Y277" s="230"/>
      <c r="Z277" s="210"/>
      <c r="AA277" s="210"/>
      <c r="AB277" s="210"/>
      <c r="AC277" s="210"/>
      <c r="AD277" s="210"/>
      <c r="AE277" s="210"/>
      <c r="AF277" s="210"/>
      <c r="AG277" s="210" t="s">
        <v>185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27"/>
      <c r="B278" s="228"/>
      <c r="C278" s="268" t="s">
        <v>450</v>
      </c>
      <c r="D278" s="266"/>
      <c r="E278" s="267">
        <v>1.0620000000000001</v>
      </c>
      <c r="F278" s="230"/>
      <c r="G278" s="230"/>
      <c r="H278" s="230"/>
      <c r="I278" s="230"/>
      <c r="J278" s="230"/>
      <c r="K278" s="230"/>
      <c r="L278" s="230"/>
      <c r="M278" s="230"/>
      <c r="N278" s="229"/>
      <c r="O278" s="229"/>
      <c r="P278" s="229"/>
      <c r="Q278" s="229"/>
      <c r="R278" s="230"/>
      <c r="S278" s="230"/>
      <c r="T278" s="230"/>
      <c r="U278" s="230"/>
      <c r="V278" s="230"/>
      <c r="W278" s="230"/>
      <c r="X278" s="230"/>
      <c r="Y278" s="230"/>
      <c r="Z278" s="210"/>
      <c r="AA278" s="210"/>
      <c r="AB278" s="210"/>
      <c r="AC278" s="210"/>
      <c r="AD278" s="210"/>
      <c r="AE278" s="210"/>
      <c r="AF278" s="210"/>
      <c r="AG278" s="210" t="s">
        <v>185</v>
      </c>
      <c r="AH278" s="210">
        <v>4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ht="22.5" outlineLevel="1" x14ac:dyDescent="0.2">
      <c r="A279" s="243">
        <v>84</v>
      </c>
      <c r="B279" s="244" t="s">
        <v>657</v>
      </c>
      <c r="C279" s="256" t="s">
        <v>658</v>
      </c>
      <c r="D279" s="245" t="s">
        <v>188</v>
      </c>
      <c r="E279" s="246">
        <v>51.473999999999997</v>
      </c>
      <c r="F279" s="247"/>
      <c r="G279" s="248">
        <f>ROUND(E279*F279,2)</f>
        <v>0</v>
      </c>
      <c r="H279" s="231"/>
      <c r="I279" s="230">
        <f>ROUND(E279*H279,2)</f>
        <v>0</v>
      </c>
      <c r="J279" s="231"/>
      <c r="K279" s="230">
        <f>ROUND(E279*J279,2)</f>
        <v>0</v>
      </c>
      <c r="L279" s="230">
        <v>21</v>
      </c>
      <c r="M279" s="230">
        <f>G279*(1+L279/100)</f>
        <v>0</v>
      </c>
      <c r="N279" s="229">
        <v>2.1000000000000001E-4</v>
      </c>
      <c r="O279" s="229">
        <f>ROUND(E279*N279,2)</f>
        <v>0.01</v>
      </c>
      <c r="P279" s="229">
        <v>0</v>
      </c>
      <c r="Q279" s="229">
        <f>ROUND(E279*P279,2)</f>
        <v>0</v>
      </c>
      <c r="R279" s="230"/>
      <c r="S279" s="230" t="s">
        <v>179</v>
      </c>
      <c r="T279" s="230" t="s">
        <v>180</v>
      </c>
      <c r="U279" s="230">
        <v>9.5000000000000001E-2</v>
      </c>
      <c r="V279" s="230">
        <f>ROUND(E279*U279,2)</f>
        <v>4.8899999999999997</v>
      </c>
      <c r="W279" s="230"/>
      <c r="X279" s="230" t="s">
        <v>181</v>
      </c>
      <c r="Y279" s="230" t="s">
        <v>182</v>
      </c>
      <c r="Z279" s="210"/>
      <c r="AA279" s="210"/>
      <c r="AB279" s="210"/>
      <c r="AC279" s="210"/>
      <c r="AD279" s="210"/>
      <c r="AE279" s="210"/>
      <c r="AF279" s="210"/>
      <c r="AG279" s="210" t="s">
        <v>183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2" x14ac:dyDescent="0.2">
      <c r="A280" s="227"/>
      <c r="B280" s="228"/>
      <c r="C280" s="257" t="s">
        <v>534</v>
      </c>
      <c r="D280" s="232"/>
      <c r="E280" s="233">
        <v>16.600000000000001</v>
      </c>
      <c r="F280" s="230"/>
      <c r="G280" s="230"/>
      <c r="H280" s="230"/>
      <c r="I280" s="230"/>
      <c r="J280" s="230"/>
      <c r="K280" s="230"/>
      <c r="L280" s="230"/>
      <c r="M280" s="230"/>
      <c r="N280" s="229"/>
      <c r="O280" s="229"/>
      <c r="P280" s="229"/>
      <c r="Q280" s="229"/>
      <c r="R280" s="230"/>
      <c r="S280" s="230"/>
      <c r="T280" s="230"/>
      <c r="U280" s="230"/>
      <c r="V280" s="230"/>
      <c r="W280" s="230"/>
      <c r="X280" s="230"/>
      <c r="Y280" s="230"/>
      <c r="Z280" s="210"/>
      <c r="AA280" s="210"/>
      <c r="AB280" s="210"/>
      <c r="AC280" s="210"/>
      <c r="AD280" s="210"/>
      <c r="AE280" s="210"/>
      <c r="AF280" s="210"/>
      <c r="AG280" s="210" t="s">
        <v>185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27"/>
      <c r="B281" s="228"/>
      <c r="C281" s="257" t="s">
        <v>659</v>
      </c>
      <c r="D281" s="232"/>
      <c r="E281" s="233">
        <v>13.834</v>
      </c>
      <c r="F281" s="230"/>
      <c r="G281" s="230"/>
      <c r="H281" s="230"/>
      <c r="I281" s="230"/>
      <c r="J281" s="230"/>
      <c r="K281" s="230"/>
      <c r="L281" s="230"/>
      <c r="M281" s="230"/>
      <c r="N281" s="229"/>
      <c r="O281" s="229"/>
      <c r="P281" s="229"/>
      <c r="Q281" s="229"/>
      <c r="R281" s="230"/>
      <c r="S281" s="230"/>
      <c r="T281" s="230"/>
      <c r="U281" s="230"/>
      <c r="V281" s="230"/>
      <c r="W281" s="230"/>
      <c r="X281" s="230"/>
      <c r="Y281" s="230"/>
      <c r="Z281" s="210"/>
      <c r="AA281" s="210"/>
      <c r="AB281" s="210"/>
      <c r="AC281" s="210"/>
      <c r="AD281" s="210"/>
      <c r="AE281" s="210"/>
      <c r="AF281" s="210"/>
      <c r="AG281" s="210" t="s">
        <v>185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">
      <c r="A282" s="227"/>
      <c r="B282" s="228"/>
      <c r="C282" s="257" t="s">
        <v>660</v>
      </c>
      <c r="D282" s="232"/>
      <c r="E282" s="233">
        <v>8</v>
      </c>
      <c r="F282" s="230"/>
      <c r="G282" s="230"/>
      <c r="H282" s="230"/>
      <c r="I282" s="230"/>
      <c r="J282" s="230"/>
      <c r="K282" s="230"/>
      <c r="L282" s="230"/>
      <c r="M282" s="230"/>
      <c r="N282" s="229"/>
      <c r="O282" s="229"/>
      <c r="P282" s="229"/>
      <c r="Q282" s="229"/>
      <c r="R282" s="230"/>
      <c r="S282" s="230"/>
      <c r="T282" s="230"/>
      <c r="U282" s="230"/>
      <c r="V282" s="230"/>
      <c r="W282" s="230"/>
      <c r="X282" s="230"/>
      <c r="Y282" s="230"/>
      <c r="Z282" s="210"/>
      <c r="AA282" s="210"/>
      <c r="AB282" s="210"/>
      <c r="AC282" s="210"/>
      <c r="AD282" s="210"/>
      <c r="AE282" s="210"/>
      <c r="AF282" s="210"/>
      <c r="AG282" s="210" t="s">
        <v>185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3" x14ac:dyDescent="0.2">
      <c r="A283" s="227"/>
      <c r="B283" s="228"/>
      <c r="C283" s="257" t="s">
        <v>661</v>
      </c>
      <c r="D283" s="232"/>
      <c r="E283" s="233">
        <v>13.04</v>
      </c>
      <c r="F283" s="230"/>
      <c r="G283" s="230"/>
      <c r="H283" s="230"/>
      <c r="I283" s="230"/>
      <c r="J283" s="230"/>
      <c r="K283" s="230"/>
      <c r="L283" s="230"/>
      <c r="M283" s="230"/>
      <c r="N283" s="229"/>
      <c r="O283" s="229"/>
      <c r="P283" s="229"/>
      <c r="Q283" s="229"/>
      <c r="R283" s="230"/>
      <c r="S283" s="230"/>
      <c r="T283" s="230"/>
      <c r="U283" s="230"/>
      <c r="V283" s="230"/>
      <c r="W283" s="230"/>
      <c r="X283" s="230"/>
      <c r="Y283" s="230"/>
      <c r="Z283" s="210"/>
      <c r="AA283" s="210"/>
      <c r="AB283" s="210"/>
      <c r="AC283" s="210"/>
      <c r="AD283" s="210"/>
      <c r="AE283" s="210"/>
      <c r="AF283" s="210"/>
      <c r="AG283" s="210" t="s">
        <v>185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ht="22.5" outlineLevel="1" x14ac:dyDescent="0.2">
      <c r="A284" s="243">
        <v>85</v>
      </c>
      <c r="B284" s="244" t="s">
        <v>662</v>
      </c>
      <c r="C284" s="256" t="s">
        <v>663</v>
      </c>
      <c r="D284" s="245" t="s">
        <v>188</v>
      </c>
      <c r="E284" s="246">
        <v>54.047699999999999</v>
      </c>
      <c r="F284" s="247"/>
      <c r="G284" s="248">
        <f>ROUND(E284*F284,2)</f>
        <v>0</v>
      </c>
      <c r="H284" s="231"/>
      <c r="I284" s="230">
        <f>ROUND(E284*H284,2)</f>
        <v>0</v>
      </c>
      <c r="J284" s="231"/>
      <c r="K284" s="230">
        <f>ROUND(E284*J284,2)</f>
        <v>0</v>
      </c>
      <c r="L284" s="230">
        <v>21</v>
      </c>
      <c r="M284" s="230">
        <f>G284*(1+L284/100)</f>
        <v>0</v>
      </c>
      <c r="N284" s="229">
        <v>3.5799999999999998E-3</v>
      </c>
      <c r="O284" s="229">
        <f>ROUND(E284*N284,2)</f>
        <v>0.19</v>
      </c>
      <c r="P284" s="229">
        <v>0</v>
      </c>
      <c r="Q284" s="229">
        <f>ROUND(E284*P284,2)</f>
        <v>0</v>
      </c>
      <c r="R284" s="230"/>
      <c r="S284" s="230" t="s">
        <v>179</v>
      </c>
      <c r="T284" s="230" t="s">
        <v>180</v>
      </c>
      <c r="U284" s="230">
        <v>0.498</v>
      </c>
      <c r="V284" s="230">
        <f>ROUND(E284*U284,2)</f>
        <v>26.92</v>
      </c>
      <c r="W284" s="230"/>
      <c r="X284" s="230" t="s">
        <v>181</v>
      </c>
      <c r="Y284" s="230" t="s">
        <v>182</v>
      </c>
      <c r="Z284" s="210"/>
      <c r="AA284" s="210"/>
      <c r="AB284" s="210"/>
      <c r="AC284" s="210"/>
      <c r="AD284" s="210"/>
      <c r="AE284" s="210"/>
      <c r="AF284" s="210"/>
      <c r="AG284" s="210" t="s">
        <v>183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2" x14ac:dyDescent="0.2">
      <c r="A285" s="227"/>
      <c r="B285" s="228"/>
      <c r="C285" s="257" t="s">
        <v>534</v>
      </c>
      <c r="D285" s="232"/>
      <c r="E285" s="233">
        <v>16.600000000000001</v>
      </c>
      <c r="F285" s="230"/>
      <c r="G285" s="230"/>
      <c r="H285" s="230"/>
      <c r="I285" s="230"/>
      <c r="J285" s="230"/>
      <c r="K285" s="230"/>
      <c r="L285" s="230"/>
      <c r="M285" s="230"/>
      <c r="N285" s="229"/>
      <c r="O285" s="229"/>
      <c r="P285" s="229"/>
      <c r="Q285" s="229"/>
      <c r="R285" s="230"/>
      <c r="S285" s="230"/>
      <c r="T285" s="230"/>
      <c r="U285" s="230"/>
      <c r="V285" s="230"/>
      <c r="W285" s="230"/>
      <c r="X285" s="230"/>
      <c r="Y285" s="230"/>
      <c r="Z285" s="210"/>
      <c r="AA285" s="210"/>
      <c r="AB285" s="210"/>
      <c r="AC285" s="210"/>
      <c r="AD285" s="210"/>
      <c r="AE285" s="210"/>
      <c r="AF285" s="210"/>
      <c r="AG285" s="210" t="s">
        <v>185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">
      <c r="A286" s="227"/>
      <c r="B286" s="228"/>
      <c r="C286" s="257" t="s">
        <v>659</v>
      </c>
      <c r="D286" s="232"/>
      <c r="E286" s="233">
        <v>13.834</v>
      </c>
      <c r="F286" s="230"/>
      <c r="G286" s="230"/>
      <c r="H286" s="230"/>
      <c r="I286" s="230"/>
      <c r="J286" s="230"/>
      <c r="K286" s="230"/>
      <c r="L286" s="230"/>
      <c r="M286" s="230"/>
      <c r="N286" s="229"/>
      <c r="O286" s="229"/>
      <c r="P286" s="229"/>
      <c r="Q286" s="229"/>
      <c r="R286" s="230"/>
      <c r="S286" s="230"/>
      <c r="T286" s="230"/>
      <c r="U286" s="230"/>
      <c r="V286" s="230"/>
      <c r="W286" s="230"/>
      <c r="X286" s="230"/>
      <c r="Y286" s="230"/>
      <c r="Z286" s="210"/>
      <c r="AA286" s="210"/>
      <c r="AB286" s="210"/>
      <c r="AC286" s="210"/>
      <c r="AD286" s="210"/>
      <c r="AE286" s="210"/>
      <c r="AF286" s="210"/>
      <c r="AG286" s="210" t="s">
        <v>185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">
      <c r="A287" s="227"/>
      <c r="B287" s="228"/>
      <c r="C287" s="257" t="s">
        <v>660</v>
      </c>
      <c r="D287" s="232"/>
      <c r="E287" s="233">
        <v>8</v>
      </c>
      <c r="F287" s="230"/>
      <c r="G287" s="230"/>
      <c r="H287" s="230"/>
      <c r="I287" s="230"/>
      <c r="J287" s="230"/>
      <c r="K287" s="230"/>
      <c r="L287" s="230"/>
      <c r="M287" s="230"/>
      <c r="N287" s="229"/>
      <c r="O287" s="229"/>
      <c r="P287" s="229"/>
      <c r="Q287" s="229"/>
      <c r="R287" s="230"/>
      <c r="S287" s="230"/>
      <c r="T287" s="230"/>
      <c r="U287" s="230"/>
      <c r="V287" s="230"/>
      <c r="W287" s="230"/>
      <c r="X287" s="230"/>
      <c r="Y287" s="230"/>
      <c r="Z287" s="210"/>
      <c r="AA287" s="210"/>
      <c r="AB287" s="210"/>
      <c r="AC287" s="210"/>
      <c r="AD287" s="210"/>
      <c r="AE287" s="210"/>
      <c r="AF287" s="210"/>
      <c r="AG287" s="210" t="s">
        <v>185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">
      <c r="A288" s="227"/>
      <c r="B288" s="228"/>
      <c r="C288" s="257" t="s">
        <v>661</v>
      </c>
      <c r="D288" s="232"/>
      <c r="E288" s="233">
        <v>13.04</v>
      </c>
      <c r="F288" s="230"/>
      <c r="G288" s="230"/>
      <c r="H288" s="230"/>
      <c r="I288" s="230"/>
      <c r="J288" s="230"/>
      <c r="K288" s="230"/>
      <c r="L288" s="230"/>
      <c r="M288" s="230"/>
      <c r="N288" s="229"/>
      <c r="O288" s="229"/>
      <c r="P288" s="229"/>
      <c r="Q288" s="229"/>
      <c r="R288" s="230"/>
      <c r="S288" s="230"/>
      <c r="T288" s="230"/>
      <c r="U288" s="230"/>
      <c r="V288" s="230"/>
      <c r="W288" s="230"/>
      <c r="X288" s="230"/>
      <c r="Y288" s="230"/>
      <c r="Z288" s="210"/>
      <c r="AA288" s="210"/>
      <c r="AB288" s="210"/>
      <c r="AC288" s="210"/>
      <c r="AD288" s="210"/>
      <c r="AE288" s="210"/>
      <c r="AF288" s="210"/>
      <c r="AG288" s="210" t="s">
        <v>185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27"/>
      <c r="B289" s="228"/>
      <c r="C289" s="268" t="s">
        <v>435</v>
      </c>
      <c r="D289" s="266"/>
      <c r="E289" s="267">
        <v>2.5737000000000001</v>
      </c>
      <c r="F289" s="230"/>
      <c r="G289" s="230"/>
      <c r="H289" s="230"/>
      <c r="I289" s="230"/>
      <c r="J289" s="230"/>
      <c r="K289" s="230"/>
      <c r="L289" s="230"/>
      <c r="M289" s="230"/>
      <c r="N289" s="229"/>
      <c r="O289" s="229"/>
      <c r="P289" s="229"/>
      <c r="Q289" s="229"/>
      <c r="R289" s="230"/>
      <c r="S289" s="230"/>
      <c r="T289" s="230"/>
      <c r="U289" s="230"/>
      <c r="V289" s="230"/>
      <c r="W289" s="230"/>
      <c r="X289" s="230"/>
      <c r="Y289" s="230"/>
      <c r="Z289" s="210"/>
      <c r="AA289" s="210"/>
      <c r="AB289" s="210"/>
      <c r="AC289" s="210"/>
      <c r="AD289" s="210"/>
      <c r="AE289" s="210"/>
      <c r="AF289" s="210"/>
      <c r="AG289" s="210" t="s">
        <v>185</v>
      </c>
      <c r="AH289" s="210">
        <v>4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1" x14ac:dyDescent="0.2">
      <c r="A290" s="249">
        <v>86</v>
      </c>
      <c r="B290" s="250" t="s">
        <v>664</v>
      </c>
      <c r="C290" s="258" t="s">
        <v>665</v>
      </c>
      <c r="D290" s="251" t="s">
        <v>325</v>
      </c>
      <c r="E290" s="252">
        <v>0.74395999999999995</v>
      </c>
      <c r="F290" s="253"/>
      <c r="G290" s="254">
        <f>ROUND(E290*F290,2)</f>
        <v>0</v>
      </c>
      <c r="H290" s="231"/>
      <c r="I290" s="230">
        <f>ROUND(E290*H290,2)</f>
        <v>0</v>
      </c>
      <c r="J290" s="231"/>
      <c r="K290" s="230">
        <f>ROUND(E290*J290,2)</f>
        <v>0</v>
      </c>
      <c r="L290" s="230">
        <v>21</v>
      </c>
      <c r="M290" s="230">
        <f>G290*(1+L290/100)</f>
        <v>0</v>
      </c>
      <c r="N290" s="229">
        <v>0</v>
      </c>
      <c r="O290" s="229">
        <f>ROUND(E290*N290,2)</f>
        <v>0</v>
      </c>
      <c r="P290" s="229">
        <v>0</v>
      </c>
      <c r="Q290" s="229">
        <f>ROUND(E290*P290,2)</f>
        <v>0</v>
      </c>
      <c r="R290" s="230"/>
      <c r="S290" s="230" t="s">
        <v>179</v>
      </c>
      <c r="T290" s="230" t="s">
        <v>180</v>
      </c>
      <c r="U290" s="230">
        <v>1.5980000000000001</v>
      </c>
      <c r="V290" s="230">
        <f>ROUND(E290*U290,2)</f>
        <v>1.19</v>
      </c>
      <c r="W290" s="230"/>
      <c r="X290" s="230" t="s">
        <v>645</v>
      </c>
      <c r="Y290" s="230" t="s">
        <v>182</v>
      </c>
      <c r="Z290" s="210"/>
      <c r="AA290" s="210"/>
      <c r="AB290" s="210"/>
      <c r="AC290" s="210"/>
      <c r="AD290" s="210"/>
      <c r="AE290" s="210"/>
      <c r="AF290" s="210"/>
      <c r="AG290" s="210" t="s">
        <v>646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x14ac:dyDescent="0.2">
      <c r="A291" s="236" t="s">
        <v>174</v>
      </c>
      <c r="B291" s="237" t="s">
        <v>103</v>
      </c>
      <c r="C291" s="255" t="s">
        <v>104</v>
      </c>
      <c r="D291" s="238"/>
      <c r="E291" s="239"/>
      <c r="F291" s="240"/>
      <c r="G291" s="241">
        <f>SUMIF(AG292:AG327,"&lt;&gt;NOR",G292:G327)</f>
        <v>0</v>
      </c>
      <c r="H291" s="235"/>
      <c r="I291" s="235">
        <f>SUM(I292:I327)</f>
        <v>0</v>
      </c>
      <c r="J291" s="235"/>
      <c r="K291" s="235">
        <f>SUM(K292:K327)</f>
        <v>0</v>
      </c>
      <c r="L291" s="235"/>
      <c r="M291" s="235">
        <f>SUM(M292:M327)</f>
        <v>0</v>
      </c>
      <c r="N291" s="234"/>
      <c r="O291" s="234">
        <f>SUM(O292:O327)</f>
        <v>2.11</v>
      </c>
      <c r="P291" s="234"/>
      <c r="Q291" s="234">
        <f>SUM(Q292:Q327)</f>
        <v>0</v>
      </c>
      <c r="R291" s="235"/>
      <c r="S291" s="235"/>
      <c r="T291" s="235"/>
      <c r="U291" s="235"/>
      <c r="V291" s="235">
        <f>SUM(V292:V327)</f>
        <v>101.53999999999999</v>
      </c>
      <c r="W291" s="235"/>
      <c r="X291" s="235"/>
      <c r="Y291" s="235"/>
      <c r="AG291" t="s">
        <v>175</v>
      </c>
    </row>
    <row r="292" spans="1:60" outlineLevel="1" x14ac:dyDescent="0.2">
      <c r="A292" s="243">
        <v>87</v>
      </c>
      <c r="B292" s="244" t="s">
        <v>666</v>
      </c>
      <c r="C292" s="256" t="s">
        <v>667</v>
      </c>
      <c r="D292" s="245" t="s">
        <v>188</v>
      </c>
      <c r="E292" s="246">
        <v>64.099999999999994</v>
      </c>
      <c r="F292" s="247"/>
      <c r="G292" s="248">
        <f>ROUND(E292*F292,2)</f>
        <v>0</v>
      </c>
      <c r="H292" s="231"/>
      <c r="I292" s="230">
        <f>ROUND(E292*H292,2)</f>
        <v>0</v>
      </c>
      <c r="J292" s="231"/>
      <c r="K292" s="230">
        <f>ROUND(E292*J292,2)</f>
        <v>0</v>
      </c>
      <c r="L292" s="230">
        <v>21</v>
      </c>
      <c r="M292" s="230">
        <f>G292*(1+L292/100)</f>
        <v>0</v>
      </c>
      <c r="N292" s="229">
        <v>0</v>
      </c>
      <c r="O292" s="229">
        <f>ROUND(E292*N292,2)</f>
        <v>0</v>
      </c>
      <c r="P292" s="229">
        <v>0</v>
      </c>
      <c r="Q292" s="229">
        <f>ROUND(E292*P292,2)</f>
        <v>0</v>
      </c>
      <c r="R292" s="230"/>
      <c r="S292" s="230" t="s">
        <v>179</v>
      </c>
      <c r="T292" s="230" t="s">
        <v>180</v>
      </c>
      <c r="U292" s="230">
        <v>0.15</v>
      </c>
      <c r="V292" s="230">
        <f>ROUND(E292*U292,2)</f>
        <v>9.6199999999999992</v>
      </c>
      <c r="W292" s="230"/>
      <c r="X292" s="230" t="s">
        <v>181</v>
      </c>
      <c r="Y292" s="230" t="s">
        <v>182</v>
      </c>
      <c r="Z292" s="210"/>
      <c r="AA292" s="210"/>
      <c r="AB292" s="210"/>
      <c r="AC292" s="210"/>
      <c r="AD292" s="210"/>
      <c r="AE292" s="210"/>
      <c r="AF292" s="210"/>
      <c r="AG292" s="210" t="s">
        <v>183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2" x14ac:dyDescent="0.2">
      <c r="A293" s="227"/>
      <c r="B293" s="228"/>
      <c r="C293" s="257" t="s">
        <v>607</v>
      </c>
      <c r="D293" s="232"/>
      <c r="E293" s="233">
        <v>64.099999999999994</v>
      </c>
      <c r="F293" s="230"/>
      <c r="G293" s="230"/>
      <c r="H293" s="230"/>
      <c r="I293" s="230"/>
      <c r="J293" s="230"/>
      <c r="K293" s="230"/>
      <c r="L293" s="230"/>
      <c r="M293" s="230"/>
      <c r="N293" s="229"/>
      <c r="O293" s="229"/>
      <c r="P293" s="229"/>
      <c r="Q293" s="229"/>
      <c r="R293" s="230"/>
      <c r="S293" s="230"/>
      <c r="T293" s="230"/>
      <c r="U293" s="230"/>
      <c r="V293" s="230"/>
      <c r="W293" s="230"/>
      <c r="X293" s="230"/>
      <c r="Y293" s="230"/>
      <c r="Z293" s="210"/>
      <c r="AA293" s="210"/>
      <c r="AB293" s="210"/>
      <c r="AC293" s="210"/>
      <c r="AD293" s="210"/>
      <c r="AE293" s="210"/>
      <c r="AF293" s="210"/>
      <c r="AG293" s="210" t="s">
        <v>185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1" x14ac:dyDescent="0.2">
      <c r="A294" s="243">
        <v>88</v>
      </c>
      <c r="B294" s="244" t="s">
        <v>668</v>
      </c>
      <c r="C294" s="256" t="s">
        <v>669</v>
      </c>
      <c r="D294" s="245" t="s">
        <v>197</v>
      </c>
      <c r="E294" s="246">
        <v>8.0765999999999991</v>
      </c>
      <c r="F294" s="247"/>
      <c r="G294" s="248">
        <f>ROUND(E294*F294,2)</f>
        <v>0</v>
      </c>
      <c r="H294" s="231"/>
      <c r="I294" s="230">
        <f>ROUND(E294*H294,2)</f>
        <v>0</v>
      </c>
      <c r="J294" s="231"/>
      <c r="K294" s="230">
        <f>ROUND(E294*J294,2)</f>
        <v>0</v>
      </c>
      <c r="L294" s="230">
        <v>21</v>
      </c>
      <c r="M294" s="230">
        <f>G294*(1+L294/100)</f>
        <v>0</v>
      </c>
      <c r="N294" s="229">
        <v>2.5000000000000001E-2</v>
      </c>
      <c r="O294" s="229">
        <f>ROUND(E294*N294,2)</f>
        <v>0.2</v>
      </c>
      <c r="P294" s="229">
        <v>0</v>
      </c>
      <c r="Q294" s="229">
        <f>ROUND(E294*P294,2)</f>
        <v>0</v>
      </c>
      <c r="R294" s="230" t="s">
        <v>406</v>
      </c>
      <c r="S294" s="230" t="s">
        <v>322</v>
      </c>
      <c r="T294" s="230" t="s">
        <v>180</v>
      </c>
      <c r="U294" s="230">
        <v>0</v>
      </c>
      <c r="V294" s="230">
        <f>ROUND(E294*U294,2)</f>
        <v>0</v>
      </c>
      <c r="W294" s="230"/>
      <c r="X294" s="230" t="s">
        <v>407</v>
      </c>
      <c r="Y294" s="230" t="s">
        <v>182</v>
      </c>
      <c r="Z294" s="210"/>
      <c r="AA294" s="210"/>
      <c r="AB294" s="210"/>
      <c r="AC294" s="210"/>
      <c r="AD294" s="210"/>
      <c r="AE294" s="210"/>
      <c r="AF294" s="210"/>
      <c r="AG294" s="210" t="s">
        <v>408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2" x14ac:dyDescent="0.2">
      <c r="A295" s="227"/>
      <c r="B295" s="228"/>
      <c r="C295" s="257" t="s">
        <v>670</v>
      </c>
      <c r="D295" s="232"/>
      <c r="E295" s="233">
        <v>7.6920000000000002</v>
      </c>
      <c r="F295" s="230"/>
      <c r="G295" s="230"/>
      <c r="H295" s="230"/>
      <c r="I295" s="230"/>
      <c r="J295" s="230"/>
      <c r="K295" s="230"/>
      <c r="L295" s="230"/>
      <c r="M295" s="230"/>
      <c r="N295" s="229"/>
      <c r="O295" s="229"/>
      <c r="P295" s="229"/>
      <c r="Q295" s="229"/>
      <c r="R295" s="230"/>
      <c r="S295" s="230"/>
      <c r="T295" s="230"/>
      <c r="U295" s="230"/>
      <c r="V295" s="230"/>
      <c r="W295" s="230"/>
      <c r="X295" s="230"/>
      <c r="Y295" s="230"/>
      <c r="Z295" s="210"/>
      <c r="AA295" s="210"/>
      <c r="AB295" s="210"/>
      <c r="AC295" s="210"/>
      <c r="AD295" s="210"/>
      <c r="AE295" s="210"/>
      <c r="AF295" s="210"/>
      <c r="AG295" s="210" t="s">
        <v>185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">
      <c r="A296" s="227"/>
      <c r="B296" s="228"/>
      <c r="C296" s="268" t="s">
        <v>435</v>
      </c>
      <c r="D296" s="266"/>
      <c r="E296" s="267">
        <v>0.3846</v>
      </c>
      <c r="F296" s="230"/>
      <c r="G296" s="230"/>
      <c r="H296" s="230"/>
      <c r="I296" s="230"/>
      <c r="J296" s="230"/>
      <c r="K296" s="230"/>
      <c r="L296" s="230"/>
      <c r="M296" s="230"/>
      <c r="N296" s="229"/>
      <c r="O296" s="229"/>
      <c r="P296" s="229"/>
      <c r="Q296" s="229"/>
      <c r="R296" s="230"/>
      <c r="S296" s="230"/>
      <c r="T296" s="230"/>
      <c r="U296" s="230"/>
      <c r="V296" s="230"/>
      <c r="W296" s="230"/>
      <c r="X296" s="230"/>
      <c r="Y296" s="230"/>
      <c r="Z296" s="210"/>
      <c r="AA296" s="210"/>
      <c r="AB296" s="210"/>
      <c r="AC296" s="210"/>
      <c r="AD296" s="210"/>
      <c r="AE296" s="210"/>
      <c r="AF296" s="210"/>
      <c r="AG296" s="210" t="s">
        <v>185</v>
      </c>
      <c r="AH296" s="210">
        <v>4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ht="22.5" outlineLevel="1" x14ac:dyDescent="0.2">
      <c r="A297" s="243">
        <v>89</v>
      </c>
      <c r="B297" s="244" t="s">
        <v>671</v>
      </c>
      <c r="C297" s="256" t="s">
        <v>672</v>
      </c>
      <c r="D297" s="245" t="s">
        <v>188</v>
      </c>
      <c r="E297" s="246">
        <v>70.900000000000006</v>
      </c>
      <c r="F297" s="247"/>
      <c r="G297" s="248">
        <f>ROUND(E297*F297,2)</f>
        <v>0</v>
      </c>
      <c r="H297" s="231"/>
      <c r="I297" s="230">
        <f>ROUND(E297*H297,2)</f>
        <v>0</v>
      </c>
      <c r="J297" s="231"/>
      <c r="K297" s="230">
        <f>ROUND(E297*J297,2)</f>
        <v>0</v>
      </c>
      <c r="L297" s="230">
        <v>21</v>
      </c>
      <c r="M297" s="230">
        <f>G297*(1+L297/100)</f>
        <v>0</v>
      </c>
      <c r="N297" s="229">
        <v>0</v>
      </c>
      <c r="O297" s="229">
        <f>ROUND(E297*N297,2)</f>
        <v>0</v>
      </c>
      <c r="P297" s="229">
        <v>0</v>
      </c>
      <c r="Q297" s="229">
        <f>ROUND(E297*P297,2)</f>
        <v>0</v>
      </c>
      <c r="R297" s="230"/>
      <c r="S297" s="230" t="s">
        <v>179</v>
      </c>
      <c r="T297" s="230" t="s">
        <v>180</v>
      </c>
      <c r="U297" s="230">
        <v>0.08</v>
      </c>
      <c r="V297" s="230">
        <f>ROUND(E297*U297,2)</f>
        <v>5.67</v>
      </c>
      <c r="W297" s="230"/>
      <c r="X297" s="230" t="s">
        <v>181</v>
      </c>
      <c r="Y297" s="230" t="s">
        <v>182</v>
      </c>
      <c r="Z297" s="210"/>
      <c r="AA297" s="210"/>
      <c r="AB297" s="210"/>
      <c r="AC297" s="210"/>
      <c r="AD297" s="210"/>
      <c r="AE297" s="210"/>
      <c r="AF297" s="210"/>
      <c r="AG297" s="210" t="s">
        <v>183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2" x14ac:dyDescent="0.2">
      <c r="A298" s="227"/>
      <c r="B298" s="228"/>
      <c r="C298" s="257" t="s">
        <v>610</v>
      </c>
      <c r="D298" s="232"/>
      <c r="E298" s="233">
        <v>70.900000000000006</v>
      </c>
      <c r="F298" s="230"/>
      <c r="G298" s="230"/>
      <c r="H298" s="230"/>
      <c r="I298" s="230"/>
      <c r="J298" s="230"/>
      <c r="K298" s="230"/>
      <c r="L298" s="230"/>
      <c r="M298" s="230"/>
      <c r="N298" s="229"/>
      <c r="O298" s="229"/>
      <c r="P298" s="229"/>
      <c r="Q298" s="229"/>
      <c r="R298" s="230"/>
      <c r="S298" s="230"/>
      <c r="T298" s="230"/>
      <c r="U298" s="230"/>
      <c r="V298" s="230"/>
      <c r="W298" s="230"/>
      <c r="X298" s="230"/>
      <c r="Y298" s="230"/>
      <c r="Z298" s="210"/>
      <c r="AA298" s="210"/>
      <c r="AB298" s="210"/>
      <c r="AC298" s="210"/>
      <c r="AD298" s="210"/>
      <c r="AE298" s="210"/>
      <c r="AF298" s="210"/>
      <c r="AG298" s="210" t="s">
        <v>185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1" x14ac:dyDescent="0.2">
      <c r="A299" s="243">
        <v>90</v>
      </c>
      <c r="B299" s="244" t="s">
        <v>673</v>
      </c>
      <c r="C299" s="256" t="s">
        <v>674</v>
      </c>
      <c r="D299" s="245" t="s">
        <v>188</v>
      </c>
      <c r="E299" s="246">
        <v>74.444999999999993</v>
      </c>
      <c r="F299" s="247"/>
      <c r="G299" s="248">
        <f>ROUND(E299*F299,2)</f>
        <v>0</v>
      </c>
      <c r="H299" s="231"/>
      <c r="I299" s="230">
        <f>ROUND(E299*H299,2)</f>
        <v>0</v>
      </c>
      <c r="J299" s="231"/>
      <c r="K299" s="230">
        <f>ROUND(E299*J299,2)</f>
        <v>0</v>
      </c>
      <c r="L299" s="230">
        <v>21</v>
      </c>
      <c r="M299" s="230">
        <f>G299*(1+L299/100)</f>
        <v>0</v>
      </c>
      <c r="N299" s="229">
        <v>8.0000000000000004E-4</v>
      </c>
      <c r="O299" s="229">
        <f>ROUND(E299*N299,2)</f>
        <v>0.06</v>
      </c>
      <c r="P299" s="229">
        <v>0</v>
      </c>
      <c r="Q299" s="229">
        <f>ROUND(E299*P299,2)</f>
        <v>0</v>
      </c>
      <c r="R299" s="230" t="s">
        <v>406</v>
      </c>
      <c r="S299" s="230" t="s">
        <v>179</v>
      </c>
      <c r="T299" s="230" t="s">
        <v>180</v>
      </c>
      <c r="U299" s="230">
        <v>0</v>
      </c>
      <c r="V299" s="230">
        <f>ROUND(E299*U299,2)</f>
        <v>0</v>
      </c>
      <c r="W299" s="230"/>
      <c r="X299" s="230" t="s">
        <v>407</v>
      </c>
      <c r="Y299" s="230" t="s">
        <v>182</v>
      </c>
      <c r="Z299" s="210"/>
      <c r="AA299" s="210"/>
      <c r="AB299" s="210"/>
      <c r="AC299" s="210"/>
      <c r="AD299" s="210"/>
      <c r="AE299" s="210"/>
      <c r="AF299" s="210"/>
      <c r="AG299" s="210" t="s">
        <v>408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2" x14ac:dyDescent="0.2">
      <c r="A300" s="227"/>
      <c r="B300" s="228"/>
      <c r="C300" s="257" t="s">
        <v>610</v>
      </c>
      <c r="D300" s="232"/>
      <c r="E300" s="233">
        <v>70.900000000000006</v>
      </c>
      <c r="F300" s="230"/>
      <c r="G300" s="230"/>
      <c r="H300" s="230"/>
      <c r="I300" s="230"/>
      <c r="J300" s="230"/>
      <c r="K300" s="230"/>
      <c r="L300" s="230"/>
      <c r="M300" s="230"/>
      <c r="N300" s="229"/>
      <c r="O300" s="229"/>
      <c r="P300" s="229"/>
      <c r="Q300" s="229"/>
      <c r="R300" s="230"/>
      <c r="S300" s="230"/>
      <c r="T300" s="230"/>
      <c r="U300" s="230"/>
      <c r="V300" s="230"/>
      <c r="W300" s="230"/>
      <c r="X300" s="230"/>
      <c r="Y300" s="230"/>
      <c r="Z300" s="210"/>
      <c r="AA300" s="210"/>
      <c r="AB300" s="210"/>
      <c r="AC300" s="210"/>
      <c r="AD300" s="210"/>
      <c r="AE300" s="210"/>
      <c r="AF300" s="210"/>
      <c r="AG300" s="210" t="s">
        <v>185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3" x14ac:dyDescent="0.2">
      <c r="A301" s="227"/>
      <c r="B301" s="228"/>
      <c r="C301" s="268" t="s">
        <v>435</v>
      </c>
      <c r="D301" s="266"/>
      <c r="E301" s="267">
        <v>3.5449999999999999</v>
      </c>
      <c r="F301" s="230"/>
      <c r="G301" s="230"/>
      <c r="H301" s="230"/>
      <c r="I301" s="230"/>
      <c r="J301" s="230"/>
      <c r="K301" s="230"/>
      <c r="L301" s="230"/>
      <c r="M301" s="230"/>
      <c r="N301" s="229"/>
      <c r="O301" s="229"/>
      <c r="P301" s="229"/>
      <c r="Q301" s="229"/>
      <c r="R301" s="230"/>
      <c r="S301" s="230"/>
      <c r="T301" s="230"/>
      <c r="U301" s="230"/>
      <c r="V301" s="230"/>
      <c r="W301" s="230"/>
      <c r="X301" s="230"/>
      <c r="Y301" s="230"/>
      <c r="Z301" s="210"/>
      <c r="AA301" s="210"/>
      <c r="AB301" s="210"/>
      <c r="AC301" s="210"/>
      <c r="AD301" s="210"/>
      <c r="AE301" s="210"/>
      <c r="AF301" s="210"/>
      <c r="AG301" s="210" t="s">
        <v>185</v>
      </c>
      <c r="AH301" s="210">
        <v>4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1" x14ac:dyDescent="0.2">
      <c r="A302" s="243">
        <v>91</v>
      </c>
      <c r="B302" s="244" t="s">
        <v>675</v>
      </c>
      <c r="C302" s="256" t="s">
        <v>676</v>
      </c>
      <c r="D302" s="245" t="s">
        <v>188</v>
      </c>
      <c r="E302" s="246">
        <v>141.75</v>
      </c>
      <c r="F302" s="247"/>
      <c r="G302" s="248">
        <f>ROUND(E302*F302,2)</f>
        <v>0</v>
      </c>
      <c r="H302" s="231"/>
      <c r="I302" s="230">
        <f>ROUND(E302*H302,2)</f>
        <v>0</v>
      </c>
      <c r="J302" s="231"/>
      <c r="K302" s="230">
        <f>ROUND(E302*J302,2)</f>
        <v>0</v>
      </c>
      <c r="L302" s="230">
        <v>21</v>
      </c>
      <c r="M302" s="230">
        <f>G302*(1+L302/100)</f>
        <v>0</v>
      </c>
      <c r="N302" s="229">
        <v>1.0000000000000001E-5</v>
      </c>
      <c r="O302" s="229">
        <f>ROUND(E302*N302,2)</f>
        <v>0</v>
      </c>
      <c r="P302" s="229">
        <v>0</v>
      </c>
      <c r="Q302" s="229">
        <f>ROUND(E302*P302,2)</f>
        <v>0</v>
      </c>
      <c r="R302" s="230"/>
      <c r="S302" s="230" t="s">
        <v>179</v>
      </c>
      <c r="T302" s="230" t="s">
        <v>180</v>
      </c>
      <c r="U302" s="230">
        <v>7.0000000000000007E-2</v>
      </c>
      <c r="V302" s="230">
        <f>ROUND(E302*U302,2)</f>
        <v>9.92</v>
      </c>
      <c r="W302" s="230"/>
      <c r="X302" s="230" t="s">
        <v>181</v>
      </c>
      <c r="Y302" s="230" t="s">
        <v>182</v>
      </c>
      <c r="Z302" s="210"/>
      <c r="AA302" s="210"/>
      <c r="AB302" s="210"/>
      <c r="AC302" s="210"/>
      <c r="AD302" s="210"/>
      <c r="AE302" s="210"/>
      <c r="AF302" s="210"/>
      <c r="AG302" s="210" t="s">
        <v>183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2" x14ac:dyDescent="0.2">
      <c r="A303" s="227"/>
      <c r="B303" s="228"/>
      <c r="C303" s="257" t="s">
        <v>607</v>
      </c>
      <c r="D303" s="232"/>
      <c r="E303" s="233">
        <v>64.099999999999994</v>
      </c>
      <c r="F303" s="230"/>
      <c r="G303" s="230"/>
      <c r="H303" s="230"/>
      <c r="I303" s="230"/>
      <c r="J303" s="230"/>
      <c r="K303" s="230"/>
      <c r="L303" s="230"/>
      <c r="M303" s="230"/>
      <c r="N303" s="229"/>
      <c r="O303" s="229"/>
      <c r="P303" s="229"/>
      <c r="Q303" s="229"/>
      <c r="R303" s="230"/>
      <c r="S303" s="230"/>
      <c r="T303" s="230"/>
      <c r="U303" s="230"/>
      <c r="V303" s="230"/>
      <c r="W303" s="230"/>
      <c r="X303" s="230"/>
      <c r="Y303" s="230"/>
      <c r="Z303" s="210"/>
      <c r="AA303" s="210"/>
      <c r="AB303" s="210"/>
      <c r="AC303" s="210"/>
      <c r="AD303" s="210"/>
      <c r="AE303" s="210"/>
      <c r="AF303" s="210"/>
      <c r="AG303" s="210" t="s">
        <v>185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3" x14ac:dyDescent="0.2">
      <c r="A304" s="227"/>
      <c r="B304" s="228"/>
      <c r="C304" s="257" t="s">
        <v>610</v>
      </c>
      <c r="D304" s="232"/>
      <c r="E304" s="233">
        <v>70.900000000000006</v>
      </c>
      <c r="F304" s="230"/>
      <c r="G304" s="230"/>
      <c r="H304" s="230"/>
      <c r="I304" s="230"/>
      <c r="J304" s="230"/>
      <c r="K304" s="230"/>
      <c r="L304" s="230"/>
      <c r="M304" s="230"/>
      <c r="N304" s="229"/>
      <c r="O304" s="229"/>
      <c r="P304" s="229"/>
      <c r="Q304" s="229"/>
      <c r="R304" s="230"/>
      <c r="S304" s="230"/>
      <c r="T304" s="230"/>
      <c r="U304" s="230"/>
      <c r="V304" s="230"/>
      <c r="W304" s="230"/>
      <c r="X304" s="230"/>
      <c r="Y304" s="230"/>
      <c r="Z304" s="210"/>
      <c r="AA304" s="210"/>
      <c r="AB304" s="210"/>
      <c r="AC304" s="210"/>
      <c r="AD304" s="210"/>
      <c r="AE304" s="210"/>
      <c r="AF304" s="210"/>
      <c r="AG304" s="210" t="s">
        <v>185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3" x14ac:dyDescent="0.2">
      <c r="A305" s="227"/>
      <c r="B305" s="228"/>
      <c r="C305" s="268" t="s">
        <v>435</v>
      </c>
      <c r="D305" s="266"/>
      <c r="E305" s="267">
        <v>6.75</v>
      </c>
      <c r="F305" s="230"/>
      <c r="G305" s="230"/>
      <c r="H305" s="230"/>
      <c r="I305" s="230"/>
      <c r="J305" s="230"/>
      <c r="K305" s="230"/>
      <c r="L305" s="230"/>
      <c r="M305" s="230"/>
      <c r="N305" s="229"/>
      <c r="O305" s="229"/>
      <c r="P305" s="229"/>
      <c r="Q305" s="229"/>
      <c r="R305" s="230"/>
      <c r="S305" s="230"/>
      <c r="T305" s="230"/>
      <c r="U305" s="230"/>
      <c r="V305" s="230"/>
      <c r="W305" s="230"/>
      <c r="X305" s="230"/>
      <c r="Y305" s="230"/>
      <c r="Z305" s="210"/>
      <c r="AA305" s="210"/>
      <c r="AB305" s="210"/>
      <c r="AC305" s="210"/>
      <c r="AD305" s="210"/>
      <c r="AE305" s="210"/>
      <c r="AF305" s="210"/>
      <c r="AG305" s="210" t="s">
        <v>185</v>
      </c>
      <c r="AH305" s="210">
        <v>4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1" x14ac:dyDescent="0.2">
      <c r="A306" s="243">
        <v>92</v>
      </c>
      <c r="B306" s="244" t="s">
        <v>677</v>
      </c>
      <c r="C306" s="256" t="s">
        <v>678</v>
      </c>
      <c r="D306" s="245" t="s">
        <v>188</v>
      </c>
      <c r="E306" s="246">
        <v>8.0399999999999991</v>
      </c>
      <c r="F306" s="247"/>
      <c r="G306" s="248">
        <f>ROUND(E306*F306,2)</f>
        <v>0</v>
      </c>
      <c r="H306" s="231"/>
      <c r="I306" s="230">
        <f>ROUND(E306*H306,2)</f>
        <v>0</v>
      </c>
      <c r="J306" s="231"/>
      <c r="K306" s="230">
        <f>ROUND(E306*J306,2)</f>
        <v>0</v>
      </c>
      <c r="L306" s="230">
        <v>21</v>
      </c>
      <c r="M306" s="230">
        <f>G306*(1+L306/100)</f>
        <v>0</v>
      </c>
      <c r="N306" s="229">
        <v>3.0000000000000001E-3</v>
      </c>
      <c r="O306" s="229">
        <f>ROUND(E306*N306,2)</f>
        <v>0.02</v>
      </c>
      <c r="P306" s="229">
        <v>0</v>
      </c>
      <c r="Q306" s="229">
        <f>ROUND(E306*P306,2)</f>
        <v>0</v>
      </c>
      <c r="R306" s="230"/>
      <c r="S306" s="230" t="s">
        <v>179</v>
      </c>
      <c r="T306" s="230" t="s">
        <v>180</v>
      </c>
      <c r="U306" s="230">
        <v>0.28000000000000003</v>
      </c>
      <c r="V306" s="230">
        <f>ROUND(E306*U306,2)</f>
        <v>2.25</v>
      </c>
      <c r="W306" s="230"/>
      <c r="X306" s="230" t="s">
        <v>181</v>
      </c>
      <c r="Y306" s="230" t="s">
        <v>182</v>
      </c>
      <c r="Z306" s="210"/>
      <c r="AA306" s="210"/>
      <c r="AB306" s="210"/>
      <c r="AC306" s="210"/>
      <c r="AD306" s="210"/>
      <c r="AE306" s="210"/>
      <c r="AF306" s="210"/>
      <c r="AG306" s="210" t="s">
        <v>183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2" x14ac:dyDescent="0.2">
      <c r="A307" s="227"/>
      <c r="B307" s="228"/>
      <c r="C307" s="257" t="s">
        <v>679</v>
      </c>
      <c r="D307" s="232"/>
      <c r="E307" s="233">
        <v>8.0399999999999991</v>
      </c>
      <c r="F307" s="230"/>
      <c r="G307" s="230"/>
      <c r="H307" s="230"/>
      <c r="I307" s="230"/>
      <c r="J307" s="230"/>
      <c r="K307" s="230"/>
      <c r="L307" s="230"/>
      <c r="M307" s="230"/>
      <c r="N307" s="229"/>
      <c r="O307" s="229"/>
      <c r="P307" s="229"/>
      <c r="Q307" s="229"/>
      <c r="R307" s="230"/>
      <c r="S307" s="230"/>
      <c r="T307" s="230"/>
      <c r="U307" s="230"/>
      <c r="V307" s="230"/>
      <c r="W307" s="230"/>
      <c r="X307" s="230"/>
      <c r="Y307" s="230"/>
      <c r="Z307" s="210"/>
      <c r="AA307" s="210"/>
      <c r="AB307" s="210"/>
      <c r="AC307" s="210"/>
      <c r="AD307" s="210"/>
      <c r="AE307" s="210"/>
      <c r="AF307" s="210"/>
      <c r="AG307" s="210" t="s">
        <v>185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1" x14ac:dyDescent="0.2">
      <c r="A308" s="243">
        <v>93</v>
      </c>
      <c r="B308" s="244" t="s">
        <v>680</v>
      </c>
      <c r="C308" s="256" t="s">
        <v>681</v>
      </c>
      <c r="D308" s="245" t="s">
        <v>197</v>
      </c>
      <c r="E308" s="246">
        <v>0.63314999999999999</v>
      </c>
      <c r="F308" s="247"/>
      <c r="G308" s="248">
        <f>ROUND(E308*F308,2)</f>
        <v>0</v>
      </c>
      <c r="H308" s="231"/>
      <c r="I308" s="230">
        <f>ROUND(E308*H308,2)</f>
        <v>0</v>
      </c>
      <c r="J308" s="231"/>
      <c r="K308" s="230">
        <f>ROUND(E308*J308,2)</f>
        <v>0</v>
      </c>
      <c r="L308" s="230">
        <v>21</v>
      </c>
      <c r="M308" s="230">
        <f>G308*(1+L308/100)</f>
        <v>0</v>
      </c>
      <c r="N308" s="229">
        <v>3.5000000000000003E-2</v>
      </c>
      <c r="O308" s="229">
        <f>ROUND(E308*N308,2)</f>
        <v>0.02</v>
      </c>
      <c r="P308" s="229">
        <v>0</v>
      </c>
      <c r="Q308" s="229">
        <f>ROUND(E308*P308,2)</f>
        <v>0</v>
      </c>
      <c r="R308" s="230" t="s">
        <v>406</v>
      </c>
      <c r="S308" s="230" t="s">
        <v>322</v>
      </c>
      <c r="T308" s="230" t="s">
        <v>180</v>
      </c>
      <c r="U308" s="230">
        <v>0</v>
      </c>
      <c r="V308" s="230">
        <f>ROUND(E308*U308,2)</f>
        <v>0</v>
      </c>
      <c r="W308" s="230"/>
      <c r="X308" s="230" t="s">
        <v>407</v>
      </c>
      <c r="Y308" s="230" t="s">
        <v>182</v>
      </c>
      <c r="Z308" s="210"/>
      <c r="AA308" s="210"/>
      <c r="AB308" s="210"/>
      <c r="AC308" s="210"/>
      <c r="AD308" s="210"/>
      <c r="AE308" s="210"/>
      <c r="AF308" s="210"/>
      <c r="AG308" s="210" t="s">
        <v>408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2" x14ac:dyDescent="0.2">
      <c r="A309" s="227"/>
      <c r="B309" s="228"/>
      <c r="C309" s="257" t="s">
        <v>682</v>
      </c>
      <c r="D309" s="232"/>
      <c r="E309" s="233">
        <v>0.60299999999999998</v>
      </c>
      <c r="F309" s="230"/>
      <c r="G309" s="230"/>
      <c r="H309" s="230"/>
      <c r="I309" s="230"/>
      <c r="J309" s="230"/>
      <c r="K309" s="230"/>
      <c r="L309" s="230"/>
      <c r="M309" s="230"/>
      <c r="N309" s="229"/>
      <c r="O309" s="229"/>
      <c r="P309" s="229"/>
      <c r="Q309" s="229"/>
      <c r="R309" s="230"/>
      <c r="S309" s="230"/>
      <c r="T309" s="230"/>
      <c r="U309" s="230"/>
      <c r="V309" s="230"/>
      <c r="W309" s="230"/>
      <c r="X309" s="230"/>
      <c r="Y309" s="230"/>
      <c r="Z309" s="210"/>
      <c r="AA309" s="210"/>
      <c r="AB309" s="210"/>
      <c r="AC309" s="210"/>
      <c r="AD309" s="210"/>
      <c r="AE309" s="210"/>
      <c r="AF309" s="210"/>
      <c r="AG309" s="210" t="s">
        <v>185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2">
      <c r="A310" s="227"/>
      <c r="B310" s="228"/>
      <c r="C310" s="268" t="s">
        <v>435</v>
      </c>
      <c r="D310" s="266"/>
      <c r="E310" s="267">
        <v>3.015E-2</v>
      </c>
      <c r="F310" s="230"/>
      <c r="G310" s="230"/>
      <c r="H310" s="230"/>
      <c r="I310" s="230"/>
      <c r="J310" s="230"/>
      <c r="K310" s="230"/>
      <c r="L310" s="230"/>
      <c r="M310" s="230"/>
      <c r="N310" s="229"/>
      <c r="O310" s="229"/>
      <c r="P310" s="229"/>
      <c r="Q310" s="229"/>
      <c r="R310" s="230"/>
      <c r="S310" s="230"/>
      <c r="T310" s="230"/>
      <c r="U310" s="230"/>
      <c r="V310" s="230"/>
      <c r="W310" s="230"/>
      <c r="X310" s="230"/>
      <c r="Y310" s="230"/>
      <c r="Z310" s="210"/>
      <c r="AA310" s="210"/>
      <c r="AB310" s="210"/>
      <c r="AC310" s="210"/>
      <c r="AD310" s="210"/>
      <c r="AE310" s="210"/>
      <c r="AF310" s="210"/>
      <c r="AG310" s="210" t="s">
        <v>185</v>
      </c>
      <c r="AH310" s="210">
        <v>4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ht="22.5" outlineLevel="1" x14ac:dyDescent="0.2">
      <c r="A311" s="243">
        <v>94</v>
      </c>
      <c r="B311" s="244" t="s">
        <v>683</v>
      </c>
      <c r="C311" s="256" t="s">
        <v>684</v>
      </c>
      <c r="D311" s="245" t="s">
        <v>212</v>
      </c>
      <c r="E311" s="246">
        <v>149.36000000000001</v>
      </c>
      <c r="F311" s="247"/>
      <c r="G311" s="248">
        <f>ROUND(E311*F311,2)</f>
        <v>0</v>
      </c>
      <c r="H311" s="231"/>
      <c r="I311" s="230">
        <f>ROUND(E311*H311,2)</f>
        <v>0</v>
      </c>
      <c r="J311" s="231"/>
      <c r="K311" s="230">
        <f>ROUND(E311*J311,2)</f>
        <v>0</v>
      </c>
      <c r="L311" s="230">
        <v>21</v>
      </c>
      <c r="M311" s="230">
        <f>G311*(1+L311/100)</f>
        <v>0</v>
      </c>
      <c r="N311" s="229">
        <v>3.2000000000000003E-4</v>
      </c>
      <c r="O311" s="229">
        <f>ROUND(E311*N311,2)</f>
        <v>0.05</v>
      </c>
      <c r="P311" s="229">
        <v>0</v>
      </c>
      <c r="Q311" s="229">
        <f>ROUND(E311*P311,2)</f>
        <v>0</v>
      </c>
      <c r="R311" s="230"/>
      <c r="S311" s="230" t="s">
        <v>179</v>
      </c>
      <c r="T311" s="230" t="s">
        <v>180</v>
      </c>
      <c r="U311" s="230">
        <v>0.05</v>
      </c>
      <c r="V311" s="230">
        <f>ROUND(E311*U311,2)</f>
        <v>7.47</v>
      </c>
      <c r="W311" s="230"/>
      <c r="X311" s="230" t="s">
        <v>181</v>
      </c>
      <c r="Y311" s="230" t="s">
        <v>182</v>
      </c>
      <c r="Z311" s="210"/>
      <c r="AA311" s="210"/>
      <c r="AB311" s="210"/>
      <c r="AC311" s="210"/>
      <c r="AD311" s="210"/>
      <c r="AE311" s="210"/>
      <c r="AF311" s="210"/>
      <c r="AG311" s="210" t="s">
        <v>183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2" x14ac:dyDescent="0.2">
      <c r="A312" s="227"/>
      <c r="B312" s="228"/>
      <c r="C312" s="257" t="s">
        <v>685</v>
      </c>
      <c r="D312" s="232"/>
      <c r="E312" s="233">
        <v>149.36000000000001</v>
      </c>
      <c r="F312" s="230"/>
      <c r="G312" s="230"/>
      <c r="H312" s="230"/>
      <c r="I312" s="230"/>
      <c r="J312" s="230"/>
      <c r="K312" s="230"/>
      <c r="L312" s="230"/>
      <c r="M312" s="230"/>
      <c r="N312" s="229"/>
      <c r="O312" s="229"/>
      <c r="P312" s="229"/>
      <c r="Q312" s="229"/>
      <c r="R312" s="230"/>
      <c r="S312" s="230"/>
      <c r="T312" s="230"/>
      <c r="U312" s="230"/>
      <c r="V312" s="230"/>
      <c r="W312" s="230"/>
      <c r="X312" s="230"/>
      <c r="Y312" s="230"/>
      <c r="Z312" s="210"/>
      <c r="AA312" s="210"/>
      <c r="AB312" s="210"/>
      <c r="AC312" s="210"/>
      <c r="AD312" s="210"/>
      <c r="AE312" s="210"/>
      <c r="AF312" s="210"/>
      <c r="AG312" s="210" t="s">
        <v>185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ht="33.75" outlineLevel="1" x14ac:dyDescent="0.2">
      <c r="A313" s="243">
        <v>95</v>
      </c>
      <c r="B313" s="244" t="s">
        <v>686</v>
      </c>
      <c r="C313" s="256" t="s">
        <v>687</v>
      </c>
      <c r="D313" s="245" t="s">
        <v>188</v>
      </c>
      <c r="E313" s="246">
        <v>112.608</v>
      </c>
      <c r="F313" s="247"/>
      <c r="G313" s="248">
        <f>ROUND(E313*F313,2)</f>
        <v>0</v>
      </c>
      <c r="H313" s="231"/>
      <c r="I313" s="230">
        <f>ROUND(E313*H313,2)</f>
        <v>0</v>
      </c>
      <c r="J313" s="231"/>
      <c r="K313" s="230">
        <f>ROUND(E313*J313,2)</f>
        <v>0</v>
      </c>
      <c r="L313" s="230">
        <v>21</v>
      </c>
      <c r="M313" s="230">
        <f>G313*(1+L313/100)</f>
        <v>0</v>
      </c>
      <c r="N313" s="229">
        <v>2.3000000000000001E-4</v>
      </c>
      <c r="O313" s="229">
        <f>ROUND(E313*N313,2)</f>
        <v>0.03</v>
      </c>
      <c r="P313" s="229">
        <v>0</v>
      </c>
      <c r="Q313" s="229">
        <f>ROUND(E313*P313,2)</f>
        <v>0</v>
      </c>
      <c r="R313" s="230"/>
      <c r="S313" s="230" t="s">
        <v>179</v>
      </c>
      <c r="T313" s="230" t="s">
        <v>180</v>
      </c>
      <c r="U313" s="230">
        <v>0.36199999999999999</v>
      </c>
      <c r="V313" s="230">
        <f>ROUND(E313*U313,2)</f>
        <v>40.76</v>
      </c>
      <c r="W313" s="230"/>
      <c r="X313" s="230" t="s">
        <v>181</v>
      </c>
      <c r="Y313" s="230" t="s">
        <v>182</v>
      </c>
      <c r="Z313" s="210"/>
      <c r="AA313" s="210"/>
      <c r="AB313" s="210"/>
      <c r="AC313" s="210"/>
      <c r="AD313" s="210"/>
      <c r="AE313" s="210"/>
      <c r="AF313" s="210"/>
      <c r="AG313" s="210" t="s">
        <v>183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2" x14ac:dyDescent="0.2">
      <c r="A314" s="227"/>
      <c r="B314" s="228"/>
      <c r="C314" s="257" t="s">
        <v>688</v>
      </c>
      <c r="D314" s="232"/>
      <c r="E314" s="233">
        <v>112.608</v>
      </c>
      <c r="F314" s="230"/>
      <c r="G314" s="230"/>
      <c r="H314" s="230"/>
      <c r="I314" s="230"/>
      <c r="J314" s="230"/>
      <c r="K314" s="230"/>
      <c r="L314" s="230"/>
      <c r="M314" s="230"/>
      <c r="N314" s="229"/>
      <c r="O314" s="229"/>
      <c r="P314" s="229"/>
      <c r="Q314" s="229"/>
      <c r="R314" s="230"/>
      <c r="S314" s="230"/>
      <c r="T314" s="230"/>
      <c r="U314" s="230"/>
      <c r="V314" s="230"/>
      <c r="W314" s="230"/>
      <c r="X314" s="230"/>
      <c r="Y314" s="230"/>
      <c r="Z314" s="210"/>
      <c r="AA314" s="210"/>
      <c r="AB314" s="210"/>
      <c r="AC314" s="210"/>
      <c r="AD314" s="210"/>
      <c r="AE314" s="210"/>
      <c r="AF314" s="210"/>
      <c r="AG314" s="210" t="s">
        <v>185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1" x14ac:dyDescent="0.2">
      <c r="A315" s="243">
        <v>96</v>
      </c>
      <c r="B315" s="244" t="s">
        <v>689</v>
      </c>
      <c r="C315" s="256" t="s">
        <v>690</v>
      </c>
      <c r="D315" s="245" t="s">
        <v>188</v>
      </c>
      <c r="E315" s="246">
        <v>118.2384</v>
      </c>
      <c r="F315" s="247"/>
      <c r="G315" s="248">
        <f>ROUND(E315*F315,2)</f>
        <v>0</v>
      </c>
      <c r="H315" s="231"/>
      <c r="I315" s="230">
        <f>ROUND(E315*H315,2)</f>
        <v>0</v>
      </c>
      <c r="J315" s="231"/>
      <c r="K315" s="230">
        <f>ROUND(E315*J315,2)</f>
        <v>0</v>
      </c>
      <c r="L315" s="230">
        <v>21</v>
      </c>
      <c r="M315" s="230">
        <f>G315*(1+L315/100)</f>
        <v>0</v>
      </c>
      <c r="N315" s="229">
        <v>6.4000000000000003E-3</v>
      </c>
      <c r="O315" s="229">
        <f>ROUND(E315*N315,2)</f>
        <v>0.76</v>
      </c>
      <c r="P315" s="229">
        <v>0</v>
      </c>
      <c r="Q315" s="229">
        <f>ROUND(E315*P315,2)</f>
        <v>0</v>
      </c>
      <c r="R315" s="230" t="s">
        <v>406</v>
      </c>
      <c r="S315" s="230" t="s">
        <v>179</v>
      </c>
      <c r="T315" s="230" t="s">
        <v>180</v>
      </c>
      <c r="U315" s="230">
        <v>0</v>
      </c>
      <c r="V315" s="230">
        <f>ROUND(E315*U315,2)</f>
        <v>0</v>
      </c>
      <c r="W315" s="230"/>
      <c r="X315" s="230" t="s">
        <v>407</v>
      </c>
      <c r="Y315" s="230" t="s">
        <v>182</v>
      </c>
      <c r="Z315" s="210"/>
      <c r="AA315" s="210"/>
      <c r="AB315" s="210"/>
      <c r="AC315" s="210"/>
      <c r="AD315" s="210"/>
      <c r="AE315" s="210"/>
      <c r="AF315" s="210"/>
      <c r="AG315" s="210" t="s">
        <v>408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2" x14ac:dyDescent="0.2">
      <c r="A316" s="227"/>
      <c r="B316" s="228"/>
      <c r="C316" s="257" t="s">
        <v>688</v>
      </c>
      <c r="D316" s="232"/>
      <c r="E316" s="233">
        <v>112.608</v>
      </c>
      <c r="F316" s="230"/>
      <c r="G316" s="230"/>
      <c r="H316" s="230"/>
      <c r="I316" s="230"/>
      <c r="J316" s="230"/>
      <c r="K316" s="230"/>
      <c r="L316" s="230"/>
      <c r="M316" s="230"/>
      <c r="N316" s="229"/>
      <c r="O316" s="229"/>
      <c r="P316" s="229"/>
      <c r="Q316" s="229"/>
      <c r="R316" s="230"/>
      <c r="S316" s="230"/>
      <c r="T316" s="230"/>
      <c r="U316" s="230"/>
      <c r="V316" s="230"/>
      <c r="W316" s="230"/>
      <c r="X316" s="230"/>
      <c r="Y316" s="230"/>
      <c r="Z316" s="210"/>
      <c r="AA316" s="210"/>
      <c r="AB316" s="210"/>
      <c r="AC316" s="210"/>
      <c r="AD316" s="210"/>
      <c r="AE316" s="210"/>
      <c r="AF316" s="210"/>
      <c r="AG316" s="210" t="s">
        <v>185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3" x14ac:dyDescent="0.2">
      <c r="A317" s="227"/>
      <c r="B317" s="228"/>
      <c r="C317" s="268" t="s">
        <v>435</v>
      </c>
      <c r="D317" s="266"/>
      <c r="E317" s="267">
        <v>5.6303999999999998</v>
      </c>
      <c r="F317" s="230"/>
      <c r="G317" s="230"/>
      <c r="H317" s="230"/>
      <c r="I317" s="230"/>
      <c r="J317" s="230"/>
      <c r="K317" s="230"/>
      <c r="L317" s="230"/>
      <c r="M317" s="230"/>
      <c r="N317" s="229"/>
      <c r="O317" s="229"/>
      <c r="P317" s="229"/>
      <c r="Q317" s="229"/>
      <c r="R317" s="230"/>
      <c r="S317" s="230"/>
      <c r="T317" s="230"/>
      <c r="U317" s="230"/>
      <c r="V317" s="230"/>
      <c r="W317" s="230"/>
      <c r="X317" s="230"/>
      <c r="Y317" s="230"/>
      <c r="Z317" s="210"/>
      <c r="AA317" s="210"/>
      <c r="AB317" s="210"/>
      <c r="AC317" s="210"/>
      <c r="AD317" s="210"/>
      <c r="AE317" s="210"/>
      <c r="AF317" s="210"/>
      <c r="AG317" s="210" t="s">
        <v>185</v>
      </c>
      <c r="AH317" s="210">
        <v>4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1" x14ac:dyDescent="0.2">
      <c r="A318" s="243">
        <v>97</v>
      </c>
      <c r="B318" s="244" t="s">
        <v>691</v>
      </c>
      <c r="C318" s="256" t="s">
        <v>692</v>
      </c>
      <c r="D318" s="245" t="s">
        <v>188</v>
      </c>
      <c r="E318" s="246">
        <v>118.2384</v>
      </c>
      <c r="F318" s="247"/>
      <c r="G318" s="248">
        <f>ROUND(E318*F318,2)</f>
        <v>0</v>
      </c>
      <c r="H318" s="231"/>
      <c r="I318" s="230">
        <f>ROUND(E318*H318,2)</f>
        <v>0</v>
      </c>
      <c r="J318" s="231"/>
      <c r="K318" s="230">
        <f>ROUND(E318*J318,2)</f>
        <v>0</v>
      </c>
      <c r="L318" s="230">
        <v>21</v>
      </c>
      <c r="M318" s="230">
        <f>G318*(1+L318/100)</f>
        <v>0</v>
      </c>
      <c r="N318" s="229">
        <v>8.0000000000000002E-3</v>
      </c>
      <c r="O318" s="229">
        <f>ROUND(E318*N318,2)</f>
        <v>0.95</v>
      </c>
      <c r="P318" s="229">
        <v>0</v>
      </c>
      <c r="Q318" s="229">
        <f>ROUND(E318*P318,2)</f>
        <v>0</v>
      </c>
      <c r="R318" s="230" t="s">
        <v>406</v>
      </c>
      <c r="S318" s="230" t="s">
        <v>179</v>
      </c>
      <c r="T318" s="230" t="s">
        <v>180</v>
      </c>
      <c r="U318" s="230">
        <v>0</v>
      </c>
      <c r="V318" s="230">
        <f>ROUND(E318*U318,2)</f>
        <v>0</v>
      </c>
      <c r="W318" s="230"/>
      <c r="X318" s="230" t="s">
        <v>407</v>
      </c>
      <c r="Y318" s="230" t="s">
        <v>182</v>
      </c>
      <c r="Z318" s="210"/>
      <c r="AA318" s="210"/>
      <c r="AB318" s="210"/>
      <c r="AC318" s="210"/>
      <c r="AD318" s="210"/>
      <c r="AE318" s="210"/>
      <c r="AF318" s="210"/>
      <c r="AG318" s="210" t="s">
        <v>408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2" x14ac:dyDescent="0.2">
      <c r="A319" s="227"/>
      <c r="B319" s="228"/>
      <c r="C319" s="257" t="s">
        <v>688</v>
      </c>
      <c r="D319" s="232"/>
      <c r="E319" s="233">
        <v>112.608</v>
      </c>
      <c r="F319" s="230"/>
      <c r="G319" s="230"/>
      <c r="H319" s="230"/>
      <c r="I319" s="230"/>
      <c r="J319" s="230"/>
      <c r="K319" s="230"/>
      <c r="L319" s="230"/>
      <c r="M319" s="230"/>
      <c r="N319" s="229"/>
      <c r="O319" s="229"/>
      <c r="P319" s="229"/>
      <c r="Q319" s="229"/>
      <c r="R319" s="230"/>
      <c r="S319" s="230"/>
      <c r="T319" s="230"/>
      <c r="U319" s="230"/>
      <c r="V319" s="230"/>
      <c r="W319" s="230"/>
      <c r="X319" s="230"/>
      <c r="Y319" s="230"/>
      <c r="Z319" s="210"/>
      <c r="AA319" s="210"/>
      <c r="AB319" s="210"/>
      <c r="AC319" s="210"/>
      <c r="AD319" s="210"/>
      <c r="AE319" s="210"/>
      <c r="AF319" s="210"/>
      <c r="AG319" s="210" t="s">
        <v>185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">
      <c r="A320" s="227"/>
      <c r="B320" s="228"/>
      <c r="C320" s="268" t="s">
        <v>435</v>
      </c>
      <c r="D320" s="266"/>
      <c r="E320" s="267">
        <v>5.6303999999999998</v>
      </c>
      <c r="F320" s="230"/>
      <c r="G320" s="230"/>
      <c r="H320" s="230"/>
      <c r="I320" s="230"/>
      <c r="J320" s="230"/>
      <c r="K320" s="230"/>
      <c r="L320" s="230"/>
      <c r="M320" s="230"/>
      <c r="N320" s="229"/>
      <c r="O320" s="229"/>
      <c r="P320" s="229"/>
      <c r="Q320" s="229"/>
      <c r="R320" s="230"/>
      <c r="S320" s="230"/>
      <c r="T320" s="230"/>
      <c r="U320" s="230"/>
      <c r="V320" s="230"/>
      <c r="W320" s="230"/>
      <c r="X320" s="230"/>
      <c r="Y320" s="230"/>
      <c r="Z320" s="210"/>
      <c r="AA320" s="210"/>
      <c r="AB320" s="210"/>
      <c r="AC320" s="210"/>
      <c r="AD320" s="210"/>
      <c r="AE320" s="210"/>
      <c r="AF320" s="210"/>
      <c r="AG320" s="210" t="s">
        <v>185</v>
      </c>
      <c r="AH320" s="210">
        <v>4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ht="22.5" outlineLevel="1" x14ac:dyDescent="0.2">
      <c r="A321" s="243">
        <v>98</v>
      </c>
      <c r="B321" s="244" t="s">
        <v>693</v>
      </c>
      <c r="C321" s="256" t="s">
        <v>694</v>
      </c>
      <c r="D321" s="245" t="s">
        <v>188</v>
      </c>
      <c r="E321" s="246">
        <v>15.012</v>
      </c>
      <c r="F321" s="247"/>
      <c r="G321" s="248">
        <f>ROUND(E321*F321,2)</f>
        <v>0</v>
      </c>
      <c r="H321" s="231"/>
      <c r="I321" s="230">
        <f>ROUND(E321*H321,2)</f>
        <v>0</v>
      </c>
      <c r="J321" s="231"/>
      <c r="K321" s="230">
        <f>ROUND(E321*J321,2)</f>
        <v>0</v>
      </c>
      <c r="L321" s="230">
        <v>21</v>
      </c>
      <c r="M321" s="230">
        <f>G321*(1+L321/100)</f>
        <v>0</v>
      </c>
      <c r="N321" s="229">
        <v>1.9000000000000001E-4</v>
      </c>
      <c r="O321" s="229">
        <f>ROUND(E321*N321,2)</f>
        <v>0</v>
      </c>
      <c r="P321" s="229">
        <v>0</v>
      </c>
      <c r="Q321" s="229">
        <f>ROUND(E321*P321,2)</f>
        <v>0</v>
      </c>
      <c r="R321" s="230"/>
      <c r="S321" s="230" t="s">
        <v>179</v>
      </c>
      <c r="T321" s="230" t="s">
        <v>180</v>
      </c>
      <c r="U321" s="230">
        <v>0.14000000000000001</v>
      </c>
      <c r="V321" s="230">
        <f>ROUND(E321*U321,2)</f>
        <v>2.1</v>
      </c>
      <c r="W321" s="230"/>
      <c r="X321" s="230" t="s">
        <v>181</v>
      </c>
      <c r="Y321" s="230" t="s">
        <v>182</v>
      </c>
      <c r="Z321" s="210"/>
      <c r="AA321" s="210"/>
      <c r="AB321" s="210"/>
      <c r="AC321" s="210"/>
      <c r="AD321" s="210"/>
      <c r="AE321" s="210"/>
      <c r="AF321" s="210"/>
      <c r="AG321" s="210" t="s">
        <v>183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2" x14ac:dyDescent="0.2">
      <c r="A322" s="227"/>
      <c r="B322" s="228"/>
      <c r="C322" s="257" t="s">
        <v>695</v>
      </c>
      <c r="D322" s="232"/>
      <c r="E322" s="233">
        <v>15.012</v>
      </c>
      <c r="F322" s="230"/>
      <c r="G322" s="230"/>
      <c r="H322" s="230"/>
      <c r="I322" s="230"/>
      <c r="J322" s="230"/>
      <c r="K322" s="230"/>
      <c r="L322" s="230"/>
      <c r="M322" s="230"/>
      <c r="N322" s="229"/>
      <c r="O322" s="229"/>
      <c r="P322" s="229"/>
      <c r="Q322" s="229"/>
      <c r="R322" s="230"/>
      <c r="S322" s="230"/>
      <c r="T322" s="230"/>
      <c r="U322" s="230"/>
      <c r="V322" s="230"/>
      <c r="W322" s="230"/>
      <c r="X322" s="230"/>
      <c r="Y322" s="230"/>
      <c r="Z322" s="210"/>
      <c r="AA322" s="210"/>
      <c r="AB322" s="210"/>
      <c r="AC322" s="210"/>
      <c r="AD322" s="210"/>
      <c r="AE322" s="210"/>
      <c r="AF322" s="210"/>
      <c r="AG322" s="210" t="s">
        <v>185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ht="22.5" outlineLevel="1" x14ac:dyDescent="0.2">
      <c r="A323" s="243">
        <v>99</v>
      </c>
      <c r="B323" s="244" t="s">
        <v>696</v>
      </c>
      <c r="C323" s="256" t="s">
        <v>697</v>
      </c>
      <c r="D323" s="245" t="s">
        <v>188</v>
      </c>
      <c r="E323" s="246">
        <v>95.715000000000003</v>
      </c>
      <c r="F323" s="247"/>
      <c r="G323" s="248">
        <f>ROUND(E323*F323,2)</f>
        <v>0</v>
      </c>
      <c r="H323" s="231"/>
      <c r="I323" s="230">
        <f>ROUND(E323*H323,2)</f>
        <v>0</v>
      </c>
      <c r="J323" s="231"/>
      <c r="K323" s="230">
        <f>ROUND(E323*J323,2)</f>
        <v>0</v>
      </c>
      <c r="L323" s="230">
        <v>21</v>
      </c>
      <c r="M323" s="230">
        <f>G323*(1+L323/100)</f>
        <v>0</v>
      </c>
      <c r="N323" s="229">
        <v>1.9000000000000001E-4</v>
      </c>
      <c r="O323" s="229">
        <f>ROUND(E323*N323,2)</f>
        <v>0.02</v>
      </c>
      <c r="P323" s="229">
        <v>0</v>
      </c>
      <c r="Q323" s="229">
        <f>ROUND(E323*P323,2)</f>
        <v>0</v>
      </c>
      <c r="R323" s="230"/>
      <c r="S323" s="230" t="s">
        <v>179</v>
      </c>
      <c r="T323" s="230" t="s">
        <v>180</v>
      </c>
      <c r="U323" s="230">
        <v>0.18</v>
      </c>
      <c r="V323" s="230">
        <f>ROUND(E323*U323,2)</f>
        <v>17.23</v>
      </c>
      <c r="W323" s="230"/>
      <c r="X323" s="230" t="s">
        <v>181</v>
      </c>
      <c r="Y323" s="230" t="s">
        <v>182</v>
      </c>
      <c r="Z323" s="210"/>
      <c r="AA323" s="210"/>
      <c r="AB323" s="210"/>
      <c r="AC323" s="210"/>
      <c r="AD323" s="210"/>
      <c r="AE323" s="210"/>
      <c r="AF323" s="210"/>
      <c r="AG323" s="210" t="s">
        <v>183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2" x14ac:dyDescent="0.2">
      <c r="A324" s="227"/>
      <c r="B324" s="228"/>
      <c r="C324" s="257" t="s">
        <v>698</v>
      </c>
      <c r="D324" s="232"/>
      <c r="E324" s="233">
        <v>95.715000000000003</v>
      </c>
      <c r="F324" s="230"/>
      <c r="G324" s="230"/>
      <c r="H324" s="230"/>
      <c r="I324" s="230"/>
      <c r="J324" s="230"/>
      <c r="K324" s="230"/>
      <c r="L324" s="230"/>
      <c r="M324" s="230"/>
      <c r="N324" s="229"/>
      <c r="O324" s="229"/>
      <c r="P324" s="229"/>
      <c r="Q324" s="229"/>
      <c r="R324" s="230"/>
      <c r="S324" s="230"/>
      <c r="T324" s="230"/>
      <c r="U324" s="230"/>
      <c r="V324" s="230"/>
      <c r="W324" s="230"/>
      <c r="X324" s="230"/>
      <c r="Y324" s="230"/>
      <c r="Z324" s="210"/>
      <c r="AA324" s="210"/>
      <c r="AB324" s="210"/>
      <c r="AC324" s="210"/>
      <c r="AD324" s="210"/>
      <c r="AE324" s="210"/>
      <c r="AF324" s="210"/>
      <c r="AG324" s="210" t="s">
        <v>185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ht="22.5" outlineLevel="1" x14ac:dyDescent="0.2">
      <c r="A325" s="243">
        <v>100</v>
      </c>
      <c r="B325" s="244" t="s">
        <v>699</v>
      </c>
      <c r="C325" s="256" t="s">
        <v>700</v>
      </c>
      <c r="D325" s="245" t="s">
        <v>188</v>
      </c>
      <c r="E325" s="246">
        <v>16.600000000000001</v>
      </c>
      <c r="F325" s="247"/>
      <c r="G325" s="248">
        <f>ROUND(E325*F325,2)</f>
        <v>0</v>
      </c>
      <c r="H325" s="231"/>
      <c r="I325" s="230">
        <f>ROUND(E325*H325,2)</f>
        <v>0</v>
      </c>
      <c r="J325" s="231"/>
      <c r="K325" s="230">
        <f>ROUND(E325*J325,2)</f>
        <v>0</v>
      </c>
      <c r="L325" s="230">
        <v>21</v>
      </c>
      <c r="M325" s="230">
        <f>G325*(1+L325/100)</f>
        <v>0</v>
      </c>
      <c r="N325" s="229">
        <v>1.8000000000000001E-4</v>
      </c>
      <c r="O325" s="229">
        <f>ROUND(E325*N325,2)</f>
        <v>0</v>
      </c>
      <c r="P325" s="229">
        <v>0</v>
      </c>
      <c r="Q325" s="229">
        <f>ROUND(E325*P325,2)</f>
        <v>0</v>
      </c>
      <c r="R325" s="230"/>
      <c r="S325" s="230" t="s">
        <v>179</v>
      </c>
      <c r="T325" s="230" t="s">
        <v>180</v>
      </c>
      <c r="U325" s="230">
        <v>0.16</v>
      </c>
      <c r="V325" s="230">
        <f>ROUND(E325*U325,2)</f>
        <v>2.66</v>
      </c>
      <c r="W325" s="230"/>
      <c r="X325" s="230" t="s">
        <v>181</v>
      </c>
      <c r="Y325" s="230" t="s">
        <v>182</v>
      </c>
      <c r="Z325" s="210"/>
      <c r="AA325" s="210"/>
      <c r="AB325" s="210"/>
      <c r="AC325" s="210"/>
      <c r="AD325" s="210"/>
      <c r="AE325" s="210"/>
      <c r="AF325" s="210"/>
      <c r="AG325" s="210" t="s">
        <v>183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2" x14ac:dyDescent="0.2">
      <c r="A326" s="227"/>
      <c r="B326" s="228"/>
      <c r="C326" s="257" t="s">
        <v>701</v>
      </c>
      <c r="D326" s="232"/>
      <c r="E326" s="233">
        <v>16.600000000000001</v>
      </c>
      <c r="F326" s="230"/>
      <c r="G326" s="230"/>
      <c r="H326" s="230"/>
      <c r="I326" s="230"/>
      <c r="J326" s="230"/>
      <c r="K326" s="230"/>
      <c r="L326" s="230"/>
      <c r="M326" s="230"/>
      <c r="N326" s="229"/>
      <c r="O326" s="229"/>
      <c r="P326" s="229"/>
      <c r="Q326" s="229"/>
      <c r="R326" s="230"/>
      <c r="S326" s="230"/>
      <c r="T326" s="230"/>
      <c r="U326" s="230"/>
      <c r="V326" s="230"/>
      <c r="W326" s="230"/>
      <c r="X326" s="230"/>
      <c r="Y326" s="230"/>
      <c r="Z326" s="210"/>
      <c r="AA326" s="210"/>
      <c r="AB326" s="210"/>
      <c r="AC326" s="210"/>
      <c r="AD326" s="210"/>
      <c r="AE326" s="210"/>
      <c r="AF326" s="210"/>
      <c r="AG326" s="210" t="s">
        <v>185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1" x14ac:dyDescent="0.2">
      <c r="A327" s="249">
        <v>101</v>
      </c>
      <c r="B327" s="250" t="s">
        <v>702</v>
      </c>
      <c r="C327" s="258" t="s">
        <v>703</v>
      </c>
      <c r="D327" s="251" t="s">
        <v>325</v>
      </c>
      <c r="E327" s="252">
        <v>2.1095199999999998</v>
      </c>
      <c r="F327" s="253"/>
      <c r="G327" s="254">
        <f>ROUND(E327*F327,2)</f>
        <v>0</v>
      </c>
      <c r="H327" s="231"/>
      <c r="I327" s="230">
        <f>ROUND(E327*H327,2)</f>
        <v>0</v>
      </c>
      <c r="J327" s="231"/>
      <c r="K327" s="230">
        <f>ROUND(E327*J327,2)</f>
        <v>0</v>
      </c>
      <c r="L327" s="230">
        <v>21</v>
      </c>
      <c r="M327" s="230">
        <f>G327*(1+L327/100)</f>
        <v>0</v>
      </c>
      <c r="N327" s="229">
        <v>0</v>
      </c>
      <c r="O327" s="229">
        <f>ROUND(E327*N327,2)</f>
        <v>0</v>
      </c>
      <c r="P327" s="229">
        <v>0</v>
      </c>
      <c r="Q327" s="229">
        <f>ROUND(E327*P327,2)</f>
        <v>0</v>
      </c>
      <c r="R327" s="230"/>
      <c r="S327" s="230" t="s">
        <v>179</v>
      </c>
      <c r="T327" s="230" t="s">
        <v>180</v>
      </c>
      <c r="U327" s="230">
        <v>1.831</v>
      </c>
      <c r="V327" s="230">
        <f>ROUND(E327*U327,2)</f>
        <v>3.86</v>
      </c>
      <c r="W327" s="230"/>
      <c r="X327" s="230" t="s">
        <v>645</v>
      </c>
      <c r="Y327" s="230" t="s">
        <v>182</v>
      </c>
      <c r="Z327" s="210"/>
      <c r="AA327" s="210"/>
      <c r="AB327" s="210"/>
      <c r="AC327" s="210"/>
      <c r="AD327" s="210"/>
      <c r="AE327" s="210"/>
      <c r="AF327" s="210"/>
      <c r="AG327" s="210" t="s">
        <v>646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x14ac:dyDescent="0.2">
      <c r="A328" s="236" t="s">
        <v>174</v>
      </c>
      <c r="B328" s="237" t="s">
        <v>113</v>
      </c>
      <c r="C328" s="255" t="s">
        <v>114</v>
      </c>
      <c r="D328" s="238"/>
      <c r="E328" s="239"/>
      <c r="F328" s="240"/>
      <c r="G328" s="241">
        <f>SUMIF(AG329:AG349,"&lt;&gt;NOR",G329:G349)</f>
        <v>0</v>
      </c>
      <c r="H328" s="235"/>
      <c r="I328" s="235">
        <f>SUM(I329:I349)</f>
        <v>0</v>
      </c>
      <c r="J328" s="235"/>
      <c r="K328" s="235">
        <f>SUM(K329:K349)</f>
        <v>0</v>
      </c>
      <c r="L328" s="235"/>
      <c r="M328" s="235">
        <f>SUM(M329:M349)</f>
        <v>0</v>
      </c>
      <c r="N328" s="234"/>
      <c r="O328" s="234">
        <f>SUM(O329:O349)</f>
        <v>3.65</v>
      </c>
      <c r="P328" s="234"/>
      <c r="Q328" s="234">
        <f>SUM(Q329:Q349)</f>
        <v>0</v>
      </c>
      <c r="R328" s="235"/>
      <c r="S328" s="235"/>
      <c r="T328" s="235"/>
      <c r="U328" s="235"/>
      <c r="V328" s="235">
        <f>SUM(V329:V349)</f>
        <v>213.45000000000005</v>
      </c>
      <c r="W328" s="235"/>
      <c r="X328" s="235"/>
      <c r="Y328" s="235"/>
      <c r="AG328" t="s">
        <v>175</v>
      </c>
    </row>
    <row r="329" spans="1:60" outlineLevel="1" x14ac:dyDescent="0.2">
      <c r="A329" s="243">
        <v>102</v>
      </c>
      <c r="B329" s="244" t="s">
        <v>704</v>
      </c>
      <c r="C329" s="256" t="s">
        <v>705</v>
      </c>
      <c r="D329" s="245" t="s">
        <v>212</v>
      </c>
      <c r="E329" s="246">
        <v>99</v>
      </c>
      <c r="F329" s="247"/>
      <c r="G329" s="248">
        <f>ROUND(E329*F329,2)</f>
        <v>0</v>
      </c>
      <c r="H329" s="231"/>
      <c r="I329" s="230">
        <f>ROUND(E329*H329,2)</f>
        <v>0</v>
      </c>
      <c r="J329" s="231"/>
      <c r="K329" s="230">
        <f>ROUND(E329*J329,2)</f>
        <v>0</v>
      </c>
      <c r="L329" s="230">
        <v>21</v>
      </c>
      <c r="M329" s="230">
        <f>G329*(1+L329/100)</f>
        <v>0</v>
      </c>
      <c r="N329" s="229">
        <v>2.5500000000000002E-3</v>
      </c>
      <c r="O329" s="229">
        <f>ROUND(E329*N329,2)</f>
        <v>0.25</v>
      </c>
      <c r="P329" s="229">
        <v>0</v>
      </c>
      <c r="Q329" s="229">
        <f>ROUND(E329*P329,2)</f>
        <v>0</v>
      </c>
      <c r="R329" s="230"/>
      <c r="S329" s="230" t="s">
        <v>179</v>
      </c>
      <c r="T329" s="230" t="s">
        <v>180</v>
      </c>
      <c r="U329" s="230">
        <v>0.495</v>
      </c>
      <c r="V329" s="230">
        <f>ROUND(E329*U329,2)</f>
        <v>49.01</v>
      </c>
      <c r="W329" s="230"/>
      <c r="X329" s="230" t="s">
        <v>181</v>
      </c>
      <c r="Y329" s="230" t="s">
        <v>182</v>
      </c>
      <c r="Z329" s="210"/>
      <c r="AA329" s="210"/>
      <c r="AB329" s="210"/>
      <c r="AC329" s="210"/>
      <c r="AD329" s="210"/>
      <c r="AE329" s="210"/>
      <c r="AF329" s="210"/>
      <c r="AG329" s="210" t="s">
        <v>183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2" x14ac:dyDescent="0.2">
      <c r="A330" s="227"/>
      <c r="B330" s="228"/>
      <c r="C330" s="257" t="s">
        <v>706</v>
      </c>
      <c r="D330" s="232"/>
      <c r="E330" s="233">
        <v>99</v>
      </c>
      <c r="F330" s="230"/>
      <c r="G330" s="230"/>
      <c r="H330" s="230"/>
      <c r="I330" s="230"/>
      <c r="J330" s="230"/>
      <c r="K330" s="230"/>
      <c r="L330" s="230"/>
      <c r="M330" s="230"/>
      <c r="N330" s="229"/>
      <c r="O330" s="229"/>
      <c r="P330" s="229"/>
      <c r="Q330" s="229"/>
      <c r="R330" s="230"/>
      <c r="S330" s="230"/>
      <c r="T330" s="230"/>
      <c r="U330" s="230"/>
      <c r="V330" s="230"/>
      <c r="W330" s="230"/>
      <c r="X330" s="230"/>
      <c r="Y330" s="230"/>
      <c r="Z330" s="210"/>
      <c r="AA330" s="210"/>
      <c r="AB330" s="210"/>
      <c r="AC330" s="210"/>
      <c r="AD330" s="210"/>
      <c r="AE330" s="210"/>
      <c r="AF330" s="210"/>
      <c r="AG330" s="210" t="s">
        <v>185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1" x14ac:dyDescent="0.2">
      <c r="A331" s="243">
        <v>103</v>
      </c>
      <c r="B331" s="244" t="s">
        <v>707</v>
      </c>
      <c r="C331" s="256" t="s">
        <v>708</v>
      </c>
      <c r="D331" s="245" t="s">
        <v>212</v>
      </c>
      <c r="E331" s="246">
        <v>166.4</v>
      </c>
      <c r="F331" s="247"/>
      <c r="G331" s="248">
        <f>ROUND(E331*F331,2)</f>
        <v>0</v>
      </c>
      <c r="H331" s="231"/>
      <c r="I331" s="230">
        <f>ROUND(E331*H331,2)</f>
        <v>0</v>
      </c>
      <c r="J331" s="231"/>
      <c r="K331" s="230">
        <f>ROUND(E331*J331,2)</f>
        <v>0</v>
      </c>
      <c r="L331" s="230">
        <v>21</v>
      </c>
      <c r="M331" s="230">
        <f>G331*(1+L331/100)</f>
        <v>0</v>
      </c>
      <c r="N331" s="229">
        <v>2.5500000000000002E-3</v>
      </c>
      <c r="O331" s="229">
        <f>ROUND(E331*N331,2)</f>
        <v>0.42</v>
      </c>
      <c r="P331" s="229">
        <v>0</v>
      </c>
      <c r="Q331" s="229">
        <f>ROUND(E331*P331,2)</f>
        <v>0</v>
      </c>
      <c r="R331" s="230"/>
      <c r="S331" s="230" t="s">
        <v>179</v>
      </c>
      <c r="T331" s="230" t="s">
        <v>180</v>
      </c>
      <c r="U331" s="230">
        <v>0.59799999999999998</v>
      </c>
      <c r="V331" s="230">
        <f>ROUND(E331*U331,2)</f>
        <v>99.51</v>
      </c>
      <c r="W331" s="230"/>
      <c r="X331" s="230" t="s">
        <v>181</v>
      </c>
      <c r="Y331" s="230" t="s">
        <v>182</v>
      </c>
      <c r="Z331" s="210"/>
      <c r="AA331" s="210"/>
      <c r="AB331" s="210"/>
      <c r="AC331" s="210"/>
      <c r="AD331" s="210"/>
      <c r="AE331" s="210"/>
      <c r="AF331" s="210"/>
      <c r="AG331" s="210" t="s">
        <v>183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2" x14ac:dyDescent="0.2">
      <c r="A332" s="227"/>
      <c r="B332" s="228"/>
      <c r="C332" s="257" t="s">
        <v>709</v>
      </c>
      <c r="D332" s="232"/>
      <c r="E332" s="233">
        <v>28.4</v>
      </c>
      <c r="F332" s="230"/>
      <c r="G332" s="230"/>
      <c r="H332" s="230"/>
      <c r="I332" s="230"/>
      <c r="J332" s="230"/>
      <c r="K332" s="230"/>
      <c r="L332" s="230"/>
      <c r="M332" s="230"/>
      <c r="N332" s="229"/>
      <c r="O332" s="229"/>
      <c r="P332" s="229"/>
      <c r="Q332" s="229"/>
      <c r="R332" s="230"/>
      <c r="S332" s="230"/>
      <c r="T332" s="230"/>
      <c r="U332" s="230"/>
      <c r="V332" s="230"/>
      <c r="W332" s="230"/>
      <c r="X332" s="230"/>
      <c r="Y332" s="230"/>
      <c r="Z332" s="210"/>
      <c r="AA332" s="210"/>
      <c r="AB332" s="210"/>
      <c r="AC332" s="210"/>
      <c r="AD332" s="210"/>
      <c r="AE332" s="210"/>
      <c r="AF332" s="210"/>
      <c r="AG332" s="210" t="s">
        <v>185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3" x14ac:dyDescent="0.2">
      <c r="A333" s="227"/>
      <c r="B333" s="228"/>
      <c r="C333" s="257" t="s">
        <v>710</v>
      </c>
      <c r="D333" s="232"/>
      <c r="E333" s="233">
        <v>138</v>
      </c>
      <c r="F333" s="230"/>
      <c r="G333" s="230"/>
      <c r="H333" s="230"/>
      <c r="I333" s="230"/>
      <c r="J333" s="230"/>
      <c r="K333" s="230"/>
      <c r="L333" s="230"/>
      <c r="M333" s="230"/>
      <c r="N333" s="229"/>
      <c r="O333" s="229"/>
      <c r="P333" s="229"/>
      <c r="Q333" s="229"/>
      <c r="R333" s="230"/>
      <c r="S333" s="230"/>
      <c r="T333" s="230"/>
      <c r="U333" s="230"/>
      <c r="V333" s="230"/>
      <c r="W333" s="230"/>
      <c r="X333" s="230"/>
      <c r="Y333" s="230"/>
      <c r="Z333" s="210"/>
      <c r="AA333" s="210"/>
      <c r="AB333" s="210"/>
      <c r="AC333" s="210"/>
      <c r="AD333" s="210"/>
      <c r="AE333" s="210"/>
      <c r="AF333" s="210"/>
      <c r="AG333" s="210" t="s">
        <v>185</v>
      </c>
      <c r="AH333" s="210">
        <v>0</v>
      </c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1" x14ac:dyDescent="0.2">
      <c r="A334" s="243">
        <v>104</v>
      </c>
      <c r="B334" s="244" t="s">
        <v>711</v>
      </c>
      <c r="C334" s="256" t="s">
        <v>712</v>
      </c>
      <c r="D334" s="245" t="s">
        <v>197</v>
      </c>
      <c r="E334" s="246">
        <v>3.3536199999999998</v>
      </c>
      <c r="F334" s="247"/>
      <c r="G334" s="248">
        <f>ROUND(E334*F334,2)</f>
        <v>0</v>
      </c>
      <c r="H334" s="231"/>
      <c r="I334" s="230">
        <f>ROUND(E334*H334,2)</f>
        <v>0</v>
      </c>
      <c r="J334" s="231"/>
      <c r="K334" s="230">
        <f>ROUND(E334*J334,2)</f>
        <v>0</v>
      </c>
      <c r="L334" s="230">
        <v>21</v>
      </c>
      <c r="M334" s="230">
        <f>G334*(1+L334/100)</f>
        <v>0</v>
      </c>
      <c r="N334" s="229">
        <v>0.55000000000000004</v>
      </c>
      <c r="O334" s="229">
        <f>ROUND(E334*N334,2)</f>
        <v>1.84</v>
      </c>
      <c r="P334" s="229">
        <v>0</v>
      </c>
      <c r="Q334" s="229">
        <f>ROUND(E334*P334,2)</f>
        <v>0</v>
      </c>
      <c r="R334" s="230" t="s">
        <v>406</v>
      </c>
      <c r="S334" s="230" t="s">
        <v>179</v>
      </c>
      <c r="T334" s="230" t="s">
        <v>180</v>
      </c>
      <c r="U334" s="230">
        <v>0</v>
      </c>
      <c r="V334" s="230">
        <f>ROUND(E334*U334,2)</f>
        <v>0</v>
      </c>
      <c r="W334" s="230"/>
      <c r="X334" s="230" t="s">
        <v>407</v>
      </c>
      <c r="Y334" s="230" t="s">
        <v>182</v>
      </c>
      <c r="Z334" s="210"/>
      <c r="AA334" s="210"/>
      <c r="AB334" s="210"/>
      <c r="AC334" s="210"/>
      <c r="AD334" s="210"/>
      <c r="AE334" s="210"/>
      <c r="AF334" s="210"/>
      <c r="AG334" s="210" t="s">
        <v>408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2" x14ac:dyDescent="0.2">
      <c r="A335" s="227"/>
      <c r="B335" s="228"/>
      <c r="C335" s="257" t="s">
        <v>713</v>
      </c>
      <c r="D335" s="232"/>
      <c r="E335" s="233">
        <v>0.95040000000000002</v>
      </c>
      <c r="F335" s="230"/>
      <c r="G335" s="230"/>
      <c r="H335" s="230"/>
      <c r="I335" s="230"/>
      <c r="J335" s="230"/>
      <c r="K335" s="230"/>
      <c r="L335" s="230"/>
      <c r="M335" s="230"/>
      <c r="N335" s="229"/>
      <c r="O335" s="229"/>
      <c r="P335" s="229"/>
      <c r="Q335" s="229"/>
      <c r="R335" s="230"/>
      <c r="S335" s="230"/>
      <c r="T335" s="230"/>
      <c r="U335" s="230"/>
      <c r="V335" s="230"/>
      <c r="W335" s="230"/>
      <c r="X335" s="230"/>
      <c r="Y335" s="230"/>
      <c r="Z335" s="210"/>
      <c r="AA335" s="210"/>
      <c r="AB335" s="210"/>
      <c r="AC335" s="210"/>
      <c r="AD335" s="210"/>
      <c r="AE335" s="210"/>
      <c r="AF335" s="210"/>
      <c r="AG335" s="210" t="s">
        <v>185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3" x14ac:dyDescent="0.2">
      <c r="A336" s="227"/>
      <c r="B336" s="228"/>
      <c r="C336" s="257" t="s">
        <v>714</v>
      </c>
      <c r="D336" s="232"/>
      <c r="E336" s="233">
        <v>0.47711999999999999</v>
      </c>
      <c r="F336" s="230"/>
      <c r="G336" s="230"/>
      <c r="H336" s="230"/>
      <c r="I336" s="230"/>
      <c r="J336" s="230"/>
      <c r="K336" s="230"/>
      <c r="L336" s="230"/>
      <c r="M336" s="230"/>
      <c r="N336" s="229"/>
      <c r="O336" s="229"/>
      <c r="P336" s="229"/>
      <c r="Q336" s="229"/>
      <c r="R336" s="230"/>
      <c r="S336" s="230"/>
      <c r="T336" s="230"/>
      <c r="U336" s="230"/>
      <c r="V336" s="230"/>
      <c r="W336" s="230"/>
      <c r="X336" s="230"/>
      <c r="Y336" s="230"/>
      <c r="Z336" s="210"/>
      <c r="AA336" s="210"/>
      <c r="AB336" s="210"/>
      <c r="AC336" s="210"/>
      <c r="AD336" s="210"/>
      <c r="AE336" s="210"/>
      <c r="AF336" s="210"/>
      <c r="AG336" s="210" t="s">
        <v>185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3" x14ac:dyDescent="0.2">
      <c r="A337" s="227"/>
      <c r="B337" s="228"/>
      <c r="C337" s="257" t="s">
        <v>715</v>
      </c>
      <c r="D337" s="232"/>
      <c r="E337" s="233">
        <v>1.7664</v>
      </c>
      <c r="F337" s="230"/>
      <c r="G337" s="230"/>
      <c r="H337" s="230"/>
      <c r="I337" s="230"/>
      <c r="J337" s="230"/>
      <c r="K337" s="230"/>
      <c r="L337" s="230"/>
      <c r="M337" s="230"/>
      <c r="N337" s="229"/>
      <c r="O337" s="229"/>
      <c r="P337" s="229"/>
      <c r="Q337" s="229"/>
      <c r="R337" s="230"/>
      <c r="S337" s="230"/>
      <c r="T337" s="230"/>
      <c r="U337" s="230"/>
      <c r="V337" s="230"/>
      <c r="W337" s="230"/>
      <c r="X337" s="230"/>
      <c r="Y337" s="230"/>
      <c r="Z337" s="210"/>
      <c r="AA337" s="210"/>
      <c r="AB337" s="210"/>
      <c r="AC337" s="210"/>
      <c r="AD337" s="210"/>
      <c r="AE337" s="210"/>
      <c r="AF337" s="210"/>
      <c r="AG337" s="210" t="s">
        <v>185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3" x14ac:dyDescent="0.2">
      <c r="A338" s="227"/>
      <c r="B338" s="228"/>
      <c r="C338" s="268" t="s">
        <v>435</v>
      </c>
      <c r="D338" s="266"/>
      <c r="E338" s="267">
        <v>0.15970000000000001</v>
      </c>
      <c r="F338" s="230"/>
      <c r="G338" s="230"/>
      <c r="H338" s="230"/>
      <c r="I338" s="230"/>
      <c r="J338" s="230"/>
      <c r="K338" s="230"/>
      <c r="L338" s="230"/>
      <c r="M338" s="230"/>
      <c r="N338" s="229"/>
      <c r="O338" s="229"/>
      <c r="P338" s="229"/>
      <c r="Q338" s="229"/>
      <c r="R338" s="230"/>
      <c r="S338" s="230"/>
      <c r="T338" s="230"/>
      <c r="U338" s="230"/>
      <c r="V338" s="230"/>
      <c r="W338" s="230"/>
      <c r="X338" s="230"/>
      <c r="Y338" s="230"/>
      <c r="Z338" s="210"/>
      <c r="AA338" s="210"/>
      <c r="AB338" s="210"/>
      <c r="AC338" s="210"/>
      <c r="AD338" s="210"/>
      <c r="AE338" s="210"/>
      <c r="AF338" s="210"/>
      <c r="AG338" s="210" t="s">
        <v>185</v>
      </c>
      <c r="AH338" s="210">
        <v>4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1" x14ac:dyDescent="0.2">
      <c r="A339" s="249">
        <v>105</v>
      </c>
      <c r="B339" s="250" t="s">
        <v>716</v>
      </c>
      <c r="C339" s="258" t="s">
        <v>717</v>
      </c>
      <c r="D339" s="251" t="s">
        <v>178</v>
      </c>
      <c r="E339" s="252">
        <v>30</v>
      </c>
      <c r="F339" s="253"/>
      <c r="G339" s="254">
        <f>ROUND(E339*F339,2)</f>
        <v>0</v>
      </c>
      <c r="H339" s="231"/>
      <c r="I339" s="230">
        <f>ROUND(E339*H339,2)</f>
        <v>0</v>
      </c>
      <c r="J339" s="231"/>
      <c r="K339" s="230">
        <f>ROUND(E339*J339,2)</f>
        <v>0</v>
      </c>
      <c r="L339" s="230">
        <v>21</v>
      </c>
      <c r="M339" s="230">
        <f>G339*(1+L339/100)</f>
        <v>0</v>
      </c>
      <c r="N339" s="229">
        <v>0</v>
      </c>
      <c r="O339" s="229">
        <f>ROUND(E339*N339,2)</f>
        <v>0</v>
      </c>
      <c r="P339" s="229">
        <v>0</v>
      </c>
      <c r="Q339" s="229">
        <f>ROUND(E339*P339,2)</f>
        <v>0</v>
      </c>
      <c r="R339" s="230"/>
      <c r="S339" s="230" t="s">
        <v>179</v>
      </c>
      <c r="T339" s="230" t="s">
        <v>180</v>
      </c>
      <c r="U339" s="230">
        <v>0.18</v>
      </c>
      <c r="V339" s="230">
        <f>ROUND(E339*U339,2)</f>
        <v>5.4</v>
      </c>
      <c r="W339" s="230"/>
      <c r="X339" s="230" t="s">
        <v>181</v>
      </c>
      <c r="Y339" s="230" t="s">
        <v>182</v>
      </c>
      <c r="Z339" s="210"/>
      <c r="AA339" s="210"/>
      <c r="AB339" s="210"/>
      <c r="AC339" s="210"/>
      <c r="AD339" s="210"/>
      <c r="AE339" s="210"/>
      <c r="AF339" s="210"/>
      <c r="AG339" s="210" t="s">
        <v>183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1" x14ac:dyDescent="0.2">
      <c r="A340" s="249">
        <v>106</v>
      </c>
      <c r="B340" s="250" t="s">
        <v>718</v>
      </c>
      <c r="C340" s="258" t="s">
        <v>719</v>
      </c>
      <c r="D340" s="251" t="s">
        <v>197</v>
      </c>
      <c r="E340" s="252">
        <v>3.35</v>
      </c>
      <c r="F340" s="253"/>
      <c r="G340" s="254">
        <f>ROUND(E340*F340,2)</f>
        <v>0</v>
      </c>
      <c r="H340" s="231"/>
      <c r="I340" s="230">
        <f>ROUND(E340*H340,2)</f>
        <v>0</v>
      </c>
      <c r="J340" s="231"/>
      <c r="K340" s="230">
        <f>ROUND(E340*J340,2)</f>
        <v>0</v>
      </c>
      <c r="L340" s="230">
        <v>21</v>
      </c>
      <c r="M340" s="230">
        <f>G340*(1+L340/100)</f>
        <v>0</v>
      </c>
      <c r="N340" s="229">
        <v>1.6500000000000001E-2</v>
      </c>
      <c r="O340" s="229">
        <f>ROUND(E340*N340,2)</f>
        <v>0.06</v>
      </c>
      <c r="P340" s="229">
        <v>0</v>
      </c>
      <c r="Q340" s="229">
        <f>ROUND(E340*P340,2)</f>
        <v>0</v>
      </c>
      <c r="R340" s="230"/>
      <c r="S340" s="230" t="s">
        <v>179</v>
      </c>
      <c r="T340" s="230" t="s">
        <v>180</v>
      </c>
      <c r="U340" s="230">
        <v>0</v>
      </c>
      <c r="V340" s="230">
        <f>ROUND(E340*U340,2)</f>
        <v>0</v>
      </c>
      <c r="W340" s="230"/>
      <c r="X340" s="230" t="s">
        <v>181</v>
      </c>
      <c r="Y340" s="230" t="s">
        <v>182</v>
      </c>
      <c r="Z340" s="210"/>
      <c r="AA340" s="210"/>
      <c r="AB340" s="210"/>
      <c r="AC340" s="210"/>
      <c r="AD340" s="210"/>
      <c r="AE340" s="210"/>
      <c r="AF340" s="210"/>
      <c r="AG340" s="210" t="s">
        <v>183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ht="22.5" outlineLevel="1" x14ac:dyDescent="0.2">
      <c r="A341" s="243">
        <v>107</v>
      </c>
      <c r="B341" s="244" t="s">
        <v>720</v>
      </c>
      <c r="C341" s="256" t="s">
        <v>721</v>
      </c>
      <c r="D341" s="245" t="s">
        <v>188</v>
      </c>
      <c r="E341" s="246">
        <v>124.124</v>
      </c>
      <c r="F341" s="247"/>
      <c r="G341" s="248">
        <f>ROUND(E341*F341,2)</f>
        <v>0</v>
      </c>
      <c r="H341" s="231"/>
      <c r="I341" s="230">
        <f>ROUND(E341*H341,2)</f>
        <v>0</v>
      </c>
      <c r="J341" s="231"/>
      <c r="K341" s="230">
        <f>ROUND(E341*J341,2)</f>
        <v>0</v>
      </c>
      <c r="L341" s="230">
        <v>21</v>
      </c>
      <c r="M341" s="230">
        <f>G341*(1+L341/100)</f>
        <v>0</v>
      </c>
      <c r="N341" s="229">
        <v>6.6E-3</v>
      </c>
      <c r="O341" s="229">
        <f>ROUND(E341*N341,2)</f>
        <v>0.82</v>
      </c>
      <c r="P341" s="229">
        <v>0</v>
      </c>
      <c r="Q341" s="229">
        <f>ROUND(E341*P341,2)</f>
        <v>0</v>
      </c>
      <c r="R341" s="230"/>
      <c r="S341" s="230" t="s">
        <v>179</v>
      </c>
      <c r="T341" s="230" t="s">
        <v>180</v>
      </c>
      <c r="U341" s="230">
        <v>0.20799999999999999</v>
      </c>
      <c r="V341" s="230">
        <f>ROUND(E341*U341,2)</f>
        <v>25.82</v>
      </c>
      <c r="W341" s="230"/>
      <c r="X341" s="230" t="s">
        <v>181</v>
      </c>
      <c r="Y341" s="230" t="s">
        <v>182</v>
      </c>
      <c r="Z341" s="210"/>
      <c r="AA341" s="210"/>
      <c r="AB341" s="210"/>
      <c r="AC341" s="210"/>
      <c r="AD341" s="210"/>
      <c r="AE341" s="210"/>
      <c r="AF341" s="210"/>
      <c r="AG341" s="210" t="s">
        <v>183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2" x14ac:dyDescent="0.2">
      <c r="A342" s="227"/>
      <c r="B342" s="228"/>
      <c r="C342" s="257" t="s">
        <v>722</v>
      </c>
      <c r="D342" s="232"/>
      <c r="E342" s="233">
        <v>124.124</v>
      </c>
      <c r="F342" s="230"/>
      <c r="G342" s="230"/>
      <c r="H342" s="230"/>
      <c r="I342" s="230"/>
      <c r="J342" s="230"/>
      <c r="K342" s="230"/>
      <c r="L342" s="230"/>
      <c r="M342" s="230"/>
      <c r="N342" s="229"/>
      <c r="O342" s="229"/>
      <c r="P342" s="229"/>
      <c r="Q342" s="229"/>
      <c r="R342" s="230"/>
      <c r="S342" s="230"/>
      <c r="T342" s="230"/>
      <c r="U342" s="230"/>
      <c r="V342" s="230"/>
      <c r="W342" s="230"/>
      <c r="X342" s="230"/>
      <c r="Y342" s="230"/>
      <c r="Z342" s="210"/>
      <c r="AA342" s="210"/>
      <c r="AB342" s="210"/>
      <c r="AC342" s="210"/>
      <c r="AD342" s="210"/>
      <c r="AE342" s="210"/>
      <c r="AF342" s="210"/>
      <c r="AG342" s="210" t="s">
        <v>185</v>
      </c>
      <c r="AH342" s="210">
        <v>0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ht="22.5" outlineLevel="1" x14ac:dyDescent="0.2">
      <c r="A343" s="249">
        <v>108</v>
      </c>
      <c r="B343" s="250" t="s">
        <v>723</v>
      </c>
      <c r="C343" s="258" t="s">
        <v>724</v>
      </c>
      <c r="D343" s="251" t="s">
        <v>188</v>
      </c>
      <c r="E343" s="252">
        <v>124.124</v>
      </c>
      <c r="F343" s="253"/>
      <c r="G343" s="254">
        <f>ROUND(E343*F343,2)</f>
        <v>0</v>
      </c>
      <c r="H343" s="231"/>
      <c r="I343" s="230">
        <f>ROUND(E343*H343,2)</f>
        <v>0</v>
      </c>
      <c r="J343" s="231"/>
      <c r="K343" s="230">
        <f>ROUND(E343*J343,2)</f>
        <v>0</v>
      </c>
      <c r="L343" s="230">
        <v>21</v>
      </c>
      <c r="M343" s="230">
        <f>G343*(1+L343/100)</f>
        <v>0</v>
      </c>
      <c r="N343" s="229">
        <v>1.47E-3</v>
      </c>
      <c r="O343" s="229">
        <f>ROUND(E343*N343,2)</f>
        <v>0.18</v>
      </c>
      <c r="P343" s="229">
        <v>0</v>
      </c>
      <c r="Q343" s="229">
        <f>ROUND(E343*P343,2)</f>
        <v>0</v>
      </c>
      <c r="R343" s="230"/>
      <c r="S343" s="230" t="s">
        <v>179</v>
      </c>
      <c r="T343" s="230" t="s">
        <v>180</v>
      </c>
      <c r="U343" s="230">
        <v>0.08</v>
      </c>
      <c r="V343" s="230">
        <f>ROUND(E343*U343,2)</f>
        <v>9.93</v>
      </c>
      <c r="W343" s="230"/>
      <c r="X343" s="230" t="s">
        <v>181</v>
      </c>
      <c r="Y343" s="230" t="s">
        <v>182</v>
      </c>
      <c r="Z343" s="210"/>
      <c r="AA343" s="210"/>
      <c r="AB343" s="210"/>
      <c r="AC343" s="210"/>
      <c r="AD343" s="210"/>
      <c r="AE343" s="210"/>
      <c r="AF343" s="210"/>
      <c r="AG343" s="210" t="s">
        <v>183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1" x14ac:dyDescent="0.2">
      <c r="A344" s="249">
        <v>109</v>
      </c>
      <c r="B344" s="250" t="s">
        <v>725</v>
      </c>
      <c r="C344" s="258" t="s">
        <v>726</v>
      </c>
      <c r="D344" s="251" t="s">
        <v>188</v>
      </c>
      <c r="E344" s="252">
        <v>124.124</v>
      </c>
      <c r="F344" s="253"/>
      <c r="G344" s="254">
        <f>ROUND(E344*F344,2)</f>
        <v>0</v>
      </c>
      <c r="H344" s="231"/>
      <c r="I344" s="230">
        <f>ROUND(E344*H344,2)</f>
        <v>0</v>
      </c>
      <c r="J344" s="231"/>
      <c r="K344" s="230">
        <f>ROUND(E344*J344,2)</f>
        <v>0</v>
      </c>
      <c r="L344" s="230">
        <v>21</v>
      </c>
      <c r="M344" s="230">
        <f>G344*(1+L344/100)</f>
        <v>0</v>
      </c>
      <c r="N344" s="229">
        <v>0</v>
      </c>
      <c r="O344" s="229">
        <f>ROUND(E344*N344,2)</f>
        <v>0</v>
      </c>
      <c r="P344" s="229">
        <v>0</v>
      </c>
      <c r="Q344" s="229">
        <f>ROUND(E344*P344,2)</f>
        <v>0</v>
      </c>
      <c r="R344" s="230"/>
      <c r="S344" s="230" t="s">
        <v>179</v>
      </c>
      <c r="T344" s="230" t="s">
        <v>180</v>
      </c>
      <c r="U344" s="230">
        <v>5.7000000000000002E-2</v>
      </c>
      <c r="V344" s="230">
        <f>ROUND(E344*U344,2)</f>
        <v>7.08</v>
      </c>
      <c r="W344" s="230"/>
      <c r="X344" s="230" t="s">
        <v>181</v>
      </c>
      <c r="Y344" s="230" t="s">
        <v>182</v>
      </c>
      <c r="Z344" s="210"/>
      <c r="AA344" s="210"/>
      <c r="AB344" s="210"/>
      <c r="AC344" s="210"/>
      <c r="AD344" s="210"/>
      <c r="AE344" s="210"/>
      <c r="AF344" s="210"/>
      <c r="AG344" s="210" t="s">
        <v>183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1" x14ac:dyDescent="0.2">
      <c r="A345" s="249">
        <v>110</v>
      </c>
      <c r="B345" s="250" t="s">
        <v>727</v>
      </c>
      <c r="C345" s="258" t="s">
        <v>728</v>
      </c>
      <c r="D345" s="251" t="s">
        <v>197</v>
      </c>
      <c r="E345" s="252">
        <v>3.35</v>
      </c>
      <c r="F345" s="253"/>
      <c r="G345" s="254">
        <f>ROUND(E345*F345,2)</f>
        <v>0</v>
      </c>
      <c r="H345" s="231"/>
      <c r="I345" s="230">
        <f>ROUND(E345*H345,2)</f>
        <v>0</v>
      </c>
      <c r="J345" s="231"/>
      <c r="K345" s="230">
        <f>ROUND(E345*J345,2)</f>
        <v>0</v>
      </c>
      <c r="L345" s="230">
        <v>21</v>
      </c>
      <c r="M345" s="230">
        <f>G345*(1+L345/100)</f>
        <v>0</v>
      </c>
      <c r="N345" s="229">
        <v>2.3570000000000001E-2</v>
      </c>
      <c r="O345" s="229">
        <f>ROUND(E345*N345,2)</f>
        <v>0.08</v>
      </c>
      <c r="P345" s="229">
        <v>0</v>
      </c>
      <c r="Q345" s="229">
        <f>ROUND(E345*P345,2)</f>
        <v>0</v>
      </c>
      <c r="R345" s="230"/>
      <c r="S345" s="230" t="s">
        <v>179</v>
      </c>
      <c r="T345" s="230" t="s">
        <v>180</v>
      </c>
      <c r="U345" s="230">
        <v>0</v>
      </c>
      <c r="V345" s="230">
        <f>ROUND(E345*U345,2)</f>
        <v>0</v>
      </c>
      <c r="W345" s="230"/>
      <c r="X345" s="230" t="s">
        <v>181</v>
      </c>
      <c r="Y345" s="230" t="s">
        <v>182</v>
      </c>
      <c r="Z345" s="210"/>
      <c r="AA345" s="210"/>
      <c r="AB345" s="210"/>
      <c r="AC345" s="210"/>
      <c r="AD345" s="210"/>
      <c r="AE345" s="210"/>
      <c r="AF345" s="210"/>
      <c r="AG345" s="210" t="s">
        <v>183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1" x14ac:dyDescent="0.2">
      <c r="A346" s="249">
        <v>111</v>
      </c>
      <c r="B346" s="250" t="s">
        <v>729</v>
      </c>
      <c r="C346" s="258" t="s">
        <v>730</v>
      </c>
      <c r="D346" s="251" t="s">
        <v>212</v>
      </c>
      <c r="E346" s="252">
        <v>5</v>
      </c>
      <c r="F346" s="253"/>
      <c r="G346" s="254">
        <f>ROUND(E346*F346,2)</f>
        <v>0</v>
      </c>
      <c r="H346" s="231"/>
      <c r="I346" s="230">
        <f>ROUND(E346*H346,2)</f>
        <v>0</v>
      </c>
      <c r="J346" s="231"/>
      <c r="K346" s="230">
        <f>ROUND(E346*J346,2)</f>
        <v>0</v>
      </c>
      <c r="L346" s="230">
        <v>21</v>
      </c>
      <c r="M346" s="230">
        <f>G346*(1+L346/100)</f>
        <v>0</v>
      </c>
      <c r="N346" s="229">
        <v>0</v>
      </c>
      <c r="O346" s="229">
        <f>ROUND(E346*N346,2)</f>
        <v>0</v>
      </c>
      <c r="P346" s="229">
        <v>0</v>
      </c>
      <c r="Q346" s="229">
        <f>ROUND(E346*P346,2)</f>
        <v>0</v>
      </c>
      <c r="R346" s="230"/>
      <c r="S346" s="230" t="s">
        <v>179</v>
      </c>
      <c r="T346" s="230" t="s">
        <v>180</v>
      </c>
      <c r="U346" s="230">
        <v>1.1000000000000001</v>
      </c>
      <c r="V346" s="230">
        <f>ROUND(E346*U346,2)</f>
        <v>5.5</v>
      </c>
      <c r="W346" s="230"/>
      <c r="X346" s="230" t="s">
        <v>181</v>
      </c>
      <c r="Y346" s="230" t="s">
        <v>182</v>
      </c>
      <c r="Z346" s="210"/>
      <c r="AA346" s="210"/>
      <c r="AB346" s="210"/>
      <c r="AC346" s="210"/>
      <c r="AD346" s="210"/>
      <c r="AE346" s="210"/>
      <c r="AF346" s="210"/>
      <c r="AG346" s="210" t="s">
        <v>183</v>
      </c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1" x14ac:dyDescent="0.2">
      <c r="A347" s="249">
        <v>112</v>
      </c>
      <c r="B347" s="250" t="s">
        <v>731</v>
      </c>
      <c r="C347" s="258" t="s">
        <v>732</v>
      </c>
      <c r="D347" s="251" t="s">
        <v>733</v>
      </c>
      <c r="E347" s="252">
        <v>21</v>
      </c>
      <c r="F347" s="253"/>
      <c r="G347" s="254">
        <f>ROUND(E347*F347,2)</f>
        <v>0</v>
      </c>
      <c r="H347" s="231"/>
      <c r="I347" s="230">
        <f>ROUND(E347*H347,2)</f>
        <v>0</v>
      </c>
      <c r="J347" s="231"/>
      <c r="K347" s="230">
        <f>ROUND(E347*J347,2)</f>
        <v>0</v>
      </c>
      <c r="L347" s="230">
        <v>21</v>
      </c>
      <c r="M347" s="230">
        <f>G347*(1+L347/100)</f>
        <v>0</v>
      </c>
      <c r="N347" s="229">
        <v>0</v>
      </c>
      <c r="O347" s="229">
        <f>ROUND(E347*N347,2)</f>
        <v>0</v>
      </c>
      <c r="P347" s="229">
        <v>0</v>
      </c>
      <c r="Q347" s="229">
        <f>ROUND(E347*P347,2)</f>
        <v>0</v>
      </c>
      <c r="R347" s="230"/>
      <c r="S347" s="230" t="s">
        <v>179</v>
      </c>
      <c r="T347" s="230" t="s">
        <v>180</v>
      </c>
      <c r="U347" s="230">
        <v>0</v>
      </c>
      <c r="V347" s="230">
        <f>ROUND(E347*U347,2)</f>
        <v>0</v>
      </c>
      <c r="W347" s="230"/>
      <c r="X347" s="230" t="s">
        <v>181</v>
      </c>
      <c r="Y347" s="230" t="s">
        <v>182</v>
      </c>
      <c r="Z347" s="210"/>
      <c r="AA347" s="210"/>
      <c r="AB347" s="210"/>
      <c r="AC347" s="210"/>
      <c r="AD347" s="210"/>
      <c r="AE347" s="210"/>
      <c r="AF347" s="210"/>
      <c r="AG347" s="210" t="s">
        <v>183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1" x14ac:dyDescent="0.2">
      <c r="A348" s="249">
        <v>113</v>
      </c>
      <c r="B348" s="250" t="s">
        <v>734</v>
      </c>
      <c r="C348" s="258" t="s">
        <v>735</v>
      </c>
      <c r="D348" s="251" t="s">
        <v>178</v>
      </c>
      <c r="E348" s="252">
        <v>30</v>
      </c>
      <c r="F348" s="253"/>
      <c r="G348" s="254">
        <f>ROUND(E348*F348,2)</f>
        <v>0</v>
      </c>
      <c r="H348" s="231"/>
      <c r="I348" s="230">
        <f>ROUND(E348*H348,2)</f>
        <v>0</v>
      </c>
      <c r="J348" s="231"/>
      <c r="K348" s="230">
        <f>ROUND(E348*J348,2)</f>
        <v>0</v>
      </c>
      <c r="L348" s="230">
        <v>21</v>
      </c>
      <c r="M348" s="230">
        <f>G348*(1+L348/100)</f>
        <v>0</v>
      </c>
      <c r="N348" s="229">
        <v>0</v>
      </c>
      <c r="O348" s="229">
        <f>ROUND(E348*N348,2)</f>
        <v>0</v>
      </c>
      <c r="P348" s="229">
        <v>0</v>
      </c>
      <c r="Q348" s="229">
        <f>ROUND(E348*P348,2)</f>
        <v>0</v>
      </c>
      <c r="R348" s="230"/>
      <c r="S348" s="230" t="s">
        <v>736</v>
      </c>
      <c r="T348" s="230" t="s">
        <v>737</v>
      </c>
      <c r="U348" s="230">
        <v>0.16</v>
      </c>
      <c r="V348" s="230">
        <f>ROUND(E348*U348,2)</f>
        <v>4.8</v>
      </c>
      <c r="W348" s="230"/>
      <c r="X348" s="230" t="s">
        <v>181</v>
      </c>
      <c r="Y348" s="230" t="s">
        <v>182</v>
      </c>
      <c r="Z348" s="210"/>
      <c r="AA348" s="210"/>
      <c r="AB348" s="210"/>
      <c r="AC348" s="210"/>
      <c r="AD348" s="210"/>
      <c r="AE348" s="210"/>
      <c r="AF348" s="210"/>
      <c r="AG348" s="210" t="s">
        <v>183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ht="22.5" outlineLevel="1" x14ac:dyDescent="0.2">
      <c r="A349" s="249">
        <v>114</v>
      </c>
      <c r="B349" s="250" t="s">
        <v>738</v>
      </c>
      <c r="C349" s="258" t="s">
        <v>739</v>
      </c>
      <c r="D349" s="251" t="s">
        <v>325</v>
      </c>
      <c r="E349" s="252">
        <v>3.6571799999999999</v>
      </c>
      <c r="F349" s="253"/>
      <c r="G349" s="254">
        <f>ROUND(E349*F349,2)</f>
        <v>0</v>
      </c>
      <c r="H349" s="231"/>
      <c r="I349" s="230">
        <f>ROUND(E349*H349,2)</f>
        <v>0</v>
      </c>
      <c r="J349" s="231"/>
      <c r="K349" s="230">
        <f>ROUND(E349*J349,2)</f>
        <v>0</v>
      </c>
      <c r="L349" s="230">
        <v>21</v>
      </c>
      <c r="M349" s="230">
        <f>G349*(1+L349/100)</f>
        <v>0</v>
      </c>
      <c r="N349" s="229">
        <v>0</v>
      </c>
      <c r="O349" s="229">
        <f>ROUND(E349*N349,2)</f>
        <v>0</v>
      </c>
      <c r="P349" s="229">
        <v>0</v>
      </c>
      <c r="Q349" s="229">
        <f>ROUND(E349*P349,2)</f>
        <v>0</v>
      </c>
      <c r="R349" s="230"/>
      <c r="S349" s="230" t="s">
        <v>179</v>
      </c>
      <c r="T349" s="230" t="s">
        <v>180</v>
      </c>
      <c r="U349" s="230">
        <v>1.7509999999999999</v>
      </c>
      <c r="V349" s="230">
        <f>ROUND(E349*U349,2)</f>
        <v>6.4</v>
      </c>
      <c r="W349" s="230"/>
      <c r="X349" s="230" t="s">
        <v>645</v>
      </c>
      <c r="Y349" s="230" t="s">
        <v>182</v>
      </c>
      <c r="Z349" s="210"/>
      <c r="AA349" s="210"/>
      <c r="AB349" s="210"/>
      <c r="AC349" s="210"/>
      <c r="AD349" s="210"/>
      <c r="AE349" s="210"/>
      <c r="AF349" s="210"/>
      <c r="AG349" s="210" t="s">
        <v>646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x14ac:dyDescent="0.2">
      <c r="A350" s="236" t="s">
        <v>174</v>
      </c>
      <c r="B350" s="237" t="s">
        <v>115</v>
      </c>
      <c r="C350" s="255" t="s">
        <v>116</v>
      </c>
      <c r="D350" s="238"/>
      <c r="E350" s="239"/>
      <c r="F350" s="240"/>
      <c r="G350" s="241">
        <f>SUMIF(AG351:AG379,"&lt;&gt;NOR",G351:G379)</f>
        <v>0</v>
      </c>
      <c r="H350" s="235"/>
      <c r="I350" s="235">
        <f>SUM(I351:I379)</f>
        <v>0</v>
      </c>
      <c r="J350" s="235"/>
      <c r="K350" s="235">
        <f>SUM(K351:K379)</f>
        <v>0</v>
      </c>
      <c r="L350" s="235"/>
      <c r="M350" s="235">
        <f>SUM(M351:M379)</f>
        <v>0</v>
      </c>
      <c r="N350" s="234"/>
      <c r="O350" s="234">
        <f>SUM(O351:O379)</f>
        <v>1.35</v>
      </c>
      <c r="P350" s="234"/>
      <c r="Q350" s="234">
        <f>SUM(Q351:Q379)</f>
        <v>0</v>
      </c>
      <c r="R350" s="235"/>
      <c r="S350" s="235"/>
      <c r="T350" s="235"/>
      <c r="U350" s="235"/>
      <c r="V350" s="235">
        <f>SUM(V351:V379)</f>
        <v>121.23</v>
      </c>
      <c r="W350" s="235"/>
      <c r="X350" s="235"/>
      <c r="Y350" s="235"/>
      <c r="AG350" t="s">
        <v>175</v>
      </c>
    </row>
    <row r="351" spans="1:60" outlineLevel="1" x14ac:dyDescent="0.2">
      <c r="A351" s="243">
        <v>115</v>
      </c>
      <c r="B351" s="244" t="s">
        <v>740</v>
      </c>
      <c r="C351" s="256" t="s">
        <v>741</v>
      </c>
      <c r="D351" s="245" t="s">
        <v>188</v>
      </c>
      <c r="E351" s="246">
        <v>136.53639999999999</v>
      </c>
      <c r="F351" s="247"/>
      <c r="G351" s="248">
        <f>ROUND(E351*F351,2)</f>
        <v>0</v>
      </c>
      <c r="H351" s="231"/>
      <c r="I351" s="230">
        <f>ROUND(E351*H351,2)</f>
        <v>0</v>
      </c>
      <c r="J351" s="231"/>
      <c r="K351" s="230">
        <f>ROUND(E351*J351,2)</f>
        <v>0</v>
      </c>
      <c r="L351" s="230">
        <v>21</v>
      </c>
      <c r="M351" s="230">
        <f>G351*(1+L351/100)</f>
        <v>0</v>
      </c>
      <c r="N351" s="229">
        <v>6.1399999999999996E-3</v>
      </c>
      <c r="O351" s="229">
        <f>ROUND(E351*N351,2)</f>
        <v>0.84</v>
      </c>
      <c r="P351" s="229">
        <v>0</v>
      </c>
      <c r="Q351" s="229">
        <f>ROUND(E351*P351,2)</f>
        <v>0</v>
      </c>
      <c r="R351" s="230"/>
      <c r="S351" s="230" t="s">
        <v>742</v>
      </c>
      <c r="T351" s="230" t="s">
        <v>180</v>
      </c>
      <c r="U351" s="230">
        <v>0.27700000000000002</v>
      </c>
      <c r="V351" s="230">
        <f>ROUND(E351*U351,2)</f>
        <v>37.82</v>
      </c>
      <c r="W351" s="230"/>
      <c r="X351" s="230" t="s">
        <v>181</v>
      </c>
      <c r="Y351" s="230" t="s">
        <v>182</v>
      </c>
      <c r="Z351" s="210"/>
      <c r="AA351" s="210"/>
      <c r="AB351" s="210"/>
      <c r="AC351" s="210"/>
      <c r="AD351" s="210"/>
      <c r="AE351" s="210"/>
      <c r="AF351" s="210"/>
      <c r="AG351" s="210" t="s">
        <v>183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2" x14ac:dyDescent="0.2">
      <c r="A352" s="227"/>
      <c r="B352" s="228"/>
      <c r="C352" s="257" t="s">
        <v>743</v>
      </c>
      <c r="D352" s="232"/>
      <c r="E352" s="233">
        <v>136.53639999999999</v>
      </c>
      <c r="F352" s="230"/>
      <c r="G352" s="230"/>
      <c r="H352" s="230"/>
      <c r="I352" s="230"/>
      <c r="J352" s="230"/>
      <c r="K352" s="230"/>
      <c r="L352" s="230"/>
      <c r="M352" s="230"/>
      <c r="N352" s="229"/>
      <c r="O352" s="229"/>
      <c r="P352" s="229"/>
      <c r="Q352" s="229"/>
      <c r="R352" s="230"/>
      <c r="S352" s="230"/>
      <c r="T352" s="230"/>
      <c r="U352" s="230"/>
      <c r="V352" s="230"/>
      <c r="W352" s="230"/>
      <c r="X352" s="230"/>
      <c r="Y352" s="230"/>
      <c r="Z352" s="210"/>
      <c r="AA352" s="210"/>
      <c r="AB352" s="210"/>
      <c r="AC352" s="210"/>
      <c r="AD352" s="210"/>
      <c r="AE352" s="210"/>
      <c r="AF352" s="210"/>
      <c r="AG352" s="210" t="s">
        <v>185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1" x14ac:dyDescent="0.2">
      <c r="A353" s="249">
        <v>116</v>
      </c>
      <c r="B353" s="250" t="s">
        <v>744</v>
      </c>
      <c r="C353" s="258" t="s">
        <v>745</v>
      </c>
      <c r="D353" s="251" t="s">
        <v>188</v>
      </c>
      <c r="E353" s="252">
        <v>136.53639999999999</v>
      </c>
      <c r="F353" s="253"/>
      <c r="G353" s="254">
        <f>ROUND(E353*F353,2)</f>
        <v>0</v>
      </c>
      <c r="H353" s="231"/>
      <c r="I353" s="230">
        <f>ROUND(E353*H353,2)</f>
        <v>0</v>
      </c>
      <c r="J353" s="231"/>
      <c r="K353" s="230">
        <f>ROUND(E353*J353,2)</f>
        <v>0</v>
      </c>
      <c r="L353" s="230">
        <v>21</v>
      </c>
      <c r="M353" s="230">
        <f>G353*(1+L353/100)</f>
        <v>0</v>
      </c>
      <c r="N353" s="229">
        <v>0</v>
      </c>
      <c r="O353" s="229">
        <f>ROUND(E353*N353,2)</f>
        <v>0</v>
      </c>
      <c r="P353" s="229">
        <v>0</v>
      </c>
      <c r="Q353" s="229">
        <f>ROUND(E353*P353,2)</f>
        <v>0</v>
      </c>
      <c r="R353" s="230"/>
      <c r="S353" s="230" t="s">
        <v>742</v>
      </c>
      <c r="T353" s="230" t="s">
        <v>180</v>
      </c>
      <c r="U353" s="230">
        <v>1.35E-2</v>
      </c>
      <c r="V353" s="230">
        <f>ROUND(E353*U353,2)</f>
        <v>1.84</v>
      </c>
      <c r="W353" s="230"/>
      <c r="X353" s="230" t="s">
        <v>181</v>
      </c>
      <c r="Y353" s="230" t="s">
        <v>182</v>
      </c>
      <c r="Z353" s="210"/>
      <c r="AA353" s="210"/>
      <c r="AB353" s="210"/>
      <c r="AC353" s="210"/>
      <c r="AD353" s="210"/>
      <c r="AE353" s="210"/>
      <c r="AF353" s="210"/>
      <c r="AG353" s="210" t="s">
        <v>183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1" x14ac:dyDescent="0.2">
      <c r="A354" s="249">
        <v>117</v>
      </c>
      <c r="B354" s="250" t="s">
        <v>746</v>
      </c>
      <c r="C354" s="258" t="s">
        <v>747</v>
      </c>
      <c r="D354" s="251" t="s">
        <v>212</v>
      </c>
      <c r="E354" s="252">
        <v>14.3</v>
      </c>
      <c r="F354" s="253"/>
      <c r="G354" s="254">
        <f>ROUND(E354*F354,2)</f>
        <v>0</v>
      </c>
      <c r="H354" s="231"/>
      <c r="I354" s="230">
        <f>ROUND(E354*H354,2)</f>
        <v>0</v>
      </c>
      <c r="J354" s="231"/>
      <c r="K354" s="230">
        <f>ROUND(E354*J354,2)</f>
        <v>0</v>
      </c>
      <c r="L354" s="230">
        <v>21</v>
      </c>
      <c r="M354" s="230">
        <f>G354*(1+L354/100)</f>
        <v>0</v>
      </c>
      <c r="N354" s="229">
        <v>2.6099999999999999E-3</v>
      </c>
      <c r="O354" s="229">
        <f>ROUND(E354*N354,2)</f>
        <v>0.04</v>
      </c>
      <c r="P354" s="229">
        <v>0</v>
      </c>
      <c r="Q354" s="229">
        <f>ROUND(E354*P354,2)</f>
        <v>0</v>
      </c>
      <c r="R354" s="230"/>
      <c r="S354" s="230" t="s">
        <v>742</v>
      </c>
      <c r="T354" s="230" t="s">
        <v>180</v>
      </c>
      <c r="U354" s="230">
        <v>0.18</v>
      </c>
      <c r="V354" s="230">
        <f>ROUND(E354*U354,2)</f>
        <v>2.57</v>
      </c>
      <c r="W354" s="230"/>
      <c r="X354" s="230" t="s">
        <v>181</v>
      </c>
      <c r="Y354" s="230" t="s">
        <v>182</v>
      </c>
      <c r="Z354" s="210"/>
      <c r="AA354" s="210"/>
      <c r="AB354" s="210"/>
      <c r="AC354" s="210"/>
      <c r="AD354" s="210"/>
      <c r="AE354" s="210"/>
      <c r="AF354" s="210"/>
      <c r="AG354" s="210" t="s">
        <v>183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1" x14ac:dyDescent="0.2">
      <c r="A355" s="249">
        <v>118</v>
      </c>
      <c r="B355" s="250" t="s">
        <v>748</v>
      </c>
      <c r="C355" s="258" t="s">
        <v>749</v>
      </c>
      <c r="D355" s="251" t="s">
        <v>212</v>
      </c>
      <c r="E355" s="252">
        <v>14.3</v>
      </c>
      <c r="F355" s="253"/>
      <c r="G355" s="254">
        <f>ROUND(E355*F355,2)</f>
        <v>0</v>
      </c>
      <c r="H355" s="231"/>
      <c r="I355" s="230">
        <f>ROUND(E355*H355,2)</f>
        <v>0</v>
      </c>
      <c r="J355" s="231"/>
      <c r="K355" s="230">
        <f>ROUND(E355*J355,2)</f>
        <v>0</v>
      </c>
      <c r="L355" s="230">
        <v>21</v>
      </c>
      <c r="M355" s="230">
        <f>G355*(1+L355/100)</f>
        <v>0</v>
      </c>
      <c r="N355" s="229">
        <v>0</v>
      </c>
      <c r="O355" s="229">
        <f>ROUND(E355*N355,2)</f>
        <v>0</v>
      </c>
      <c r="P355" s="229">
        <v>0</v>
      </c>
      <c r="Q355" s="229">
        <f>ROUND(E355*P355,2)</f>
        <v>0</v>
      </c>
      <c r="R355" s="230"/>
      <c r="S355" s="230" t="s">
        <v>742</v>
      </c>
      <c r="T355" s="230" t="s">
        <v>180</v>
      </c>
      <c r="U355" s="230">
        <v>1.0500000000000001E-2</v>
      </c>
      <c r="V355" s="230">
        <f>ROUND(E355*U355,2)</f>
        <v>0.15</v>
      </c>
      <c r="W355" s="230"/>
      <c r="X355" s="230" t="s">
        <v>181</v>
      </c>
      <c r="Y355" s="230" t="s">
        <v>182</v>
      </c>
      <c r="Z355" s="210"/>
      <c r="AA355" s="210"/>
      <c r="AB355" s="210"/>
      <c r="AC355" s="210"/>
      <c r="AD355" s="210"/>
      <c r="AE355" s="210"/>
      <c r="AF355" s="210"/>
      <c r="AG355" s="210" t="s">
        <v>183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1" x14ac:dyDescent="0.2">
      <c r="A356" s="243">
        <v>119</v>
      </c>
      <c r="B356" s="244" t="s">
        <v>750</v>
      </c>
      <c r="C356" s="256" t="s">
        <v>751</v>
      </c>
      <c r="D356" s="245" t="s">
        <v>212</v>
      </c>
      <c r="E356" s="246">
        <v>17.36</v>
      </c>
      <c r="F356" s="247"/>
      <c r="G356" s="248">
        <f>ROUND(E356*F356,2)</f>
        <v>0</v>
      </c>
      <c r="H356" s="231"/>
      <c r="I356" s="230">
        <f>ROUND(E356*H356,2)</f>
        <v>0</v>
      </c>
      <c r="J356" s="231"/>
      <c r="K356" s="230">
        <f>ROUND(E356*J356,2)</f>
        <v>0</v>
      </c>
      <c r="L356" s="230">
        <v>21</v>
      </c>
      <c r="M356" s="230">
        <f>G356*(1+L356/100)</f>
        <v>0</v>
      </c>
      <c r="N356" s="229">
        <v>1.0300000000000001E-3</v>
      </c>
      <c r="O356" s="229">
        <f>ROUND(E356*N356,2)</f>
        <v>0.02</v>
      </c>
      <c r="P356" s="229">
        <v>0</v>
      </c>
      <c r="Q356" s="229">
        <f>ROUND(E356*P356,2)</f>
        <v>0</v>
      </c>
      <c r="R356" s="230"/>
      <c r="S356" s="230" t="s">
        <v>179</v>
      </c>
      <c r="T356" s="230" t="s">
        <v>180</v>
      </c>
      <c r="U356" s="230">
        <v>0.24</v>
      </c>
      <c r="V356" s="230">
        <f>ROUND(E356*U356,2)</f>
        <v>4.17</v>
      </c>
      <c r="W356" s="230"/>
      <c r="X356" s="230" t="s">
        <v>181</v>
      </c>
      <c r="Y356" s="230" t="s">
        <v>182</v>
      </c>
      <c r="Z356" s="210"/>
      <c r="AA356" s="210"/>
      <c r="AB356" s="210"/>
      <c r="AC356" s="210"/>
      <c r="AD356" s="210"/>
      <c r="AE356" s="210"/>
      <c r="AF356" s="210"/>
      <c r="AG356" s="210" t="s">
        <v>183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2" x14ac:dyDescent="0.2">
      <c r="A357" s="227"/>
      <c r="B357" s="228"/>
      <c r="C357" s="257" t="s">
        <v>752</v>
      </c>
      <c r="D357" s="232"/>
      <c r="E357" s="233">
        <v>17.36</v>
      </c>
      <c r="F357" s="230"/>
      <c r="G357" s="230"/>
      <c r="H357" s="230"/>
      <c r="I357" s="230"/>
      <c r="J357" s="230"/>
      <c r="K357" s="230"/>
      <c r="L357" s="230"/>
      <c r="M357" s="230"/>
      <c r="N357" s="229"/>
      <c r="O357" s="229"/>
      <c r="P357" s="229"/>
      <c r="Q357" s="229"/>
      <c r="R357" s="230"/>
      <c r="S357" s="230"/>
      <c r="T357" s="230"/>
      <c r="U357" s="230"/>
      <c r="V357" s="230"/>
      <c r="W357" s="230"/>
      <c r="X357" s="230"/>
      <c r="Y357" s="230"/>
      <c r="Z357" s="210"/>
      <c r="AA357" s="210"/>
      <c r="AB357" s="210"/>
      <c r="AC357" s="210"/>
      <c r="AD357" s="210"/>
      <c r="AE357" s="210"/>
      <c r="AF357" s="210"/>
      <c r="AG357" s="210" t="s">
        <v>185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1" x14ac:dyDescent="0.2">
      <c r="A358" s="243">
        <v>120</v>
      </c>
      <c r="B358" s="244" t="s">
        <v>753</v>
      </c>
      <c r="C358" s="256" t="s">
        <v>754</v>
      </c>
      <c r="D358" s="245" t="s">
        <v>212</v>
      </c>
      <c r="E358" s="246">
        <v>57.2</v>
      </c>
      <c r="F358" s="247"/>
      <c r="G358" s="248">
        <f>ROUND(E358*F358,2)</f>
        <v>0</v>
      </c>
      <c r="H358" s="231"/>
      <c r="I358" s="230">
        <f>ROUND(E358*H358,2)</f>
        <v>0</v>
      </c>
      <c r="J358" s="231"/>
      <c r="K358" s="230">
        <f>ROUND(E358*J358,2)</f>
        <v>0</v>
      </c>
      <c r="L358" s="230">
        <v>21</v>
      </c>
      <c r="M358" s="230">
        <f>G358*(1+L358/100)</f>
        <v>0</v>
      </c>
      <c r="N358" s="229">
        <v>8.4999999999999995E-4</v>
      </c>
      <c r="O358" s="229">
        <f>ROUND(E358*N358,2)</f>
        <v>0.05</v>
      </c>
      <c r="P358" s="229">
        <v>0</v>
      </c>
      <c r="Q358" s="229">
        <f>ROUND(E358*P358,2)</f>
        <v>0</v>
      </c>
      <c r="R358" s="230"/>
      <c r="S358" s="230" t="s">
        <v>742</v>
      </c>
      <c r="T358" s="230" t="s">
        <v>180</v>
      </c>
      <c r="U358" s="230">
        <v>0.12</v>
      </c>
      <c r="V358" s="230">
        <f>ROUND(E358*U358,2)</f>
        <v>6.86</v>
      </c>
      <c r="W358" s="230"/>
      <c r="X358" s="230" t="s">
        <v>181</v>
      </c>
      <c r="Y358" s="230" t="s">
        <v>182</v>
      </c>
      <c r="Z358" s="210"/>
      <c r="AA358" s="210"/>
      <c r="AB358" s="210"/>
      <c r="AC358" s="210"/>
      <c r="AD358" s="210"/>
      <c r="AE358" s="210"/>
      <c r="AF358" s="210"/>
      <c r="AG358" s="210" t="s">
        <v>183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2" x14ac:dyDescent="0.2">
      <c r="A359" s="227"/>
      <c r="B359" s="228"/>
      <c r="C359" s="257" t="s">
        <v>755</v>
      </c>
      <c r="D359" s="232"/>
      <c r="E359" s="233">
        <v>57.2</v>
      </c>
      <c r="F359" s="230"/>
      <c r="G359" s="230"/>
      <c r="H359" s="230"/>
      <c r="I359" s="230"/>
      <c r="J359" s="230"/>
      <c r="K359" s="230"/>
      <c r="L359" s="230"/>
      <c r="M359" s="230"/>
      <c r="N359" s="229"/>
      <c r="O359" s="229"/>
      <c r="P359" s="229"/>
      <c r="Q359" s="229"/>
      <c r="R359" s="230"/>
      <c r="S359" s="230"/>
      <c r="T359" s="230"/>
      <c r="U359" s="230"/>
      <c r="V359" s="230"/>
      <c r="W359" s="230"/>
      <c r="X359" s="230"/>
      <c r="Y359" s="230"/>
      <c r="Z359" s="210"/>
      <c r="AA359" s="210"/>
      <c r="AB359" s="210"/>
      <c r="AC359" s="210"/>
      <c r="AD359" s="210"/>
      <c r="AE359" s="210"/>
      <c r="AF359" s="210"/>
      <c r="AG359" s="210" t="s">
        <v>185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1" x14ac:dyDescent="0.2">
      <c r="A360" s="243">
        <v>121</v>
      </c>
      <c r="B360" s="244" t="s">
        <v>756</v>
      </c>
      <c r="C360" s="256" t="s">
        <v>757</v>
      </c>
      <c r="D360" s="245" t="s">
        <v>212</v>
      </c>
      <c r="E360" s="246">
        <v>42.524999999999999</v>
      </c>
      <c r="F360" s="247"/>
      <c r="G360" s="248">
        <f>ROUND(E360*F360,2)</f>
        <v>0</v>
      </c>
      <c r="H360" s="231"/>
      <c r="I360" s="230">
        <f>ROUND(E360*H360,2)</f>
        <v>0</v>
      </c>
      <c r="J360" s="231"/>
      <c r="K360" s="230">
        <f>ROUND(E360*J360,2)</f>
        <v>0</v>
      </c>
      <c r="L360" s="230">
        <v>21</v>
      </c>
      <c r="M360" s="230">
        <f>G360*(1+L360/100)</f>
        <v>0</v>
      </c>
      <c r="N360" s="229">
        <v>1.1900000000000001E-3</v>
      </c>
      <c r="O360" s="229">
        <f>ROUND(E360*N360,2)</f>
        <v>0.05</v>
      </c>
      <c r="P360" s="229">
        <v>0</v>
      </c>
      <c r="Q360" s="229">
        <f>ROUND(E360*P360,2)</f>
        <v>0</v>
      </c>
      <c r="R360" s="230"/>
      <c r="S360" s="230" t="s">
        <v>179</v>
      </c>
      <c r="T360" s="230" t="s">
        <v>180</v>
      </c>
      <c r="U360" s="230">
        <v>0.28000000000000003</v>
      </c>
      <c r="V360" s="230">
        <f>ROUND(E360*U360,2)</f>
        <v>11.91</v>
      </c>
      <c r="W360" s="230"/>
      <c r="X360" s="230" t="s">
        <v>181</v>
      </c>
      <c r="Y360" s="230" t="s">
        <v>182</v>
      </c>
      <c r="Z360" s="210"/>
      <c r="AA360" s="210"/>
      <c r="AB360" s="210"/>
      <c r="AC360" s="210"/>
      <c r="AD360" s="210"/>
      <c r="AE360" s="210"/>
      <c r="AF360" s="210"/>
      <c r="AG360" s="210" t="s">
        <v>183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2" x14ac:dyDescent="0.2">
      <c r="A361" s="227"/>
      <c r="B361" s="228"/>
      <c r="C361" s="257" t="s">
        <v>758</v>
      </c>
      <c r="D361" s="232"/>
      <c r="E361" s="233">
        <v>42.524999999999999</v>
      </c>
      <c r="F361" s="230"/>
      <c r="G361" s="230"/>
      <c r="H361" s="230"/>
      <c r="I361" s="230"/>
      <c r="J361" s="230"/>
      <c r="K361" s="230"/>
      <c r="L361" s="230"/>
      <c r="M361" s="230"/>
      <c r="N361" s="229"/>
      <c r="O361" s="229"/>
      <c r="P361" s="229"/>
      <c r="Q361" s="229"/>
      <c r="R361" s="230"/>
      <c r="S361" s="230"/>
      <c r="T361" s="230"/>
      <c r="U361" s="230"/>
      <c r="V361" s="230"/>
      <c r="W361" s="230"/>
      <c r="X361" s="230"/>
      <c r="Y361" s="230"/>
      <c r="Z361" s="210"/>
      <c r="AA361" s="210"/>
      <c r="AB361" s="210"/>
      <c r="AC361" s="210"/>
      <c r="AD361" s="210"/>
      <c r="AE361" s="210"/>
      <c r="AF361" s="210"/>
      <c r="AG361" s="210" t="s">
        <v>185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1" x14ac:dyDescent="0.2">
      <c r="A362" s="249">
        <v>122</v>
      </c>
      <c r="B362" s="250" t="s">
        <v>759</v>
      </c>
      <c r="C362" s="258" t="s">
        <v>760</v>
      </c>
      <c r="D362" s="251" t="s">
        <v>178</v>
      </c>
      <c r="E362" s="252">
        <v>2</v>
      </c>
      <c r="F362" s="253"/>
      <c r="G362" s="254">
        <f>ROUND(E362*F362,2)</f>
        <v>0</v>
      </c>
      <c r="H362" s="231"/>
      <c r="I362" s="230">
        <f>ROUND(E362*H362,2)</f>
        <v>0</v>
      </c>
      <c r="J362" s="231"/>
      <c r="K362" s="230">
        <f>ROUND(E362*J362,2)</f>
        <v>0</v>
      </c>
      <c r="L362" s="230">
        <v>21</v>
      </c>
      <c r="M362" s="230">
        <f>G362*(1+L362/100)</f>
        <v>0</v>
      </c>
      <c r="N362" s="229">
        <v>0</v>
      </c>
      <c r="O362" s="229">
        <f>ROUND(E362*N362,2)</f>
        <v>0</v>
      </c>
      <c r="P362" s="229">
        <v>0</v>
      </c>
      <c r="Q362" s="229">
        <f>ROUND(E362*P362,2)</f>
        <v>0</v>
      </c>
      <c r="R362" s="230"/>
      <c r="S362" s="230" t="s">
        <v>742</v>
      </c>
      <c r="T362" s="230" t="s">
        <v>180</v>
      </c>
      <c r="U362" s="230">
        <v>1.1499999999999999</v>
      </c>
      <c r="V362" s="230">
        <f>ROUND(E362*U362,2)</f>
        <v>2.2999999999999998</v>
      </c>
      <c r="W362" s="230"/>
      <c r="X362" s="230" t="s">
        <v>181</v>
      </c>
      <c r="Y362" s="230" t="s">
        <v>182</v>
      </c>
      <c r="Z362" s="210"/>
      <c r="AA362" s="210"/>
      <c r="AB362" s="210"/>
      <c r="AC362" s="210"/>
      <c r="AD362" s="210"/>
      <c r="AE362" s="210"/>
      <c r="AF362" s="210"/>
      <c r="AG362" s="210" t="s">
        <v>183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1" x14ac:dyDescent="0.2">
      <c r="A363" s="243">
        <v>123</v>
      </c>
      <c r="B363" s="244" t="s">
        <v>761</v>
      </c>
      <c r="C363" s="256" t="s">
        <v>762</v>
      </c>
      <c r="D363" s="245" t="s">
        <v>178</v>
      </c>
      <c r="E363" s="246">
        <v>10.01</v>
      </c>
      <c r="F363" s="247"/>
      <c r="G363" s="248">
        <f>ROUND(E363*F363,2)</f>
        <v>0</v>
      </c>
      <c r="H363" s="231"/>
      <c r="I363" s="230">
        <f>ROUND(E363*H363,2)</f>
        <v>0</v>
      </c>
      <c r="J363" s="231"/>
      <c r="K363" s="230">
        <f>ROUND(E363*J363,2)</f>
        <v>0</v>
      </c>
      <c r="L363" s="230">
        <v>21</v>
      </c>
      <c r="M363" s="230">
        <f>G363*(1+L363/100)</f>
        <v>0</v>
      </c>
      <c r="N363" s="229">
        <v>1.6400000000000001E-2</v>
      </c>
      <c r="O363" s="229">
        <f>ROUND(E363*N363,2)</f>
        <v>0.16</v>
      </c>
      <c r="P363" s="229">
        <v>0</v>
      </c>
      <c r="Q363" s="229">
        <f>ROUND(E363*P363,2)</f>
        <v>0</v>
      </c>
      <c r="R363" s="230"/>
      <c r="S363" s="230" t="s">
        <v>322</v>
      </c>
      <c r="T363" s="230" t="s">
        <v>180</v>
      </c>
      <c r="U363" s="230">
        <v>0.71399999999999997</v>
      </c>
      <c r="V363" s="230">
        <f>ROUND(E363*U363,2)</f>
        <v>7.15</v>
      </c>
      <c r="W363" s="230"/>
      <c r="X363" s="230" t="s">
        <v>181</v>
      </c>
      <c r="Y363" s="230" t="s">
        <v>182</v>
      </c>
      <c r="Z363" s="210"/>
      <c r="AA363" s="210"/>
      <c r="AB363" s="210"/>
      <c r="AC363" s="210"/>
      <c r="AD363" s="210"/>
      <c r="AE363" s="210"/>
      <c r="AF363" s="210"/>
      <c r="AG363" s="210" t="s">
        <v>183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2" x14ac:dyDescent="0.2">
      <c r="A364" s="227"/>
      <c r="B364" s="228"/>
      <c r="C364" s="257" t="s">
        <v>763</v>
      </c>
      <c r="D364" s="232"/>
      <c r="E364" s="233">
        <v>10.01</v>
      </c>
      <c r="F364" s="230"/>
      <c r="G364" s="230"/>
      <c r="H364" s="230"/>
      <c r="I364" s="230"/>
      <c r="J364" s="230"/>
      <c r="K364" s="230"/>
      <c r="L364" s="230"/>
      <c r="M364" s="230"/>
      <c r="N364" s="229"/>
      <c r="O364" s="229"/>
      <c r="P364" s="229"/>
      <c r="Q364" s="229"/>
      <c r="R364" s="230"/>
      <c r="S364" s="230"/>
      <c r="T364" s="230"/>
      <c r="U364" s="230"/>
      <c r="V364" s="230"/>
      <c r="W364" s="230"/>
      <c r="X364" s="230"/>
      <c r="Y364" s="230"/>
      <c r="Z364" s="210"/>
      <c r="AA364" s="210"/>
      <c r="AB364" s="210"/>
      <c r="AC364" s="210"/>
      <c r="AD364" s="210"/>
      <c r="AE364" s="210"/>
      <c r="AF364" s="210"/>
      <c r="AG364" s="210" t="s">
        <v>185</v>
      </c>
      <c r="AH364" s="210">
        <v>0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1" x14ac:dyDescent="0.2">
      <c r="A365" s="249">
        <v>124</v>
      </c>
      <c r="B365" s="250" t="s">
        <v>764</v>
      </c>
      <c r="C365" s="258" t="s">
        <v>765</v>
      </c>
      <c r="D365" s="251" t="s">
        <v>212</v>
      </c>
      <c r="E365" s="252">
        <v>28.6</v>
      </c>
      <c r="F365" s="253"/>
      <c r="G365" s="254">
        <f>ROUND(E365*F365,2)</f>
        <v>0</v>
      </c>
      <c r="H365" s="231"/>
      <c r="I365" s="230">
        <f>ROUND(E365*H365,2)</f>
        <v>0</v>
      </c>
      <c r="J365" s="231"/>
      <c r="K365" s="230">
        <f>ROUND(E365*J365,2)</f>
        <v>0</v>
      </c>
      <c r="L365" s="230">
        <v>21</v>
      </c>
      <c r="M365" s="230">
        <f>G365*(1+L365/100)</f>
        <v>0</v>
      </c>
      <c r="N365" s="229">
        <v>0</v>
      </c>
      <c r="O365" s="229">
        <f>ROUND(E365*N365,2)</f>
        <v>0</v>
      </c>
      <c r="P365" s="229">
        <v>0</v>
      </c>
      <c r="Q365" s="229">
        <f>ROUND(E365*P365,2)</f>
        <v>0</v>
      </c>
      <c r="R365" s="230"/>
      <c r="S365" s="230" t="s">
        <v>742</v>
      </c>
      <c r="T365" s="230" t="s">
        <v>180</v>
      </c>
      <c r="U365" s="230">
        <v>5.7500000000000002E-2</v>
      </c>
      <c r="V365" s="230">
        <f>ROUND(E365*U365,2)</f>
        <v>1.64</v>
      </c>
      <c r="W365" s="230"/>
      <c r="X365" s="230" t="s">
        <v>181</v>
      </c>
      <c r="Y365" s="230" t="s">
        <v>182</v>
      </c>
      <c r="Z365" s="210"/>
      <c r="AA365" s="210"/>
      <c r="AB365" s="210"/>
      <c r="AC365" s="210"/>
      <c r="AD365" s="210"/>
      <c r="AE365" s="210"/>
      <c r="AF365" s="210"/>
      <c r="AG365" s="210" t="s">
        <v>183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1" x14ac:dyDescent="0.2">
      <c r="A366" s="249">
        <v>125</v>
      </c>
      <c r="B366" s="250" t="s">
        <v>766</v>
      </c>
      <c r="C366" s="258" t="s">
        <v>767</v>
      </c>
      <c r="D366" s="251" t="s">
        <v>178</v>
      </c>
      <c r="E366" s="252">
        <v>4</v>
      </c>
      <c r="F366" s="253"/>
      <c r="G366" s="254">
        <f>ROUND(E366*F366,2)</f>
        <v>0</v>
      </c>
      <c r="H366" s="231"/>
      <c r="I366" s="230">
        <f>ROUND(E366*H366,2)</f>
        <v>0</v>
      </c>
      <c r="J366" s="231"/>
      <c r="K366" s="230">
        <f>ROUND(E366*J366,2)</f>
        <v>0</v>
      </c>
      <c r="L366" s="230">
        <v>21</v>
      </c>
      <c r="M366" s="230">
        <f>G366*(1+L366/100)</f>
        <v>0</v>
      </c>
      <c r="N366" s="229">
        <v>3.4000000000000002E-4</v>
      </c>
      <c r="O366" s="229">
        <f>ROUND(E366*N366,2)</f>
        <v>0</v>
      </c>
      <c r="P366" s="229">
        <v>0</v>
      </c>
      <c r="Q366" s="229">
        <f>ROUND(E366*P366,2)</f>
        <v>0</v>
      </c>
      <c r="R366" s="230"/>
      <c r="S366" s="230" t="s">
        <v>742</v>
      </c>
      <c r="T366" s="230" t="s">
        <v>180</v>
      </c>
      <c r="U366" s="230">
        <v>0.41</v>
      </c>
      <c r="V366" s="230">
        <f>ROUND(E366*U366,2)</f>
        <v>1.64</v>
      </c>
      <c r="W366" s="230"/>
      <c r="X366" s="230" t="s">
        <v>181</v>
      </c>
      <c r="Y366" s="230" t="s">
        <v>182</v>
      </c>
      <c r="Z366" s="210"/>
      <c r="AA366" s="210"/>
      <c r="AB366" s="210"/>
      <c r="AC366" s="210"/>
      <c r="AD366" s="210"/>
      <c r="AE366" s="210"/>
      <c r="AF366" s="210"/>
      <c r="AG366" s="210" t="s">
        <v>183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1" x14ac:dyDescent="0.2">
      <c r="A367" s="243">
        <v>126</v>
      </c>
      <c r="B367" s="244" t="s">
        <v>768</v>
      </c>
      <c r="C367" s="256" t="s">
        <v>769</v>
      </c>
      <c r="D367" s="245" t="s">
        <v>212</v>
      </c>
      <c r="E367" s="246">
        <v>28.6</v>
      </c>
      <c r="F367" s="247"/>
      <c r="G367" s="248">
        <f>ROUND(E367*F367,2)</f>
        <v>0</v>
      </c>
      <c r="H367" s="231"/>
      <c r="I367" s="230">
        <f>ROUND(E367*H367,2)</f>
        <v>0</v>
      </c>
      <c r="J367" s="231"/>
      <c r="K367" s="230">
        <f>ROUND(E367*J367,2)</f>
        <v>0</v>
      </c>
      <c r="L367" s="230">
        <v>21</v>
      </c>
      <c r="M367" s="230">
        <f>G367*(1+L367/100)</f>
        <v>0</v>
      </c>
      <c r="N367" s="229">
        <v>2.7499999999999998E-3</v>
      </c>
      <c r="O367" s="229">
        <f>ROUND(E367*N367,2)</f>
        <v>0.08</v>
      </c>
      <c r="P367" s="229">
        <v>0</v>
      </c>
      <c r="Q367" s="229">
        <f>ROUND(E367*P367,2)</f>
        <v>0</v>
      </c>
      <c r="R367" s="230"/>
      <c r="S367" s="230" t="s">
        <v>742</v>
      </c>
      <c r="T367" s="230" t="s">
        <v>180</v>
      </c>
      <c r="U367" s="230">
        <v>0.4</v>
      </c>
      <c r="V367" s="230">
        <f>ROUND(E367*U367,2)</f>
        <v>11.44</v>
      </c>
      <c r="W367" s="230"/>
      <c r="X367" s="230" t="s">
        <v>181</v>
      </c>
      <c r="Y367" s="230" t="s">
        <v>182</v>
      </c>
      <c r="Z367" s="210"/>
      <c r="AA367" s="210"/>
      <c r="AB367" s="210"/>
      <c r="AC367" s="210"/>
      <c r="AD367" s="210"/>
      <c r="AE367" s="210"/>
      <c r="AF367" s="210"/>
      <c r="AG367" s="210" t="s">
        <v>183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2" x14ac:dyDescent="0.2">
      <c r="A368" s="227"/>
      <c r="B368" s="228"/>
      <c r="C368" s="257" t="s">
        <v>770</v>
      </c>
      <c r="D368" s="232"/>
      <c r="E368" s="233">
        <v>28.6</v>
      </c>
      <c r="F368" s="230"/>
      <c r="G368" s="230"/>
      <c r="H368" s="230"/>
      <c r="I368" s="230"/>
      <c r="J368" s="230"/>
      <c r="K368" s="230"/>
      <c r="L368" s="230"/>
      <c r="M368" s="230"/>
      <c r="N368" s="229"/>
      <c r="O368" s="229"/>
      <c r="P368" s="229"/>
      <c r="Q368" s="229"/>
      <c r="R368" s="230"/>
      <c r="S368" s="230"/>
      <c r="T368" s="230"/>
      <c r="U368" s="230"/>
      <c r="V368" s="230"/>
      <c r="W368" s="230"/>
      <c r="X368" s="230"/>
      <c r="Y368" s="230"/>
      <c r="Z368" s="210"/>
      <c r="AA368" s="210"/>
      <c r="AB368" s="210"/>
      <c r="AC368" s="210"/>
      <c r="AD368" s="210"/>
      <c r="AE368" s="210"/>
      <c r="AF368" s="210"/>
      <c r="AG368" s="210" t="s">
        <v>185</v>
      </c>
      <c r="AH368" s="210">
        <v>0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1" x14ac:dyDescent="0.2">
      <c r="A369" s="243">
        <v>127</v>
      </c>
      <c r="B369" s="244" t="s">
        <v>771</v>
      </c>
      <c r="C369" s="256" t="s">
        <v>772</v>
      </c>
      <c r="D369" s="245" t="s">
        <v>212</v>
      </c>
      <c r="E369" s="246">
        <v>22</v>
      </c>
      <c r="F369" s="247"/>
      <c r="G369" s="248">
        <f>ROUND(E369*F369,2)</f>
        <v>0</v>
      </c>
      <c r="H369" s="231"/>
      <c r="I369" s="230">
        <f>ROUND(E369*H369,2)</f>
        <v>0</v>
      </c>
      <c r="J369" s="231"/>
      <c r="K369" s="230">
        <f>ROUND(E369*J369,2)</f>
        <v>0</v>
      </c>
      <c r="L369" s="230">
        <v>21</v>
      </c>
      <c r="M369" s="230">
        <f>G369*(1+L369/100)</f>
        <v>0</v>
      </c>
      <c r="N369" s="229">
        <v>3.4499999999999999E-3</v>
      </c>
      <c r="O369" s="229">
        <f>ROUND(E369*N369,2)</f>
        <v>0.08</v>
      </c>
      <c r="P369" s="229">
        <v>0</v>
      </c>
      <c r="Q369" s="229">
        <f>ROUND(E369*P369,2)</f>
        <v>0</v>
      </c>
      <c r="R369" s="230"/>
      <c r="S369" s="230" t="s">
        <v>742</v>
      </c>
      <c r="T369" s="230" t="s">
        <v>180</v>
      </c>
      <c r="U369" s="230">
        <v>0.35599999999999998</v>
      </c>
      <c r="V369" s="230">
        <f>ROUND(E369*U369,2)</f>
        <v>7.83</v>
      </c>
      <c r="W369" s="230"/>
      <c r="X369" s="230" t="s">
        <v>181</v>
      </c>
      <c r="Y369" s="230" t="s">
        <v>182</v>
      </c>
      <c r="Z369" s="210"/>
      <c r="AA369" s="210"/>
      <c r="AB369" s="210"/>
      <c r="AC369" s="210"/>
      <c r="AD369" s="210"/>
      <c r="AE369" s="210"/>
      <c r="AF369" s="210"/>
      <c r="AG369" s="210" t="s">
        <v>183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2" x14ac:dyDescent="0.2">
      <c r="A370" s="227"/>
      <c r="B370" s="228"/>
      <c r="C370" s="257" t="s">
        <v>773</v>
      </c>
      <c r="D370" s="232"/>
      <c r="E370" s="233">
        <v>22</v>
      </c>
      <c r="F370" s="230"/>
      <c r="G370" s="230"/>
      <c r="H370" s="230"/>
      <c r="I370" s="230"/>
      <c r="J370" s="230"/>
      <c r="K370" s="230"/>
      <c r="L370" s="230"/>
      <c r="M370" s="230"/>
      <c r="N370" s="229"/>
      <c r="O370" s="229"/>
      <c r="P370" s="229"/>
      <c r="Q370" s="229"/>
      <c r="R370" s="230"/>
      <c r="S370" s="230"/>
      <c r="T370" s="230"/>
      <c r="U370" s="230"/>
      <c r="V370" s="230"/>
      <c r="W370" s="230"/>
      <c r="X370" s="230"/>
      <c r="Y370" s="230"/>
      <c r="Z370" s="210"/>
      <c r="AA370" s="210"/>
      <c r="AB370" s="210"/>
      <c r="AC370" s="210"/>
      <c r="AD370" s="210"/>
      <c r="AE370" s="210"/>
      <c r="AF370" s="210"/>
      <c r="AG370" s="210" t="s">
        <v>185</v>
      </c>
      <c r="AH370" s="210">
        <v>0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1" x14ac:dyDescent="0.2">
      <c r="A371" s="243">
        <v>128</v>
      </c>
      <c r="B371" s="244" t="s">
        <v>774</v>
      </c>
      <c r="C371" s="256" t="s">
        <v>775</v>
      </c>
      <c r="D371" s="245" t="s">
        <v>212</v>
      </c>
      <c r="E371" s="246">
        <v>8</v>
      </c>
      <c r="F371" s="247"/>
      <c r="G371" s="248">
        <f>ROUND(E371*F371,2)</f>
        <v>0</v>
      </c>
      <c r="H371" s="231"/>
      <c r="I371" s="230">
        <f>ROUND(E371*H371,2)</f>
        <v>0</v>
      </c>
      <c r="J371" s="231"/>
      <c r="K371" s="230">
        <f>ROUND(E371*J371,2)</f>
        <v>0</v>
      </c>
      <c r="L371" s="230">
        <v>21</v>
      </c>
      <c r="M371" s="230">
        <f>G371*(1+L371/100)</f>
        <v>0</v>
      </c>
      <c r="N371" s="229">
        <v>3.0400000000000002E-3</v>
      </c>
      <c r="O371" s="229">
        <f>ROUND(E371*N371,2)</f>
        <v>0.02</v>
      </c>
      <c r="P371" s="229">
        <v>0</v>
      </c>
      <c r="Q371" s="229">
        <f>ROUND(E371*P371,2)</f>
        <v>0</v>
      </c>
      <c r="R371" s="230"/>
      <c r="S371" s="230" t="s">
        <v>742</v>
      </c>
      <c r="T371" s="230" t="s">
        <v>180</v>
      </c>
      <c r="U371" s="230">
        <v>0.98111000000000004</v>
      </c>
      <c r="V371" s="230">
        <f>ROUND(E371*U371,2)</f>
        <v>7.85</v>
      </c>
      <c r="W371" s="230"/>
      <c r="X371" s="230" t="s">
        <v>181</v>
      </c>
      <c r="Y371" s="230" t="s">
        <v>182</v>
      </c>
      <c r="Z371" s="210"/>
      <c r="AA371" s="210"/>
      <c r="AB371" s="210"/>
      <c r="AC371" s="210"/>
      <c r="AD371" s="210"/>
      <c r="AE371" s="210"/>
      <c r="AF371" s="210"/>
      <c r="AG371" s="210" t="s">
        <v>183</v>
      </c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2" x14ac:dyDescent="0.2">
      <c r="A372" s="227"/>
      <c r="B372" s="228"/>
      <c r="C372" s="257" t="s">
        <v>776</v>
      </c>
      <c r="D372" s="232"/>
      <c r="E372" s="233">
        <v>4</v>
      </c>
      <c r="F372" s="230"/>
      <c r="G372" s="230"/>
      <c r="H372" s="230"/>
      <c r="I372" s="230"/>
      <c r="J372" s="230"/>
      <c r="K372" s="230"/>
      <c r="L372" s="230"/>
      <c r="M372" s="230"/>
      <c r="N372" s="229"/>
      <c r="O372" s="229"/>
      <c r="P372" s="229"/>
      <c r="Q372" s="229"/>
      <c r="R372" s="230"/>
      <c r="S372" s="230"/>
      <c r="T372" s="230"/>
      <c r="U372" s="230"/>
      <c r="V372" s="230"/>
      <c r="W372" s="230"/>
      <c r="X372" s="230"/>
      <c r="Y372" s="230"/>
      <c r="Z372" s="210"/>
      <c r="AA372" s="210"/>
      <c r="AB372" s="210"/>
      <c r="AC372" s="210"/>
      <c r="AD372" s="210"/>
      <c r="AE372" s="210"/>
      <c r="AF372" s="210"/>
      <c r="AG372" s="210" t="s">
        <v>185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2">
      <c r="A373" s="227"/>
      <c r="B373" s="228"/>
      <c r="C373" s="257" t="s">
        <v>777</v>
      </c>
      <c r="D373" s="232"/>
      <c r="E373" s="233">
        <v>4</v>
      </c>
      <c r="F373" s="230"/>
      <c r="G373" s="230"/>
      <c r="H373" s="230"/>
      <c r="I373" s="230"/>
      <c r="J373" s="230"/>
      <c r="K373" s="230"/>
      <c r="L373" s="230"/>
      <c r="M373" s="230"/>
      <c r="N373" s="229"/>
      <c r="O373" s="229"/>
      <c r="P373" s="229"/>
      <c r="Q373" s="229"/>
      <c r="R373" s="230"/>
      <c r="S373" s="230"/>
      <c r="T373" s="230"/>
      <c r="U373" s="230"/>
      <c r="V373" s="230"/>
      <c r="W373" s="230"/>
      <c r="X373" s="230"/>
      <c r="Y373" s="230"/>
      <c r="Z373" s="210"/>
      <c r="AA373" s="210"/>
      <c r="AB373" s="210"/>
      <c r="AC373" s="210"/>
      <c r="AD373" s="210"/>
      <c r="AE373" s="210"/>
      <c r="AF373" s="210"/>
      <c r="AG373" s="210" t="s">
        <v>185</v>
      </c>
      <c r="AH373" s="210">
        <v>0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1" x14ac:dyDescent="0.2">
      <c r="A374" s="249">
        <v>129</v>
      </c>
      <c r="B374" s="250" t="s">
        <v>778</v>
      </c>
      <c r="C374" s="258" t="s">
        <v>779</v>
      </c>
      <c r="D374" s="251" t="s">
        <v>188</v>
      </c>
      <c r="E374" s="252">
        <v>136.53639999999999</v>
      </c>
      <c r="F374" s="253"/>
      <c r="G374" s="254">
        <f>ROUND(E374*F374,2)</f>
        <v>0</v>
      </c>
      <c r="H374" s="231"/>
      <c r="I374" s="230">
        <f>ROUND(E374*H374,2)</f>
        <v>0</v>
      </c>
      <c r="J374" s="231"/>
      <c r="K374" s="230">
        <f>ROUND(E374*J374,2)</f>
        <v>0</v>
      </c>
      <c r="L374" s="230">
        <v>21</v>
      </c>
      <c r="M374" s="230">
        <f>G374*(1+L374/100)</f>
        <v>0</v>
      </c>
      <c r="N374" s="229">
        <v>9.0000000000000006E-5</v>
      </c>
      <c r="O374" s="229">
        <f>ROUND(E374*N374,2)</f>
        <v>0.01</v>
      </c>
      <c r="P374" s="229">
        <v>0</v>
      </c>
      <c r="Q374" s="229">
        <f>ROUND(E374*P374,2)</f>
        <v>0</v>
      </c>
      <c r="R374" s="230"/>
      <c r="S374" s="230" t="s">
        <v>742</v>
      </c>
      <c r="T374" s="230" t="s">
        <v>180</v>
      </c>
      <c r="U374" s="230">
        <v>7.0000000000000007E-2</v>
      </c>
      <c r="V374" s="230">
        <f>ROUND(E374*U374,2)</f>
        <v>9.56</v>
      </c>
      <c r="W374" s="230"/>
      <c r="X374" s="230" t="s">
        <v>181</v>
      </c>
      <c r="Y374" s="230" t="s">
        <v>182</v>
      </c>
      <c r="Z374" s="210"/>
      <c r="AA374" s="210"/>
      <c r="AB374" s="210"/>
      <c r="AC374" s="210"/>
      <c r="AD374" s="210"/>
      <c r="AE374" s="210"/>
      <c r="AF374" s="210"/>
      <c r="AG374" s="210" t="s">
        <v>183</v>
      </c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1" x14ac:dyDescent="0.2">
      <c r="A375" s="243">
        <v>130</v>
      </c>
      <c r="B375" s="244" t="s">
        <v>780</v>
      </c>
      <c r="C375" s="256" t="s">
        <v>781</v>
      </c>
      <c r="D375" s="245" t="s">
        <v>782</v>
      </c>
      <c r="E375" s="246">
        <v>1</v>
      </c>
      <c r="F375" s="247"/>
      <c r="G375" s="248">
        <f>ROUND(E375*F375,2)</f>
        <v>0</v>
      </c>
      <c r="H375" s="231"/>
      <c r="I375" s="230">
        <f>ROUND(E375*H375,2)</f>
        <v>0</v>
      </c>
      <c r="J375" s="231"/>
      <c r="K375" s="230">
        <f>ROUND(E375*J375,2)</f>
        <v>0</v>
      </c>
      <c r="L375" s="230">
        <v>21</v>
      </c>
      <c r="M375" s="230">
        <f>G375*(1+L375/100)</f>
        <v>0</v>
      </c>
      <c r="N375" s="229">
        <v>0</v>
      </c>
      <c r="O375" s="229">
        <f>ROUND(E375*N375,2)</f>
        <v>0</v>
      </c>
      <c r="P375" s="229">
        <v>0</v>
      </c>
      <c r="Q375" s="229">
        <f>ROUND(E375*P375,2)</f>
        <v>0</v>
      </c>
      <c r="R375" s="230"/>
      <c r="S375" s="230" t="s">
        <v>736</v>
      </c>
      <c r="T375" s="230" t="s">
        <v>737</v>
      </c>
      <c r="U375" s="230">
        <v>0</v>
      </c>
      <c r="V375" s="230">
        <f>ROUND(E375*U375,2)</f>
        <v>0</v>
      </c>
      <c r="W375" s="230"/>
      <c r="X375" s="230" t="s">
        <v>181</v>
      </c>
      <c r="Y375" s="230" t="s">
        <v>182</v>
      </c>
      <c r="Z375" s="210"/>
      <c r="AA375" s="210"/>
      <c r="AB375" s="210"/>
      <c r="AC375" s="210"/>
      <c r="AD375" s="210"/>
      <c r="AE375" s="210"/>
      <c r="AF375" s="210"/>
      <c r="AG375" s="210" t="s">
        <v>183</v>
      </c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2" x14ac:dyDescent="0.2">
      <c r="A376" s="227"/>
      <c r="B376" s="228"/>
      <c r="C376" s="257" t="s">
        <v>783</v>
      </c>
      <c r="D376" s="232"/>
      <c r="E376" s="233">
        <v>1</v>
      </c>
      <c r="F376" s="230"/>
      <c r="G376" s="230"/>
      <c r="H376" s="230"/>
      <c r="I376" s="230"/>
      <c r="J376" s="230"/>
      <c r="K376" s="230"/>
      <c r="L376" s="230"/>
      <c r="M376" s="230"/>
      <c r="N376" s="229"/>
      <c r="O376" s="229"/>
      <c r="P376" s="229"/>
      <c r="Q376" s="229"/>
      <c r="R376" s="230"/>
      <c r="S376" s="230"/>
      <c r="T376" s="230"/>
      <c r="U376" s="230"/>
      <c r="V376" s="230"/>
      <c r="W376" s="230"/>
      <c r="X376" s="230"/>
      <c r="Y376" s="230"/>
      <c r="Z376" s="210"/>
      <c r="AA376" s="210"/>
      <c r="AB376" s="210"/>
      <c r="AC376" s="210"/>
      <c r="AD376" s="210"/>
      <c r="AE376" s="210"/>
      <c r="AF376" s="210"/>
      <c r="AG376" s="210" t="s">
        <v>185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1" x14ac:dyDescent="0.2">
      <c r="A377" s="243">
        <v>131</v>
      </c>
      <c r="B377" s="244" t="s">
        <v>784</v>
      </c>
      <c r="C377" s="256" t="s">
        <v>785</v>
      </c>
      <c r="D377" s="245" t="s">
        <v>782</v>
      </c>
      <c r="E377" s="246">
        <v>1</v>
      </c>
      <c r="F377" s="247"/>
      <c r="G377" s="248">
        <f>ROUND(E377*F377,2)</f>
        <v>0</v>
      </c>
      <c r="H377" s="231"/>
      <c r="I377" s="230">
        <f>ROUND(E377*H377,2)</f>
        <v>0</v>
      </c>
      <c r="J377" s="231"/>
      <c r="K377" s="230">
        <f>ROUND(E377*J377,2)</f>
        <v>0</v>
      </c>
      <c r="L377" s="230">
        <v>21</v>
      </c>
      <c r="M377" s="230">
        <f>G377*(1+L377/100)</f>
        <v>0</v>
      </c>
      <c r="N377" s="229">
        <v>0</v>
      </c>
      <c r="O377" s="229">
        <f>ROUND(E377*N377,2)</f>
        <v>0</v>
      </c>
      <c r="P377" s="229">
        <v>0</v>
      </c>
      <c r="Q377" s="229">
        <f>ROUND(E377*P377,2)</f>
        <v>0</v>
      </c>
      <c r="R377" s="230"/>
      <c r="S377" s="230" t="s">
        <v>736</v>
      </c>
      <c r="T377" s="230" t="s">
        <v>737</v>
      </c>
      <c r="U377" s="230">
        <v>0</v>
      </c>
      <c r="V377" s="230">
        <f>ROUND(E377*U377,2)</f>
        <v>0</v>
      </c>
      <c r="W377" s="230"/>
      <c r="X377" s="230" t="s">
        <v>181</v>
      </c>
      <c r="Y377" s="230" t="s">
        <v>182</v>
      </c>
      <c r="Z377" s="210"/>
      <c r="AA377" s="210"/>
      <c r="AB377" s="210"/>
      <c r="AC377" s="210"/>
      <c r="AD377" s="210"/>
      <c r="AE377" s="210"/>
      <c r="AF377" s="210"/>
      <c r="AG377" s="210" t="s">
        <v>183</v>
      </c>
      <c r="AH377" s="210"/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2" x14ac:dyDescent="0.2">
      <c r="A378" s="227"/>
      <c r="B378" s="228"/>
      <c r="C378" s="257" t="s">
        <v>786</v>
      </c>
      <c r="D378" s="232"/>
      <c r="E378" s="233">
        <v>1</v>
      </c>
      <c r="F378" s="230"/>
      <c r="G378" s="230"/>
      <c r="H378" s="230"/>
      <c r="I378" s="230"/>
      <c r="J378" s="230"/>
      <c r="K378" s="230"/>
      <c r="L378" s="230"/>
      <c r="M378" s="230"/>
      <c r="N378" s="229"/>
      <c r="O378" s="229"/>
      <c r="P378" s="229"/>
      <c r="Q378" s="229"/>
      <c r="R378" s="230"/>
      <c r="S378" s="230"/>
      <c r="T378" s="230"/>
      <c r="U378" s="230"/>
      <c r="V378" s="230"/>
      <c r="W378" s="230"/>
      <c r="X378" s="230"/>
      <c r="Y378" s="230"/>
      <c r="Z378" s="210"/>
      <c r="AA378" s="210"/>
      <c r="AB378" s="210"/>
      <c r="AC378" s="210"/>
      <c r="AD378" s="210"/>
      <c r="AE378" s="210"/>
      <c r="AF378" s="210"/>
      <c r="AG378" s="210" t="s">
        <v>185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1" x14ac:dyDescent="0.2">
      <c r="A379" s="249">
        <v>132</v>
      </c>
      <c r="B379" s="250" t="s">
        <v>787</v>
      </c>
      <c r="C379" s="258" t="s">
        <v>788</v>
      </c>
      <c r="D379" s="251" t="s">
        <v>325</v>
      </c>
      <c r="E379" s="252">
        <v>1.34944</v>
      </c>
      <c r="F379" s="253"/>
      <c r="G379" s="254">
        <f>ROUND(E379*F379,2)</f>
        <v>0</v>
      </c>
      <c r="H379" s="231"/>
      <c r="I379" s="230">
        <f>ROUND(E379*H379,2)</f>
        <v>0</v>
      </c>
      <c r="J379" s="231"/>
      <c r="K379" s="230">
        <f>ROUND(E379*J379,2)</f>
        <v>0</v>
      </c>
      <c r="L379" s="230">
        <v>21</v>
      </c>
      <c r="M379" s="230">
        <f>G379*(1+L379/100)</f>
        <v>0</v>
      </c>
      <c r="N379" s="229">
        <v>0</v>
      </c>
      <c r="O379" s="229">
        <f>ROUND(E379*N379,2)</f>
        <v>0</v>
      </c>
      <c r="P379" s="229">
        <v>0</v>
      </c>
      <c r="Q379" s="229">
        <f>ROUND(E379*P379,2)</f>
        <v>0</v>
      </c>
      <c r="R379" s="230"/>
      <c r="S379" s="230" t="s">
        <v>179</v>
      </c>
      <c r="T379" s="230" t="s">
        <v>180</v>
      </c>
      <c r="U379" s="230">
        <v>4.82</v>
      </c>
      <c r="V379" s="230">
        <f>ROUND(E379*U379,2)</f>
        <v>6.5</v>
      </c>
      <c r="W379" s="230"/>
      <c r="X379" s="230" t="s">
        <v>645</v>
      </c>
      <c r="Y379" s="230" t="s">
        <v>182</v>
      </c>
      <c r="Z379" s="210"/>
      <c r="AA379" s="210"/>
      <c r="AB379" s="210"/>
      <c r="AC379" s="210"/>
      <c r="AD379" s="210"/>
      <c r="AE379" s="210"/>
      <c r="AF379" s="210"/>
      <c r="AG379" s="210" t="s">
        <v>646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x14ac:dyDescent="0.2">
      <c r="A380" s="236" t="s">
        <v>174</v>
      </c>
      <c r="B380" s="237" t="s">
        <v>119</v>
      </c>
      <c r="C380" s="255" t="s">
        <v>120</v>
      </c>
      <c r="D380" s="238"/>
      <c r="E380" s="239"/>
      <c r="F380" s="240"/>
      <c r="G380" s="241">
        <f>SUMIF(AG381:AG413,"&lt;&gt;NOR",G381:G413)</f>
        <v>0</v>
      </c>
      <c r="H380" s="235"/>
      <c r="I380" s="235">
        <f>SUM(I381:I413)</f>
        <v>0</v>
      </c>
      <c r="J380" s="235"/>
      <c r="K380" s="235">
        <f>SUM(K381:K413)</f>
        <v>0</v>
      </c>
      <c r="L380" s="235"/>
      <c r="M380" s="235">
        <f>SUM(M381:M413)</f>
        <v>0</v>
      </c>
      <c r="N380" s="234"/>
      <c r="O380" s="234">
        <f>SUM(O381:O413)</f>
        <v>6.3599999999999985</v>
      </c>
      <c r="P380" s="234"/>
      <c r="Q380" s="234">
        <f>SUM(Q381:Q413)</f>
        <v>0</v>
      </c>
      <c r="R380" s="235"/>
      <c r="S380" s="235"/>
      <c r="T380" s="235"/>
      <c r="U380" s="235"/>
      <c r="V380" s="235">
        <f>SUM(V381:V413)</f>
        <v>189.03</v>
      </c>
      <c r="W380" s="235"/>
      <c r="X380" s="235"/>
      <c r="Y380" s="235"/>
      <c r="AG380" t="s">
        <v>175</v>
      </c>
    </row>
    <row r="381" spans="1:60" ht="22.5" outlineLevel="1" x14ac:dyDescent="0.2">
      <c r="A381" s="243">
        <v>133</v>
      </c>
      <c r="B381" s="244" t="s">
        <v>789</v>
      </c>
      <c r="C381" s="256" t="s">
        <v>790</v>
      </c>
      <c r="D381" s="245" t="s">
        <v>178</v>
      </c>
      <c r="E381" s="246">
        <v>4</v>
      </c>
      <c r="F381" s="247"/>
      <c r="G381" s="248">
        <f>ROUND(E381*F381,2)</f>
        <v>0</v>
      </c>
      <c r="H381" s="231"/>
      <c r="I381" s="230">
        <f>ROUND(E381*H381,2)</f>
        <v>0</v>
      </c>
      <c r="J381" s="231"/>
      <c r="K381" s="230">
        <f>ROUND(E381*J381,2)</f>
        <v>0</v>
      </c>
      <c r="L381" s="230">
        <v>21</v>
      </c>
      <c r="M381" s="230">
        <f>G381*(1+L381/100)</f>
        <v>0</v>
      </c>
      <c r="N381" s="229">
        <v>0.18010999999999999</v>
      </c>
      <c r="O381" s="229">
        <f>ROUND(E381*N381,2)</f>
        <v>0.72</v>
      </c>
      <c r="P381" s="229">
        <v>0</v>
      </c>
      <c r="Q381" s="229">
        <f>ROUND(E381*P381,2)</f>
        <v>0</v>
      </c>
      <c r="R381" s="230"/>
      <c r="S381" s="230" t="s">
        <v>736</v>
      </c>
      <c r="T381" s="230" t="s">
        <v>737</v>
      </c>
      <c r="U381" s="230">
        <v>0</v>
      </c>
      <c r="V381" s="230">
        <f>ROUND(E381*U381,2)</f>
        <v>0</v>
      </c>
      <c r="W381" s="230"/>
      <c r="X381" s="230" t="s">
        <v>273</v>
      </c>
      <c r="Y381" s="230" t="s">
        <v>182</v>
      </c>
      <c r="Z381" s="210"/>
      <c r="AA381" s="210"/>
      <c r="AB381" s="210"/>
      <c r="AC381" s="210"/>
      <c r="AD381" s="210"/>
      <c r="AE381" s="210"/>
      <c r="AF381" s="210"/>
      <c r="AG381" s="210" t="s">
        <v>274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2" x14ac:dyDescent="0.2">
      <c r="A382" s="227"/>
      <c r="B382" s="228"/>
      <c r="C382" s="257" t="s">
        <v>791</v>
      </c>
      <c r="D382" s="232"/>
      <c r="E382" s="233">
        <v>2</v>
      </c>
      <c r="F382" s="230"/>
      <c r="G382" s="230"/>
      <c r="H382" s="230"/>
      <c r="I382" s="230"/>
      <c r="J382" s="230"/>
      <c r="K382" s="230"/>
      <c r="L382" s="230"/>
      <c r="M382" s="230"/>
      <c r="N382" s="229"/>
      <c r="O382" s="229"/>
      <c r="P382" s="229"/>
      <c r="Q382" s="229"/>
      <c r="R382" s="230"/>
      <c r="S382" s="230"/>
      <c r="T382" s="230"/>
      <c r="U382" s="230"/>
      <c r="V382" s="230"/>
      <c r="W382" s="230"/>
      <c r="X382" s="230"/>
      <c r="Y382" s="230"/>
      <c r="Z382" s="210"/>
      <c r="AA382" s="210"/>
      <c r="AB382" s="210"/>
      <c r="AC382" s="210"/>
      <c r="AD382" s="210"/>
      <c r="AE382" s="210"/>
      <c r="AF382" s="210"/>
      <c r="AG382" s="210" t="s">
        <v>185</v>
      </c>
      <c r="AH382" s="210">
        <v>0</v>
      </c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3" x14ac:dyDescent="0.2">
      <c r="A383" s="227"/>
      <c r="B383" s="228"/>
      <c r="C383" s="257" t="s">
        <v>792</v>
      </c>
      <c r="D383" s="232"/>
      <c r="E383" s="233">
        <v>2</v>
      </c>
      <c r="F383" s="230"/>
      <c r="G383" s="230"/>
      <c r="H383" s="230"/>
      <c r="I383" s="230"/>
      <c r="J383" s="230"/>
      <c r="K383" s="230"/>
      <c r="L383" s="230"/>
      <c r="M383" s="230"/>
      <c r="N383" s="229"/>
      <c r="O383" s="229"/>
      <c r="P383" s="229"/>
      <c r="Q383" s="229"/>
      <c r="R383" s="230"/>
      <c r="S383" s="230"/>
      <c r="T383" s="230"/>
      <c r="U383" s="230"/>
      <c r="V383" s="230"/>
      <c r="W383" s="230"/>
      <c r="X383" s="230"/>
      <c r="Y383" s="230"/>
      <c r="Z383" s="210"/>
      <c r="AA383" s="210"/>
      <c r="AB383" s="210"/>
      <c r="AC383" s="210"/>
      <c r="AD383" s="210"/>
      <c r="AE383" s="210"/>
      <c r="AF383" s="210"/>
      <c r="AG383" s="210" t="s">
        <v>185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ht="22.5" outlineLevel="1" x14ac:dyDescent="0.2">
      <c r="A384" s="243">
        <v>134</v>
      </c>
      <c r="B384" s="244" t="s">
        <v>793</v>
      </c>
      <c r="C384" s="256" t="s">
        <v>794</v>
      </c>
      <c r="D384" s="245" t="s">
        <v>178</v>
      </c>
      <c r="E384" s="246">
        <v>2</v>
      </c>
      <c r="F384" s="247"/>
      <c r="G384" s="248">
        <f>ROUND(E384*F384,2)</f>
        <v>0</v>
      </c>
      <c r="H384" s="231"/>
      <c r="I384" s="230">
        <f>ROUND(E384*H384,2)</f>
        <v>0</v>
      </c>
      <c r="J384" s="231"/>
      <c r="K384" s="230">
        <f>ROUND(E384*J384,2)</f>
        <v>0</v>
      </c>
      <c r="L384" s="230">
        <v>21</v>
      </c>
      <c r="M384" s="230">
        <f>G384*(1+L384/100)</f>
        <v>0</v>
      </c>
      <c r="N384" s="229">
        <v>0.18293999999999999</v>
      </c>
      <c r="O384" s="229">
        <f>ROUND(E384*N384,2)</f>
        <v>0.37</v>
      </c>
      <c r="P384" s="229">
        <v>0</v>
      </c>
      <c r="Q384" s="229">
        <f>ROUND(E384*P384,2)</f>
        <v>0</v>
      </c>
      <c r="R384" s="230"/>
      <c r="S384" s="230" t="s">
        <v>736</v>
      </c>
      <c r="T384" s="230" t="s">
        <v>737</v>
      </c>
      <c r="U384" s="230">
        <v>0</v>
      </c>
      <c r="V384" s="230">
        <f>ROUND(E384*U384,2)</f>
        <v>0</v>
      </c>
      <c r="W384" s="230"/>
      <c r="X384" s="230" t="s">
        <v>273</v>
      </c>
      <c r="Y384" s="230" t="s">
        <v>182</v>
      </c>
      <c r="Z384" s="210"/>
      <c r="AA384" s="210"/>
      <c r="AB384" s="210"/>
      <c r="AC384" s="210"/>
      <c r="AD384" s="210"/>
      <c r="AE384" s="210"/>
      <c r="AF384" s="210"/>
      <c r="AG384" s="210" t="s">
        <v>274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2" x14ac:dyDescent="0.2">
      <c r="A385" s="227"/>
      <c r="B385" s="228"/>
      <c r="C385" s="257" t="s">
        <v>795</v>
      </c>
      <c r="D385" s="232"/>
      <c r="E385" s="233">
        <v>2</v>
      </c>
      <c r="F385" s="230"/>
      <c r="G385" s="230"/>
      <c r="H385" s="230"/>
      <c r="I385" s="230"/>
      <c r="J385" s="230"/>
      <c r="K385" s="230"/>
      <c r="L385" s="230"/>
      <c r="M385" s="230"/>
      <c r="N385" s="229"/>
      <c r="O385" s="229"/>
      <c r="P385" s="229"/>
      <c r="Q385" s="229"/>
      <c r="R385" s="230"/>
      <c r="S385" s="230"/>
      <c r="T385" s="230"/>
      <c r="U385" s="230"/>
      <c r="V385" s="230"/>
      <c r="W385" s="230"/>
      <c r="X385" s="230"/>
      <c r="Y385" s="230"/>
      <c r="Z385" s="210"/>
      <c r="AA385" s="210"/>
      <c r="AB385" s="210"/>
      <c r="AC385" s="210"/>
      <c r="AD385" s="210"/>
      <c r="AE385" s="210"/>
      <c r="AF385" s="210"/>
      <c r="AG385" s="210" t="s">
        <v>185</v>
      </c>
      <c r="AH385" s="210">
        <v>0</v>
      </c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1" x14ac:dyDescent="0.2">
      <c r="A386" s="243">
        <v>135</v>
      </c>
      <c r="B386" s="244" t="s">
        <v>796</v>
      </c>
      <c r="C386" s="256" t="s">
        <v>797</v>
      </c>
      <c r="D386" s="245" t="s">
        <v>178</v>
      </c>
      <c r="E386" s="246">
        <v>5</v>
      </c>
      <c r="F386" s="247"/>
      <c r="G386" s="248">
        <f>ROUND(E386*F386,2)</f>
        <v>0</v>
      </c>
      <c r="H386" s="231"/>
      <c r="I386" s="230">
        <f>ROUND(E386*H386,2)</f>
        <v>0</v>
      </c>
      <c r="J386" s="231"/>
      <c r="K386" s="230">
        <f>ROUND(E386*J386,2)</f>
        <v>0</v>
      </c>
      <c r="L386" s="230">
        <v>21</v>
      </c>
      <c r="M386" s="230">
        <f>G386*(1+L386/100)</f>
        <v>0</v>
      </c>
      <c r="N386" s="229">
        <v>1.6800000000000001E-3</v>
      </c>
      <c r="O386" s="229">
        <f>ROUND(E386*N386,2)</f>
        <v>0.01</v>
      </c>
      <c r="P386" s="229">
        <v>0</v>
      </c>
      <c r="Q386" s="229">
        <f>ROUND(E386*P386,2)</f>
        <v>0</v>
      </c>
      <c r="R386" s="230"/>
      <c r="S386" s="230" t="s">
        <v>179</v>
      </c>
      <c r="T386" s="230" t="s">
        <v>180</v>
      </c>
      <c r="U386" s="230">
        <v>3.1</v>
      </c>
      <c r="V386" s="230">
        <f>ROUND(E386*U386,2)</f>
        <v>15.5</v>
      </c>
      <c r="W386" s="230"/>
      <c r="X386" s="230" t="s">
        <v>181</v>
      </c>
      <c r="Y386" s="230" t="s">
        <v>182</v>
      </c>
      <c r="Z386" s="210"/>
      <c r="AA386" s="210"/>
      <c r="AB386" s="210"/>
      <c r="AC386" s="210"/>
      <c r="AD386" s="210"/>
      <c r="AE386" s="210"/>
      <c r="AF386" s="210"/>
      <c r="AG386" s="210" t="s">
        <v>183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2" x14ac:dyDescent="0.2">
      <c r="A387" s="227"/>
      <c r="B387" s="228"/>
      <c r="C387" s="257" t="s">
        <v>798</v>
      </c>
      <c r="D387" s="232"/>
      <c r="E387" s="233">
        <v>1</v>
      </c>
      <c r="F387" s="230"/>
      <c r="G387" s="230"/>
      <c r="H387" s="230"/>
      <c r="I387" s="230"/>
      <c r="J387" s="230"/>
      <c r="K387" s="230"/>
      <c r="L387" s="230"/>
      <c r="M387" s="230"/>
      <c r="N387" s="229"/>
      <c r="O387" s="229"/>
      <c r="P387" s="229"/>
      <c r="Q387" s="229"/>
      <c r="R387" s="230"/>
      <c r="S387" s="230"/>
      <c r="T387" s="230"/>
      <c r="U387" s="230"/>
      <c r="V387" s="230"/>
      <c r="W387" s="230"/>
      <c r="X387" s="230"/>
      <c r="Y387" s="230"/>
      <c r="Z387" s="210"/>
      <c r="AA387" s="210"/>
      <c r="AB387" s="210"/>
      <c r="AC387" s="210"/>
      <c r="AD387" s="210"/>
      <c r="AE387" s="210"/>
      <c r="AF387" s="210"/>
      <c r="AG387" s="210" t="s">
        <v>185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3" x14ac:dyDescent="0.2">
      <c r="A388" s="227"/>
      <c r="B388" s="228"/>
      <c r="C388" s="257" t="s">
        <v>799</v>
      </c>
      <c r="D388" s="232"/>
      <c r="E388" s="233">
        <v>1</v>
      </c>
      <c r="F388" s="230"/>
      <c r="G388" s="230"/>
      <c r="H388" s="230"/>
      <c r="I388" s="230"/>
      <c r="J388" s="230"/>
      <c r="K388" s="230"/>
      <c r="L388" s="230"/>
      <c r="M388" s="230"/>
      <c r="N388" s="229"/>
      <c r="O388" s="229"/>
      <c r="P388" s="229"/>
      <c r="Q388" s="229"/>
      <c r="R388" s="230"/>
      <c r="S388" s="230"/>
      <c r="T388" s="230"/>
      <c r="U388" s="230"/>
      <c r="V388" s="230"/>
      <c r="W388" s="230"/>
      <c r="X388" s="230"/>
      <c r="Y388" s="230"/>
      <c r="Z388" s="210"/>
      <c r="AA388" s="210"/>
      <c r="AB388" s="210"/>
      <c r="AC388" s="210"/>
      <c r="AD388" s="210"/>
      <c r="AE388" s="210"/>
      <c r="AF388" s="210"/>
      <c r="AG388" s="210" t="s">
        <v>185</v>
      </c>
      <c r="AH388" s="210">
        <v>0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3" x14ac:dyDescent="0.2">
      <c r="A389" s="227"/>
      <c r="B389" s="228"/>
      <c r="C389" s="257" t="s">
        <v>800</v>
      </c>
      <c r="D389" s="232"/>
      <c r="E389" s="233">
        <v>1</v>
      </c>
      <c r="F389" s="230"/>
      <c r="G389" s="230"/>
      <c r="H389" s="230"/>
      <c r="I389" s="230"/>
      <c r="J389" s="230"/>
      <c r="K389" s="230"/>
      <c r="L389" s="230"/>
      <c r="M389" s="230"/>
      <c r="N389" s="229"/>
      <c r="O389" s="229"/>
      <c r="P389" s="229"/>
      <c r="Q389" s="229"/>
      <c r="R389" s="230"/>
      <c r="S389" s="230"/>
      <c r="T389" s="230"/>
      <c r="U389" s="230"/>
      <c r="V389" s="230"/>
      <c r="W389" s="230"/>
      <c r="X389" s="230"/>
      <c r="Y389" s="230"/>
      <c r="Z389" s="210"/>
      <c r="AA389" s="210"/>
      <c r="AB389" s="210"/>
      <c r="AC389" s="210"/>
      <c r="AD389" s="210"/>
      <c r="AE389" s="210"/>
      <c r="AF389" s="210"/>
      <c r="AG389" s="210" t="s">
        <v>185</v>
      </c>
      <c r="AH389" s="210">
        <v>0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2">
      <c r="A390" s="227"/>
      <c r="B390" s="228"/>
      <c r="C390" s="257" t="s">
        <v>801</v>
      </c>
      <c r="D390" s="232"/>
      <c r="E390" s="233">
        <v>2</v>
      </c>
      <c r="F390" s="230"/>
      <c r="G390" s="230"/>
      <c r="H390" s="230"/>
      <c r="I390" s="230"/>
      <c r="J390" s="230"/>
      <c r="K390" s="230"/>
      <c r="L390" s="230"/>
      <c r="M390" s="230"/>
      <c r="N390" s="229"/>
      <c r="O390" s="229"/>
      <c r="P390" s="229"/>
      <c r="Q390" s="229"/>
      <c r="R390" s="230"/>
      <c r="S390" s="230"/>
      <c r="T390" s="230"/>
      <c r="U390" s="230"/>
      <c r="V390" s="230"/>
      <c r="W390" s="230"/>
      <c r="X390" s="230"/>
      <c r="Y390" s="230"/>
      <c r="Z390" s="210"/>
      <c r="AA390" s="210"/>
      <c r="AB390" s="210"/>
      <c r="AC390" s="210"/>
      <c r="AD390" s="210"/>
      <c r="AE390" s="210"/>
      <c r="AF390" s="210"/>
      <c r="AG390" s="210" t="s">
        <v>185</v>
      </c>
      <c r="AH390" s="210">
        <v>0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1" x14ac:dyDescent="0.2">
      <c r="A391" s="243">
        <v>136</v>
      </c>
      <c r="B391" s="244" t="s">
        <v>802</v>
      </c>
      <c r="C391" s="256" t="s">
        <v>803</v>
      </c>
      <c r="D391" s="245" t="s">
        <v>178</v>
      </c>
      <c r="E391" s="246">
        <v>5</v>
      </c>
      <c r="F391" s="247"/>
      <c r="G391" s="248">
        <f>ROUND(E391*F391,2)</f>
        <v>0</v>
      </c>
      <c r="H391" s="231"/>
      <c r="I391" s="230">
        <f>ROUND(E391*H391,2)</f>
        <v>0</v>
      </c>
      <c r="J391" s="231"/>
      <c r="K391" s="230">
        <f>ROUND(E391*J391,2)</f>
        <v>0</v>
      </c>
      <c r="L391" s="230">
        <v>21</v>
      </c>
      <c r="M391" s="230">
        <f>G391*(1+L391/100)</f>
        <v>0</v>
      </c>
      <c r="N391" s="229">
        <v>3.5999999999999997E-2</v>
      </c>
      <c r="O391" s="229">
        <f>ROUND(E391*N391,2)</f>
        <v>0.18</v>
      </c>
      <c r="P391" s="229">
        <v>0</v>
      </c>
      <c r="Q391" s="229">
        <f>ROUND(E391*P391,2)</f>
        <v>0</v>
      </c>
      <c r="R391" s="230"/>
      <c r="S391" s="230" t="s">
        <v>736</v>
      </c>
      <c r="T391" s="230" t="s">
        <v>737</v>
      </c>
      <c r="U391" s="230">
        <v>0</v>
      </c>
      <c r="V391" s="230">
        <f>ROUND(E391*U391,2)</f>
        <v>0</v>
      </c>
      <c r="W391" s="230"/>
      <c r="X391" s="230" t="s">
        <v>407</v>
      </c>
      <c r="Y391" s="230" t="s">
        <v>182</v>
      </c>
      <c r="Z391" s="210"/>
      <c r="AA391" s="210"/>
      <c r="AB391" s="210"/>
      <c r="AC391" s="210"/>
      <c r="AD391" s="210"/>
      <c r="AE391" s="210"/>
      <c r="AF391" s="210"/>
      <c r="AG391" s="210" t="s">
        <v>408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2" x14ac:dyDescent="0.2">
      <c r="A392" s="227"/>
      <c r="B392" s="228"/>
      <c r="C392" s="257" t="s">
        <v>798</v>
      </c>
      <c r="D392" s="232"/>
      <c r="E392" s="233">
        <v>1</v>
      </c>
      <c r="F392" s="230"/>
      <c r="G392" s="230"/>
      <c r="H392" s="230"/>
      <c r="I392" s="230"/>
      <c r="J392" s="230"/>
      <c r="K392" s="230"/>
      <c r="L392" s="230"/>
      <c r="M392" s="230"/>
      <c r="N392" s="229"/>
      <c r="O392" s="229"/>
      <c r="P392" s="229"/>
      <c r="Q392" s="229"/>
      <c r="R392" s="230"/>
      <c r="S392" s="230"/>
      <c r="T392" s="230"/>
      <c r="U392" s="230"/>
      <c r="V392" s="230"/>
      <c r="W392" s="230"/>
      <c r="X392" s="230"/>
      <c r="Y392" s="230"/>
      <c r="Z392" s="210"/>
      <c r="AA392" s="210"/>
      <c r="AB392" s="210"/>
      <c r="AC392" s="210"/>
      <c r="AD392" s="210"/>
      <c r="AE392" s="210"/>
      <c r="AF392" s="210"/>
      <c r="AG392" s="210" t="s">
        <v>185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3" x14ac:dyDescent="0.2">
      <c r="A393" s="227"/>
      <c r="B393" s="228"/>
      <c r="C393" s="257" t="s">
        <v>799</v>
      </c>
      <c r="D393" s="232"/>
      <c r="E393" s="233">
        <v>1</v>
      </c>
      <c r="F393" s="230"/>
      <c r="G393" s="230"/>
      <c r="H393" s="230"/>
      <c r="I393" s="230"/>
      <c r="J393" s="230"/>
      <c r="K393" s="230"/>
      <c r="L393" s="230"/>
      <c r="M393" s="230"/>
      <c r="N393" s="229"/>
      <c r="O393" s="229"/>
      <c r="P393" s="229"/>
      <c r="Q393" s="229"/>
      <c r="R393" s="230"/>
      <c r="S393" s="230"/>
      <c r="T393" s="230"/>
      <c r="U393" s="230"/>
      <c r="V393" s="230"/>
      <c r="W393" s="230"/>
      <c r="X393" s="230"/>
      <c r="Y393" s="230"/>
      <c r="Z393" s="210"/>
      <c r="AA393" s="210"/>
      <c r="AB393" s="210"/>
      <c r="AC393" s="210"/>
      <c r="AD393" s="210"/>
      <c r="AE393" s="210"/>
      <c r="AF393" s="210"/>
      <c r="AG393" s="210" t="s">
        <v>185</v>
      </c>
      <c r="AH393" s="210">
        <v>0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3" x14ac:dyDescent="0.2">
      <c r="A394" s="227"/>
      <c r="B394" s="228"/>
      <c r="C394" s="257" t="s">
        <v>800</v>
      </c>
      <c r="D394" s="232"/>
      <c r="E394" s="233">
        <v>1</v>
      </c>
      <c r="F394" s="230"/>
      <c r="G394" s="230"/>
      <c r="H394" s="230"/>
      <c r="I394" s="230"/>
      <c r="J394" s="230"/>
      <c r="K394" s="230"/>
      <c r="L394" s="230"/>
      <c r="M394" s="230"/>
      <c r="N394" s="229"/>
      <c r="O394" s="229"/>
      <c r="P394" s="229"/>
      <c r="Q394" s="229"/>
      <c r="R394" s="230"/>
      <c r="S394" s="230"/>
      <c r="T394" s="230"/>
      <c r="U394" s="230"/>
      <c r="V394" s="230"/>
      <c r="W394" s="230"/>
      <c r="X394" s="230"/>
      <c r="Y394" s="230"/>
      <c r="Z394" s="210"/>
      <c r="AA394" s="210"/>
      <c r="AB394" s="210"/>
      <c r="AC394" s="210"/>
      <c r="AD394" s="210"/>
      <c r="AE394" s="210"/>
      <c r="AF394" s="210"/>
      <c r="AG394" s="210" t="s">
        <v>185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">
      <c r="A395" s="227"/>
      <c r="B395" s="228"/>
      <c r="C395" s="257" t="s">
        <v>801</v>
      </c>
      <c r="D395" s="232"/>
      <c r="E395" s="233">
        <v>2</v>
      </c>
      <c r="F395" s="230"/>
      <c r="G395" s="230"/>
      <c r="H395" s="230"/>
      <c r="I395" s="230"/>
      <c r="J395" s="230"/>
      <c r="K395" s="230"/>
      <c r="L395" s="230"/>
      <c r="M395" s="230"/>
      <c r="N395" s="229"/>
      <c r="O395" s="229"/>
      <c r="P395" s="229"/>
      <c r="Q395" s="229"/>
      <c r="R395" s="230"/>
      <c r="S395" s="230"/>
      <c r="T395" s="230"/>
      <c r="U395" s="230"/>
      <c r="V395" s="230"/>
      <c r="W395" s="230"/>
      <c r="X395" s="230"/>
      <c r="Y395" s="230"/>
      <c r="Z395" s="210"/>
      <c r="AA395" s="210"/>
      <c r="AB395" s="210"/>
      <c r="AC395" s="210"/>
      <c r="AD395" s="210"/>
      <c r="AE395" s="210"/>
      <c r="AF395" s="210"/>
      <c r="AG395" s="210" t="s">
        <v>185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1" x14ac:dyDescent="0.2">
      <c r="A396" s="243">
        <v>137</v>
      </c>
      <c r="B396" s="244" t="s">
        <v>804</v>
      </c>
      <c r="C396" s="256" t="s">
        <v>805</v>
      </c>
      <c r="D396" s="245" t="s">
        <v>188</v>
      </c>
      <c r="E396" s="246">
        <v>10.98</v>
      </c>
      <c r="F396" s="247"/>
      <c r="G396" s="248">
        <f>ROUND(E396*F396,2)</f>
        <v>0</v>
      </c>
      <c r="H396" s="231"/>
      <c r="I396" s="230">
        <f>ROUND(E396*H396,2)</f>
        <v>0</v>
      </c>
      <c r="J396" s="231"/>
      <c r="K396" s="230">
        <f>ROUND(E396*J396,2)</f>
        <v>0</v>
      </c>
      <c r="L396" s="230">
        <v>21</v>
      </c>
      <c r="M396" s="230">
        <f>G396*(1+L396/100)</f>
        <v>0</v>
      </c>
      <c r="N396" s="229">
        <v>0.02</v>
      </c>
      <c r="O396" s="229">
        <f>ROUND(E396*N396,2)</f>
        <v>0.22</v>
      </c>
      <c r="P396" s="229">
        <v>0</v>
      </c>
      <c r="Q396" s="229">
        <f>ROUND(E396*P396,2)</f>
        <v>0</v>
      </c>
      <c r="R396" s="230"/>
      <c r="S396" s="230" t="s">
        <v>736</v>
      </c>
      <c r="T396" s="230" t="s">
        <v>737</v>
      </c>
      <c r="U396" s="230">
        <v>0</v>
      </c>
      <c r="V396" s="230">
        <f>ROUND(E396*U396,2)</f>
        <v>0</v>
      </c>
      <c r="W396" s="230"/>
      <c r="X396" s="230" t="s">
        <v>407</v>
      </c>
      <c r="Y396" s="230" t="s">
        <v>182</v>
      </c>
      <c r="Z396" s="210"/>
      <c r="AA396" s="210"/>
      <c r="AB396" s="210"/>
      <c r="AC396" s="210"/>
      <c r="AD396" s="210"/>
      <c r="AE396" s="210"/>
      <c r="AF396" s="210"/>
      <c r="AG396" s="210" t="s">
        <v>408</v>
      </c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2" x14ac:dyDescent="0.2">
      <c r="A397" s="227"/>
      <c r="B397" s="228"/>
      <c r="C397" s="257" t="s">
        <v>806</v>
      </c>
      <c r="D397" s="232"/>
      <c r="E397" s="233">
        <v>8.4600000000000009</v>
      </c>
      <c r="F397" s="230"/>
      <c r="G397" s="230"/>
      <c r="H397" s="230"/>
      <c r="I397" s="230"/>
      <c r="J397" s="230"/>
      <c r="K397" s="230"/>
      <c r="L397" s="230"/>
      <c r="M397" s="230"/>
      <c r="N397" s="229"/>
      <c r="O397" s="229"/>
      <c r="P397" s="229"/>
      <c r="Q397" s="229"/>
      <c r="R397" s="230"/>
      <c r="S397" s="230"/>
      <c r="T397" s="230"/>
      <c r="U397" s="230"/>
      <c r="V397" s="230"/>
      <c r="W397" s="230"/>
      <c r="X397" s="230"/>
      <c r="Y397" s="230"/>
      <c r="Z397" s="210"/>
      <c r="AA397" s="210"/>
      <c r="AB397" s="210"/>
      <c r="AC397" s="210"/>
      <c r="AD397" s="210"/>
      <c r="AE397" s="210"/>
      <c r="AF397" s="210"/>
      <c r="AG397" s="210" t="s">
        <v>185</v>
      </c>
      <c r="AH397" s="210">
        <v>0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3" x14ac:dyDescent="0.2">
      <c r="A398" s="227"/>
      <c r="B398" s="228"/>
      <c r="C398" s="257" t="s">
        <v>807</v>
      </c>
      <c r="D398" s="232"/>
      <c r="E398" s="233">
        <v>2.52</v>
      </c>
      <c r="F398" s="230"/>
      <c r="G398" s="230"/>
      <c r="H398" s="230"/>
      <c r="I398" s="230"/>
      <c r="J398" s="230"/>
      <c r="K398" s="230"/>
      <c r="L398" s="230"/>
      <c r="M398" s="230"/>
      <c r="N398" s="229"/>
      <c r="O398" s="229"/>
      <c r="P398" s="229"/>
      <c r="Q398" s="229"/>
      <c r="R398" s="230"/>
      <c r="S398" s="230"/>
      <c r="T398" s="230"/>
      <c r="U398" s="230"/>
      <c r="V398" s="230"/>
      <c r="W398" s="230"/>
      <c r="X398" s="230"/>
      <c r="Y398" s="230"/>
      <c r="Z398" s="210"/>
      <c r="AA398" s="210"/>
      <c r="AB398" s="210"/>
      <c r="AC398" s="210"/>
      <c r="AD398" s="210"/>
      <c r="AE398" s="210"/>
      <c r="AF398" s="210"/>
      <c r="AG398" s="210" t="s">
        <v>185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1" x14ac:dyDescent="0.2">
      <c r="A399" s="243">
        <v>138</v>
      </c>
      <c r="B399" s="244" t="s">
        <v>808</v>
      </c>
      <c r="C399" s="256" t="s">
        <v>809</v>
      </c>
      <c r="D399" s="245" t="s">
        <v>212</v>
      </c>
      <c r="E399" s="246">
        <v>0.9</v>
      </c>
      <c r="F399" s="247"/>
      <c r="G399" s="248">
        <f>ROUND(E399*F399,2)</f>
        <v>0</v>
      </c>
      <c r="H399" s="231"/>
      <c r="I399" s="230">
        <f>ROUND(E399*H399,2)</f>
        <v>0</v>
      </c>
      <c r="J399" s="231"/>
      <c r="K399" s="230">
        <f>ROUND(E399*J399,2)</f>
        <v>0</v>
      </c>
      <c r="L399" s="230">
        <v>21</v>
      </c>
      <c r="M399" s="230">
        <f>G399*(1+L399/100)</f>
        <v>0</v>
      </c>
      <c r="N399" s="229">
        <v>3.7200000000000002E-3</v>
      </c>
      <c r="O399" s="229">
        <f>ROUND(E399*N399,2)</f>
        <v>0</v>
      </c>
      <c r="P399" s="229">
        <v>0</v>
      </c>
      <c r="Q399" s="229">
        <f>ROUND(E399*P399,2)</f>
        <v>0</v>
      </c>
      <c r="R399" s="230"/>
      <c r="S399" s="230" t="s">
        <v>179</v>
      </c>
      <c r="T399" s="230" t="s">
        <v>180</v>
      </c>
      <c r="U399" s="230">
        <v>0</v>
      </c>
      <c r="V399" s="230">
        <f>ROUND(E399*U399,2)</f>
        <v>0</v>
      </c>
      <c r="W399" s="230"/>
      <c r="X399" s="230" t="s">
        <v>273</v>
      </c>
      <c r="Y399" s="230" t="s">
        <v>182</v>
      </c>
      <c r="Z399" s="210"/>
      <c r="AA399" s="210"/>
      <c r="AB399" s="210"/>
      <c r="AC399" s="210"/>
      <c r="AD399" s="210"/>
      <c r="AE399" s="210"/>
      <c r="AF399" s="210"/>
      <c r="AG399" s="210" t="s">
        <v>274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2" x14ac:dyDescent="0.2">
      <c r="A400" s="227"/>
      <c r="B400" s="228"/>
      <c r="C400" s="257" t="s">
        <v>810</v>
      </c>
      <c r="D400" s="232"/>
      <c r="E400" s="233">
        <v>0.9</v>
      </c>
      <c r="F400" s="230"/>
      <c r="G400" s="230"/>
      <c r="H400" s="230"/>
      <c r="I400" s="230"/>
      <c r="J400" s="230"/>
      <c r="K400" s="230"/>
      <c r="L400" s="230"/>
      <c r="M400" s="230"/>
      <c r="N400" s="229"/>
      <c r="O400" s="229"/>
      <c r="P400" s="229"/>
      <c r="Q400" s="229"/>
      <c r="R400" s="230"/>
      <c r="S400" s="230"/>
      <c r="T400" s="230"/>
      <c r="U400" s="230"/>
      <c r="V400" s="230"/>
      <c r="W400" s="230"/>
      <c r="X400" s="230"/>
      <c r="Y400" s="230"/>
      <c r="Z400" s="210"/>
      <c r="AA400" s="210"/>
      <c r="AB400" s="210"/>
      <c r="AC400" s="210"/>
      <c r="AD400" s="210"/>
      <c r="AE400" s="210"/>
      <c r="AF400" s="210"/>
      <c r="AG400" s="210" t="s">
        <v>185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1" x14ac:dyDescent="0.2">
      <c r="A401" s="243">
        <v>139</v>
      </c>
      <c r="B401" s="244" t="s">
        <v>811</v>
      </c>
      <c r="C401" s="256" t="s">
        <v>812</v>
      </c>
      <c r="D401" s="245" t="s">
        <v>178</v>
      </c>
      <c r="E401" s="246">
        <v>12</v>
      </c>
      <c r="F401" s="247"/>
      <c r="G401" s="248">
        <f>ROUND(E401*F401,2)</f>
        <v>0</v>
      </c>
      <c r="H401" s="231"/>
      <c r="I401" s="230">
        <f>ROUND(E401*H401,2)</f>
        <v>0</v>
      </c>
      <c r="J401" s="231"/>
      <c r="K401" s="230">
        <f>ROUND(E401*J401,2)</f>
        <v>0</v>
      </c>
      <c r="L401" s="230">
        <v>21</v>
      </c>
      <c r="M401" s="230">
        <f>G401*(1+L401/100)</f>
        <v>0</v>
      </c>
      <c r="N401" s="229">
        <v>4.589E-2</v>
      </c>
      <c r="O401" s="229">
        <f>ROUND(E401*N401,2)</f>
        <v>0.55000000000000004</v>
      </c>
      <c r="P401" s="229">
        <v>0</v>
      </c>
      <c r="Q401" s="229">
        <f>ROUND(E401*P401,2)</f>
        <v>0</v>
      </c>
      <c r="R401" s="230"/>
      <c r="S401" s="230" t="s">
        <v>179</v>
      </c>
      <c r="T401" s="230" t="s">
        <v>180</v>
      </c>
      <c r="U401" s="230">
        <v>0</v>
      </c>
      <c r="V401" s="230">
        <f>ROUND(E401*U401,2)</f>
        <v>0</v>
      </c>
      <c r="W401" s="230"/>
      <c r="X401" s="230" t="s">
        <v>273</v>
      </c>
      <c r="Y401" s="230" t="s">
        <v>182</v>
      </c>
      <c r="Z401" s="210"/>
      <c r="AA401" s="210"/>
      <c r="AB401" s="210"/>
      <c r="AC401" s="210"/>
      <c r="AD401" s="210"/>
      <c r="AE401" s="210"/>
      <c r="AF401" s="210"/>
      <c r="AG401" s="210" t="s">
        <v>274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2" x14ac:dyDescent="0.2">
      <c r="A402" s="227"/>
      <c r="B402" s="228"/>
      <c r="C402" s="257" t="s">
        <v>813</v>
      </c>
      <c r="D402" s="232"/>
      <c r="E402" s="233">
        <v>12</v>
      </c>
      <c r="F402" s="230"/>
      <c r="G402" s="230"/>
      <c r="H402" s="230"/>
      <c r="I402" s="230"/>
      <c r="J402" s="230"/>
      <c r="K402" s="230"/>
      <c r="L402" s="230"/>
      <c r="M402" s="230"/>
      <c r="N402" s="229"/>
      <c r="O402" s="229"/>
      <c r="P402" s="229"/>
      <c r="Q402" s="229"/>
      <c r="R402" s="230"/>
      <c r="S402" s="230"/>
      <c r="T402" s="230"/>
      <c r="U402" s="230"/>
      <c r="V402" s="230"/>
      <c r="W402" s="230"/>
      <c r="X402" s="230"/>
      <c r="Y402" s="230"/>
      <c r="Z402" s="210"/>
      <c r="AA402" s="210"/>
      <c r="AB402" s="210"/>
      <c r="AC402" s="210"/>
      <c r="AD402" s="210"/>
      <c r="AE402" s="210"/>
      <c r="AF402" s="210"/>
      <c r="AG402" s="210" t="s">
        <v>185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1" x14ac:dyDescent="0.2">
      <c r="A403" s="249">
        <v>140</v>
      </c>
      <c r="B403" s="250" t="s">
        <v>814</v>
      </c>
      <c r="C403" s="258" t="s">
        <v>815</v>
      </c>
      <c r="D403" s="251" t="s">
        <v>782</v>
      </c>
      <c r="E403" s="252">
        <v>1</v>
      </c>
      <c r="F403" s="253"/>
      <c r="G403" s="254">
        <f>ROUND(E403*F403,2)</f>
        <v>0</v>
      </c>
      <c r="H403" s="231"/>
      <c r="I403" s="230">
        <f>ROUND(E403*H403,2)</f>
        <v>0</v>
      </c>
      <c r="J403" s="231"/>
      <c r="K403" s="230">
        <f>ROUND(E403*J403,2)</f>
        <v>0</v>
      </c>
      <c r="L403" s="230">
        <v>21</v>
      </c>
      <c r="M403" s="230">
        <f>G403*(1+L403/100)</f>
        <v>0</v>
      </c>
      <c r="N403" s="229">
        <v>0.02</v>
      </c>
      <c r="O403" s="229">
        <f>ROUND(E403*N403,2)</f>
        <v>0.02</v>
      </c>
      <c r="P403" s="229">
        <v>0</v>
      </c>
      <c r="Q403" s="229">
        <f>ROUND(E403*P403,2)</f>
        <v>0</v>
      </c>
      <c r="R403" s="230"/>
      <c r="S403" s="230" t="s">
        <v>736</v>
      </c>
      <c r="T403" s="230" t="s">
        <v>737</v>
      </c>
      <c r="U403" s="230">
        <v>0</v>
      </c>
      <c r="V403" s="230">
        <f>ROUND(E403*U403,2)</f>
        <v>0</v>
      </c>
      <c r="W403" s="230"/>
      <c r="X403" s="230" t="s">
        <v>407</v>
      </c>
      <c r="Y403" s="230" t="s">
        <v>182</v>
      </c>
      <c r="Z403" s="210"/>
      <c r="AA403" s="210"/>
      <c r="AB403" s="210"/>
      <c r="AC403" s="210"/>
      <c r="AD403" s="210"/>
      <c r="AE403" s="210"/>
      <c r="AF403" s="210"/>
      <c r="AG403" s="210" t="s">
        <v>408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1" x14ac:dyDescent="0.2">
      <c r="A404" s="249">
        <v>141</v>
      </c>
      <c r="B404" s="250" t="s">
        <v>816</v>
      </c>
      <c r="C404" s="258" t="s">
        <v>817</v>
      </c>
      <c r="D404" s="251" t="s">
        <v>188</v>
      </c>
      <c r="E404" s="252">
        <v>171</v>
      </c>
      <c r="F404" s="253"/>
      <c r="G404" s="254">
        <f>ROUND(E404*F404,2)</f>
        <v>0</v>
      </c>
      <c r="H404" s="231"/>
      <c r="I404" s="230">
        <f>ROUND(E404*H404,2)</f>
        <v>0</v>
      </c>
      <c r="J404" s="231"/>
      <c r="K404" s="230">
        <f>ROUND(E404*J404,2)</f>
        <v>0</v>
      </c>
      <c r="L404" s="230">
        <v>21</v>
      </c>
      <c r="M404" s="230">
        <f>G404*(1+L404/100)</f>
        <v>0</v>
      </c>
      <c r="N404" s="229">
        <v>1.9000000000000001E-4</v>
      </c>
      <c r="O404" s="229">
        <f>ROUND(E404*N404,2)</f>
        <v>0.03</v>
      </c>
      <c r="P404" s="229">
        <v>0</v>
      </c>
      <c r="Q404" s="229">
        <f>ROUND(E404*P404,2)</f>
        <v>0</v>
      </c>
      <c r="R404" s="230"/>
      <c r="S404" s="230" t="s">
        <v>179</v>
      </c>
      <c r="T404" s="230" t="s">
        <v>180</v>
      </c>
      <c r="U404" s="230">
        <v>0.60299999999999998</v>
      </c>
      <c r="V404" s="230">
        <f>ROUND(E404*U404,2)</f>
        <v>103.11</v>
      </c>
      <c r="W404" s="230"/>
      <c r="X404" s="230" t="s">
        <v>181</v>
      </c>
      <c r="Y404" s="230" t="s">
        <v>182</v>
      </c>
      <c r="Z404" s="210"/>
      <c r="AA404" s="210"/>
      <c r="AB404" s="210"/>
      <c r="AC404" s="210"/>
      <c r="AD404" s="210"/>
      <c r="AE404" s="210"/>
      <c r="AF404" s="210"/>
      <c r="AG404" s="210" t="s">
        <v>183</v>
      </c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ht="22.5" outlineLevel="1" x14ac:dyDescent="0.2">
      <c r="A405" s="249">
        <v>142</v>
      </c>
      <c r="B405" s="250" t="s">
        <v>818</v>
      </c>
      <c r="C405" s="258" t="s">
        <v>819</v>
      </c>
      <c r="D405" s="251" t="s">
        <v>188</v>
      </c>
      <c r="E405" s="252">
        <v>180</v>
      </c>
      <c r="F405" s="253"/>
      <c r="G405" s="254">
        <f>ROUND(E405*F405,2)</f>
        <v>0</v>
      </c>
      <c r="H405" s="231"/>
      <c r="I405" s="230">
        <f>ROUND(E405*H405,2)</f>
        <v>0</v>
      </c>
      <c r="J405" s="231"/>
      <c r="K405" s="230">
        <f>ROUND(E405*J405,2)</f>
        <v>0</v>
      </c>
      <c r="L405" s="230">
        <v>21</v>
      </c>
      <c r="M405" s="230">
        <f>G405*(1+L405/100)</f>
        <v>0</v>
      </c>
      <c r="N405" s="229">
        <v>1.7999999999999999E-2</v>
      </c>
      <c r="O405" s="229">
        <f>ROUND(E405*N405,2)</f>
        <v>3.24</v>
      </c>
      <c r="P405" s="229">
        <v>0</v>
      </c>
      <c r="Q405" s="229">
        <f>ROUND(E405*P405,2)</f>
        <v>0</v>
      </c>
      <c r="R405" s="230" t="s">
        <v>406</v>
      </c>
      <c r="S405" s="230" t="s">
        <v>179</v>
      </c>
      <c r="T405" s="230" t="s">
        <v>180</v>
      </c>
      <c r="U405" s="230">
        <v>0</v>
      </c>
      <c r="V405" s="230">
        <f>ROUND(E405*U405,2)</f>
        <v>0</v>
      </c>
      <c r="W405" s="230"/>
      <c r="X405" s="230" t="s">
        <v>407</v>
      </c>
      <c r="Y405" s="230" t="s">
        <v>182</v>
      </c>
      <c r="Z405" s="210"/>
      <c r="AA405" s="210"/>
      <c r="AB405" s="210"/>
      <c r="AC405" s="210"/>
      <c r="AD405" s="210"/>
      <c r="AE405" s="210"/>
      <c r="AF405" s="210"/>
      <c r="AG405" s="210" t="s">
        <v>408</v>
      </c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1" x14ac:dyDescent="0.2">
      <c r="A406" s="243">
        <v>143</v>
      </c>
      <c r="B406" s="244" t="s">
        <v>820</v>
      </c>
      <c r="C406" s="256" t="s">
        <v>821</v>
      </c>
      <c r="D406" s="245" t="s">
        <v>212</v>
      </c>
      <c r="E406" s="246">
        <v>342</v>
      </c>
      <c r="F406" s="247"/>
      <c r="G406" s="248">
        <f>ROUND(E406*F406,2)</f>
        <v>0</v>
      </c>
      <c r="H406" s="231"/>
      <c r="I406" s="230">
        <f>ROUND(E406*H406,2)</f>
        <v>0</v>
      </c>
      <c r="J406" s="231"/>
      <c r="K406" s="230">
        <f>ROUND(E406*J406,2)</f>
        <v>0</v>
      </c>
      <c r="L406" s="230">
        <v>21</v>
      </c>
      <c r="M406" s="230">
        <f>G406*(1+L406/100)</f>
        <v>0</v>
      </c>
      <c r="N406" s="229">
        <v>1.8000000000000001E-4</v>
      </c>
      <c r="O406" s="229">
        <f>ROUND(E406*N406,2)</f>
        <v>0.06</v>
      </c>
      <c r="P406" s="229">
        <v>0</v>
      </c>
      <c r="Q406" s="229">
        <f>ROUND(E406*P406,2)</f>
        <v>0</v>
      </c>
      <c r="R406" s="230"/>
      <c r="S406" s="230" t="s">
        <v>179</v>
      </c>
      <c r="T406" s="230" t="s">
        <v>180</v>
      </c>
      <c r="U406" s="230">
        <v>0.17249999999999999</v>
      </c>
      <c r="V406" s="230">
        <f>ROUND(E406*U406,2)</f>
        <v>59</v>
      </c>
      <c r="W406" s="230"/>
      <c r="X406" s="230" t="s">
        <v>181</v>
      </c>
      <c r="Y406" s="230" t="s">
        <v>182</v>
      </c>
      <c r="Z406" s="210"/>
      <c r="AA406" s="210"/>
      <c r="AB406" s="210"/>
      <c r="AC406" s="210"/>
      <c r="AD406" s="210"/>
      <c r="AE406" s="210"/>
      <c r="AF406" s="210"/>
      <c r="AG406" s="210" t="s">
        <v>183</v>
      </c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2" x14ac:dyDescent="0.2">
      <c r="A407" s="227"/>
      <c r="B407" s="228"/>
      <c r="C407" s="257" t="s">
        <v>822</v>
      </c>
      <c r="D407" s="232"/>
      <c r="E407" s="233">
        <v>342</v>
      </c>
      <c r="F407" s="230"/>
      <c r="G407" s="230"/>
      <c r="H407" s="230"/>
      <c r="I407" s="230"/>
      <c r="J407" s="230"/>
      <c r="K407" s="230"/>
      <c r="L407" s="230"/>
      <c r="M407" s="230"/>
      <c r="N407" s="229"/>
      <c r="O407" s="229"/>
      <c r="P407" s="229"/>
      <c r="Q407" s="229"/>
      <c r="R407" s="230"/>
      <c r="S407" s="230"/>
      <c r="T407" s="230"/>
      <c r="U407" s="230"/>
      <c r="V407" s="230"/>
      <c r="W407" s="230"/>
      <c r="X407" s="230"/>
      <c r="Y407" s="230"/>
      <c r="Z407" s="210"/>
      <c r="AA407" s="210"/>
      <c r="AB407" s="210"/>
      <c r="AC407" s="210"/>
      <c r="AD407" s="210"/>
      <c r="AE407" s="210"/>
      <c r="AF407" s="210"/>
      <c r="AG407" s="210" t="s">
        <v>185</v>
      </c>
      <c r="AH407" s="210">
        <v>0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1" x14ac:dyDescent="0.2">
      <c r="A408" s="249">
        <v>144</v>
      </c>
      <c r="B408" s="250" t="s">
        <v>823</v>
      </c>
      <c r="C408" s="258" t="s">
        <v>824</v>
      </c>
      <c r="D408" s="251" t="s">
        <v>212</v>
      </c>
      <c r="E408" s="252">
        <v>342</v>
      </c>
      <c r="F408" s="253"/>
      <c r="G408" s="254">
        <f>ROUND(E408*F408,2)</f>
        <v>0</v>
      </c>
      <c r="H408" s="231"/>
      <c r="I408" s="230">
        <f>ROUND(E408*H408,2)</f>
        <v>0</v>
      </c>
      <c r="J408" s="231"/>
      <c r="K408" s="230">
        <f>ROUND(E408*J408,2)</f>
        <v>0</v>
      </c>
      <c r="L408" s="230">
        <v>21</v>
      </c>
      <c r="M408" s="230">
        <f>G408*(1+L408/100)</f>
        <v>0</v>
      </c>
      <c r="N408" s="229">
        <v>2.0999999999999999E-3</v>
      </c>
      <c r="O408" s="229">
        <f>ROUND(E408*N408,2)</f>
        <v>0.72</v>
      </c>
      <c r="P408" s="229">
        <v>0</v>
      </c>
      <c r="Q408" s="229">
        <f>ROUND(E408*P408,2)</f>
        <v>0</v>
      </c>
      <c r="R408" s="230" t="s">
        <v>406</v>
      </c>
      <c r="S408" s="230" t="s">
        <v>322</v>
      </c>
      <c r="T408" s="230" t="s">
        <v>180</v>
      </c>
      <c r="U408" s="230">
        <v>0</v>
      </c>
      <c r="V408" s="230">
        <f>ROUND(E408*U408,2)</f>
        <v>0</v>
      </c>
      <c r="W408" s="230"/>
      <c r="X408" s="230" t="s">
        <v>407</v>
      </c>
      <c r="Y408" s="230" t="s">
        <v>182</v>
      </c>
      <c r="Z408" s="210"/>
      <c r="AA408" s="210"/>
      <c r="AB408" s="210"/>
      <c r="AC408" s="210"/>
      <c r="AD408" s="210"/>
      <c r="AE408" s="210"/>
      <c r="AF408" s="210"/>
      <c r="AG408" s="210" t="s">
        <v>408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1" x14ac:dyDescent="0.2">
      <c r="A409" s="243">
        <v>145</v>
      </c>
      <c r="B409" s="244" t="s">
        <v>825</v>
      </c>
      <c r="C409" s="256" t="s">
        <v>826</v>
      </c>
      <c r="D409" s="245" t="s">
        <v>188</v>
      </c>
      <c r="E409" s="246">
        <v>5</v>
      </c>
      <c r="F409" s="247"/>
      <c r="G409" s="248">
        <f>ROUND(E409*F409,2)</f>
        <v>0</v>
      </c>
      <c r="H409" s="231"/>
      <c r="I409" s="230">
        <f>ROUND(E409*H409,2)</f>
        <v>0</v>
      </c>
      <c r="J409" s="231"/>
      <c r="K409" s="230">
        <f>ROUND(E409*J409,2)</f>
        <v>0</v>
      </c>
      <c r="L409" s="230">
        <v>21</v>
      </c>
      <c r="M409" s="230">
        <f>G409*(1+L409/100)</f>
        <v>0</v>
      </c>
      <c r="N409" s="229">
        <v>0.02</v>
      </c>
      <c r="O409" s="229">
        <f>ROUND(E409*N409,2)</f>
        <v>0.1</v>
      </c>
      <c r="P409" s="229">
        <v>0</v>
      </c>
      <c r="Q409" s="229">
        <f>ROUND(E409*P409,2)</f>
        <v>0</v>
      </c>
      <c r="R409" s="230"/>
      <c r="S409" s="230" t="s">
        <v>736</v>
      </c>
      <c r="T409" s="230" t="s">
        <v>737</v>
      </c>
      <c r="U409" s="230">
        <v>0</v>
      </c>
      <c r="V409" s="230">
        <f>ROUND(E409*U409,2)</f>
        <v>0</v>
      </c>
      <c r="W409" s="230"/>
      <c r="X409" s="230" t="s">
        <v>407</v>
      </c>
      <c r="Y409" s="230" t="s">
        <v>182</v>
      </c>
      <c r="Z409" s="210"/>
      <c r="AA409" s="210"/>
      <c r="AB409" s="210"/>
      <c r="AC409" s="210"/>
      <c r="AD409" s="210"/>
      <c r="AE409" s="210"/>
      <c r="AF409" s="210"/>
      <c r="AG409" s="210" t="s">
        <v>408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2" x14ac:dyDescent="0.2">
      <c r="A410" s="227"/>
      <c r="B410" s="228"/>
      <c r="C410" s="257" t="s">
        <v>827</v>
      </c>
      <c r="D410" s="232"/>
      <c r="E410" s="233">
        <v>5</v>
      </c>
      <c r="F410" s="230"/>
      <c r="G410" s="230"/>
      <c r="H410" s="230"/>
      <c r="I410" s="230"/>
      <c r="J410" s="230"/>
      <c r="K410" s="230"/>
      <c r="L410" s="230"/>
      <c r="M410" s="230"/>
      <c r="N410" s="229"/>
      <c r="O410" s="229"/>
      <c r="P410" s="229"/>
      <c r="Q410" s="229"/>
      <c r="R410" s="230"/>
      <c r="S410" s="230"/>
      <c r="T410" s="230"/>
      <c r="U410" s="230"/>
      <c r="V410" s="230"/>
      <c r="W410" s="230"/>
      <c r="X410" s="230"/>
      <c r="Y410" s="230"/>
      <c r="Z410" s="210"/>
      <c r="AA410" s="210"/>
      <c r="AB410" s="210"/>
      <c r="AC410" s="210"/>
      <c r="AD410" s="210"/>
      <c r="AE410" s="210"/>
      <c r="AF410" s="210"/>
      <c r="AG410" s="210" t="s">
        <v>185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1" x14ac:dyDescent="0.2">
      <c r="A411" s="243">
        <v>146</v>
      </c>
      <c r="B411" s="244" t="s">
        <v>828</v>
      </c>
      <c r="C411" s="256" t="s">
        <v>829</v>
      </c>
      <c r="D411" s="245" t="s">
        <v>188</v>
      </c>
      <c r="E411" s="246">
        <v>6.89</v>
      </c>
      <c r="F411" s="247"/>
      <c r="G411" s="248">
        <f>ROUND(E411*F411,2)</f>
        <v>0</v>
      </c>
      <c r="H411" s="231"/>
      <c r="I411" s="230">
        <f>ROUND(E411*H411,2)</f>
        <v>0</v>
      </c>
      <c r="J411" s="231"/>
      <c r="K411" s="230">
        <f>ROUND(E411*J411,2)</f>
        <v>0</v>
      </c>
      <c r="L411" s="230">
        <v>21</v>
      </c>
      <c r="M411" s="230">
        <f>G411*(1+L411/100)</f>
        <v>0</v>
      </c>
      <c r="N411" s="229">
        <v>0.02</v>
      </c>
      <c r="O411" s="229">
        <f>ROUND(E411*N411,2)</f>
        <v>0.14000000000000001</v>
      </c>
      <c r="P411" s="229">
        <v>0</v>
      </c>
      <c r="Q411" s="229">
        <f>ROUND(E411*P411,2)</f>
        <v>0</v>
      </c>
      <c r="R411" s="230"/>
      <c r="S411" s="230" t="s">
        <v>736</v>
      </c>
      <c r="T411" s="230" t="s">
        <v>737</v>
      </c>
      <c r="U411" s="230">
        <v>0</v>
      </c>
      <c r="V411" s="230">
        <f>ROUND(E411*U411,2)</f>
        <v>0</v>
      </c>
      <c r="W411" s="230"/>
      <c r="X411" s="230" t="s">
        <v>407</v>
      </c>
      <c r="Y411" s="230" t="s">
        <v>182</v>
      </c>
      <c r="Z411" s="210"/>
      <c r="AA411" s="210"/>
      <c r="AB411" s="210"/>
      <c r="AC411" s="210"/>
      <c r="AD411" s="210"/>
      <c r="AE411" s="210"/>
      <c r="AF411" s="210"/>
      <c r="AG411" s="210" t="s">
        <v>408</v>
      </c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2" x14ac:dyDescent="0.2">
      <c r="A412" s="227"/>
      <c r="B412" s="228"/>
      <c r="C412" s="257" t="s">
        <v>830</v>
      </c>
      <c r="D412" s="232"/>
      <c r="E412" s="233">
        <v>6.89</v>
      </c>
      <c r="F412" s="230"/>
      <c r="G412" s="230"/>
      <c r="H412" s="230"/>
      <c r="I412" s="230"/>
      <c r="J412" s="230"/>
      <c r="K412" s="230"/>
      <c r="L412" s="230"/>
      <c r="M412" s="230"/>
      <c r="N412" s="229"/>
      <c r="O412" s="229"/>
      <c r="P412" s="229"/>
      <c r="Q412" s="229"/>
      <c r="R412" s="230"/>
      <c r="S412" s="230"/>
      <c r="T412" s="230"/>
      <c r="U412" s="230"/>
      <c r="V412" s="230"/>
      <c r="W412" s="230"/>
      <c r="X412" s="230"/>
      <c r="Y412" s="230"/>
      <c r="Z412" s="210"/>
      <c r="AA412" s="210"/>
      <c r="AB412" s="210"/>
      <c r="AC412" s="210"/>
      <c r="AD412" s="210"/>
      <c r="AE412" s="210"/>
      <c r="AF412" s="210"/>
      <c r="AG412" s="210" t="s">
        <v>185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1" x14ac:dyDescent="0.2">
      <c r="A413" s="249">
        <v>147</v>
      </c>
      <c r="B413" s="250" t="s">
        <v>831</v>
      </c>
      <c r="C413" s="258" t="s">
        <v>832</v>
      </c>
      <c r="D413" s="251" t="s">
        <v>325</v>
      </c>
      <c r="E413" s="252">
        <v>4.7180499999999999</v>
      </c>
      <c r="F413" s="253"/>
      <c r="G413" s="254">
        <f>ROUND(E413*F413,2)</f>
        <v>0</v>
      </c>
      <c r="H413" s="231"/>
      <c r="I413" s="230">
        <f>ROUND(E413*H413,2)</f>
        <v>0</v>
      </c>
      <c r="J413" s="231"/>
      <c r="K413" s="230">
        <f>ROUND(E413*J413,2)</f>
        <v>0</v>
      </c>
      <c r="L413" s="230">
        <v>21</v>
      </c>
      <c r="M413" s="230">
        <f>G413*(1+L413/100)</f>
        <v>0</v>
      </c>
      <c r="N413" s="229">
        <v>0</v>
      </c>
      <c r="O413" s="229">
        <f>ROUND(E413*N413,2)</f>
        <v>0</v>
      </c>
      <c r="P413" s="229">
        <v>0</v>
      </c>
      <c r="Q413" s="229">
        <f>ROUND(E413*P413,2)</f>
        <v>0</v>
      </c>
      <c r="R413" s="230"/>
      <c r="S413" s="230" t="s">
        <v>179</v>
      </c>
      <c r="T413" s="230" t="s">
        <v>180</v>
      </c>
      <c r="U413" s="230">
        <v>2.4209999999999998</v>
      </c>
      <c r="V413" s="230">
        <f>ROUND(E413*U413,2)</f>
        <v>11.42</v>
      </c>
      <c r="W413" s="230"/>
      <c r="X413" s="230" t="s">
        <v>645</v>
      </c>
      <c r="Y413" s="230" t="s">
        <v>182</v>
      </c>
      <c r="Z413" s="210"/>
      <c r="AA413" s="210"/>
      <c r="AB413" s="210"/>
      <c r="AC413" s="210"/>
      <c r="AD413" s="210"/>
      <c r="AE413" s="210"/>
      <c r="AF413" s="210"/>
      <c r="AG413" s="210" t="s">
        <v>646</v>
      </c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x14ac:dyDescent="0.2">
      <c r="A414" s="236" t="s">
        <v>174</v>
      </c>
      <c r="B414" s="237" t="s">
        <v>121</v>
      </c>
      <c r="C414" s="255" t="s">
        <v>122</v>
      </c>
      <c r="D414" s="238"/>
      <c r="E414" s="239"/>
      <c r="F414" s="240"/>
      <c r="G414" s="241">
        <f>SUMIF(AG415:AG427,"&lt;&gt;NOR",G415:G427)</f>
        <v>0</v>
      </c>
      <c r="H414" s="235"/>
      <c r="I414" s="235">
        <f>SUM(I415:I427)</f>
        <v>0</v>
      </c>
      <c r="J414" s="235"/>
      <c r="K414" s="235">
        <f>SUM(K415:K427)</f>
        <v>0</v>
      </c>
      <c r="L414" s="235"/>
      <c r="M414" s="235">
        <f>SUM(M415:M427)</f>
        <v>0</v>
      </c>
      <c r="N414" s="234"/>
      <c r="O414" s="234">
        <f>SUM(O415:O427)</f>
        <v>0.32</v>
      </c>
      <c r="P414" s="234"/>
      <c r="Q414" s="234">
        <f>SUM(Q415:Q427)</f>
        <v>0</v>
      </c>
      <c r="R414" s="235"/>
      <c r="S414" s="235"/>
      <c r="T414" s="235"/>
      <c r="U414" s="235"/>
      <c r="V414" s="235">
        <f>SUM(V415:V427)</f>
        <v>113.75</v>
      </c>
      <c r="W414" s="235"/>
      <c r="X414" s="235"/>
      <c r="Y414" s="235"/>
      <c r="AG414" t="s">
        <v>175</v>
      </c>
    </row>
    <row r="415" spans="1:60" outlineLevel="1" x14ac:dyDescent="0.2">
      <c r="A415" s="243">
        <v>148</v>
      </c>
      <c r="B415" s="244" t="s">
        <v>833</v>
      </c>
      <c r="C415" s="256" t="s">
        <v>834</v>
      </c>
      <c r="D415" s="245" t="s">
        <v>212</v>
      </c>
      <c r="E415" s="246">
        <v>6.9</v>
      </c>
      <c r="F415" s="247"/>
      <c r="G415" s="248">
        <f>ROUND(E415*F415,2)</f>
        <v>0</v>
      </c>
      <c r="H415" s="231"/>
      <c r="I415" s="230">
        <f>ROUND(E415*H415,2)</f>
        <v>0</v>
      </c>
      <c r="J415" s="231"/>
      <c r="K415" s="230">
        <f>ROUND(E415*J415,2)</f>
        <v>0</v>
      </c>
      <c r="L415" s="230">
        <v>21</v>
      </c>
      <c r="M415" s="230">
        <f>G415*(1+L415/100)</f>
        <v>0</v>
      </c>
      <c r="N415" s="229">
        <v>1.8079999999999999E-2</v>
      </c>
      <c r="O415" s="229">
        <f>ROUND(E415*N415,2)</f>
        <v>0.12</v>
      </c>
      <c r="P415" s="229">
        <v>0</v>
      </c>
      <c r="Q415" s="229">
        <f>ROUND(E415*P415,2)</f>
        <v>0</v>
      </c>
      <c r="R415" s="230"/>
      <c r="S415" s="230" t="s">
        <v>179</v>
      </c>
      <c r="T415" s="230" t="s">
        <v>180</v>
      </c>
      <c r="U415" s="230">
        <v>0</v>
      </c>
      <c r="V415" s="230">
        <f>ROUND(E415*U415,2)</f>
        <v>0</v>
      </c>
      <c r="W415" s="230"/>
      <c r="X415" s="230" t="s">
        <v>273</v>
      </c>
      <c r="Y415" s="230" t="s">
        <v>182</v>
      </c>
      <c r="Z415" s="210"/>
      <c r="AA415" s="210"/>
      <c r="AB415" s="210"/>
      <c r="AC415" s="210"/>
      <c r="AD415" s="210"/>
      <c r="AE415" s="210"/>
      <c r="AF415" s="210"/>
      <c r="AG415" s="210" t="s">
        <v>274</v>
      </c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2" x14ac:dyDescent="0.2">
      <c r="A416" s="227"/>
      <c r="B416" s="228"/>
      <c r="C416" s="257" t="s">
        <v>835</v>
      </c>
      <c r="D416" s="232"/>
      <c r="E416" s="233">
        <v>6.9</v>
      </c>
      <c r="F416" s="230"/>
      <c r="G416" s="230"/>
      <c r="H416" s="230"/>
      <c r="I416" s="230"/>
      <c r="J416" s="230"/>
      <c r="K416" s="230"/>
      <c r="L416" s="230"/>
      <c r="M416" s="230"/>
      <c r="N416" s="229"/>
      <c r="O416" s="229"/>
      <c r="P416" s="229"/>
      <c r="Q416" s="229"/>
      <c r="R416" s="230"/>
      <c r="S416" s="230"/>
      <c r="T416" s="230"/>
      <c r="U416" s="230"/>
      <c r="V416" s="230"/>
      <c r="W416" s="230"/>
      <c r="X416" s="230"/>
      <c r="Y416" s="230"/>
      <c r="Z416" s="210"/>
      <c r="AA416" s="210"/>
      <c r="AB416" s="210"/>
      <c r="AC416" s="210"/>
      <c r="AD416" s="210"/>
      <c r="AE416" s="210"/>
      <c r="AF416" s="210"/>
      <c r="AG416" s="210" t="s">
        <v>185</v>
      </c>
      <c r="AH416" s="210">
        <v>0</v>
      </c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1" x14ac:dyDescent="0.2">
      <c r="A417" s="243">
        <v>149</v>
      </c>
      <c r="B417" s="244" t="s">
        <v>836</v>
      </c>
      <c r="C417" s="256" t="s">
        <v>837</v>
      </c>
      <c r="D417" s="245" t="s">
        <v>782</v>
      </c>
      <c r="E417" s="246">
        <v>1</v>
      </c>
      <c r="F417" s="247"/>
      <c r="G417" s="248">
        <f>ROUND(E417*F417,2)</f>
        <v>0</v>
      </c>
      <c r="H417" s="231"/>
      <c r="I417" s="230">
        <f>ROUND(E417*H417,2)</f>
        <v>0</v>
      </c>
      <c r="J417" s="231"/>
      <c r="K417" s="230">
        <f>ROUND(E417*J417,2)</f>
        <v>0</v>
      </c>
      <c r="L417" s="230">
        <v>21</v>
      </c>
      <c r="M417" s="230">
        <f>G417*(1+L417/100)</f>
        <v>0</v>
      </c>
      <c r="N417" s="229">
        <v>0</v>
      </c>
      <c r="O417" s="229">
        <f>ROUND(E417*N417,2)</f>
        <v>0</v>
      </c>
      <c r="P417" s="229">
        <v>0</v>
      </c>
      <c r="Q417" s="229">
        <f>ROUND(E417*P417,2)</f>
        <v>0</v>
      </c>
      <c r="R417" s="230"/>
      <c r="S417" s="230" t="s">
        <v>736</v>
      </c>
      <c r="T417" s="230" t="s">
        <v>737</v>
      </c>
      <c r="U417" s="230">
        <v>0</v>
      </c>
      <c r="V417" s="230">
        <f>ROUND(E417*U417,2)</f>
        <v>0</v>
      </c>
      <c r="W417" s="230"/>
      <c r="X417" s="230" t="s">
        <v>181</v>
      </c>
      <c r="Y417" s="230" t="s">
        <v>182</v>
      </c>
      <c r="Z417" s="210"/>
      <c r="AA417" s="210"/>
      <c r="AB417" s="210"/>
      <c r="AC417" s="210"/>
      <c r="AD417" s="210"/>
      <c r="AE417" s="210"/>
      <c r="AF417" s="210"/>
      <c r="AG417" s="210" t="s">
        <v>183</v>
      </c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2" x14ac:dyDescent="0.2">
      <c r="A418" s="227"/>
      <c r="B418" s="228"/>
      <c r="C418" s="257" t="s">
        <v>838</v>
      </c>
      <c r="D418" s="232"/>
      <c r="E418" s="233">
        <v>1</v>
      </c>
      <c r="F418" s="230"/>
      <c r="G418" s="230"/>
      <c r="H418" s="230"/>
      <c r="I418" s="230"/>
      <c r="J418" s="230"/>
      <c r="K418" s="230"/>
      <c r="L418" s="230"/>
      <c r="M418" s="230"/>
      <c r="N418" s="229"/>
      <c r="O418" s="229"/>
      <c r="P418" s="229"/>
      <c r="Q418" s="229"/>
      <c r="R418" s="230"/>
      <c r="S418" s="230"/>
      <c r="T418" s="230"/>
      <c r="U418" s="230"/>
      <c r="V418" s="230"/>
      <c r="W418" s="230"/>
      <c r="X418" s="230"/>
      <c r="Y418" s="230"/>
      <c r="Z418" s="210"/>
      <c r="AA418" s="210"/>
      <c r="AB418" s="210"/>
      <c r="AC418" s="210"/>
      <c r="AD418" s="210"/>
      <c r="AE418" s="210"/>
      <c r="AF418" s="210"/>
      <c r="AG418" s="210" t="s">
        <v>185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1" x14ac:dyDescent="0.2">
      <c r="A419" s="243">
        <v>150</v>
      </c>
      <c r="B419" s="244" t="s">
        <v>839</v>
      </c>
      <c r="C419" s="256" t="s">
        <v>840</v>
      </c>
      <c r="D419" s="245" t="s">
        <v>311</v>
      </c>
      <c r="E419" s="246">
        <v>2000</v>
      </c>
      <c r="F419" s="247"/>
      <c r="G419" s="248">
        <f>ROUND(E419*F419,2)</f>
        <v>0</v>
      </c>
      <c r="H419" s="231"/>
      <c r="I419" s="230">
        <f>ROUND(E419*H419,2)</f>
        <v>0</v>
      </c>
      <c r="J419" s="231"/>
      <c r="K419" s="230">
        <f>ROUND(E419*J419,2)</f>
        <v>0</v>
      </c>
      <c r="L419" s="230">
        <v>21</v>
      </c>
      <c r="M419" s="230">
        <f>G419*(1+L419/100)</f>
        <v>0</v>
      </c>
      <c r="N419" s="229">
        <v>5.0000000000000002E-5</v>
      </c>
      <c r="O419" s="229">
        <f>ROUND(E419*N419,2)</f>
        <v>0.1</v>
      </c>
      <c r="P419" s="229">
        <v>0</v>
      </c>
      <c r="Q419" s="229">
        <f>ROUND(E419*P419,2)</f>
        <v>0</v>
      </c>
      <c r="R419" s="230"/>
      <c r="S419" s="230" t="s">
        <v>179</v>
      </c>
      <c r="T419" s="230" t="s">
        <v>180</v>
      </c>
      <c r="U419" s="230">
        <v>3.4000000000000002E-2</v>
      </c>
      <c r="V419" s="230">
        <f>ROUND(E419*U419,2)</f>
        <v>68</v>
      </c>
      <c r="W419" s="230"/>
      <c r="X419" s="230" t="s">
        <v>181</v>
      </c>
      <c r="Y419" s="230" t="s">
        <v>182</v>
      </c>
      <c r="Z419" s="210"/>
      <c r="AA419" s="210"/>
      <c r="AB419" s="210"/>
      <c r="AC419" s="210"/>
      <c r="AD419" s="210"/>
      <c r="AE419" s="210"/>
      <c r="AF419" s="210"/>
      <c r="AG419" s="210" t="s">
        <v>183</v>
      </c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2" x14ac:dyDescent="0.2">
      <c r="A420" s="227"/>
      <c r="B420" s="228"/>
      <c r="C420" s="257" t="s">
        <v>841</v>
      </c>
      <c r="D420" s="232"/>
      <c r="E420" s="233">
        <v>1000</v>
      </c>
      <c r="F420" s="230"/>
      <c r="G420" s="230"/>
      <c r="H420" s="230"/>
      <c r="I420" s="230"/>
      <c r="J420" s="230"/>
      <c r="K420" s="230"/>
      <c r="L420" s="230"/>
      <c r="M420" s="230"/>
      <c r="N420" s="229"/>
      <c r="O420" s="229"/>
      <c r="P420" s="229"/>
      <c r="Q420" s="229"/>
      <c r="R420" s="230"/>
      <c r="S420" s="230"/>
      <c r="T420" s="230"/>
      <c r="U420" s="230"/>
      <c r="V420" s="230"/>
      <c r="W420" s="230"/>
      <c r="X420" s="230"/>
      <c r="Y420" s="230"/>
      <c r="Z420" s="210"/>
      <c r="AA420" s="210"/>
      <c r="AB420" s="210"/>
      <c r="AC420" s="210"/>
      <c r="AD420" s="210"/>
      <c r="AE420" s="210"/>
      <c r="AF420" s="210"/>
      <c r="AG420" s="210" t="s">
        <v>185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3" x14ac:dyDescent="0.2">
      <c r="A421" s="227"/>
      <c r="B421" s="228"/>
      <c r="C421" s="268" t="s">
        <v>842</v>
      </c>
      <c r="D421" s="266"/>
      <c r="E421" s="267">
        <v>1000</v>
      </c>
      <c r="F421" s="230"/>
      <c r="G421" s="230"/>
      <c r="H421" s="230"/>
      <c r="I421" s="230"/>
      <c r="J421" s="230"/>
      <c r="K421" s="230"/>
      <c r="L421" s="230"/>
      <c r="M421" s="230"/>
      <c r="N421" s="229"/>
      <c r="O421" s="229"/>
      <c r="P421" s="229"/>
      <c r="Q421" s="229"/>
      <c r="R421" s="230"/>
      <c r="S421" s="230"/>
      <c r="T421" s="230"/>
      <c r="U421" s="230"/>
      <c r="V421" s="230"/>
      <c r="W421" s="230"/>
      <c r="X421" s="230"/>
      <c r="Y421" s="230"/>
      <c r="Z421" s="210"/>
      <c r="AA421" s="210"/>
      <c r="AB421" s="210"/>
      <c r="AC421" s="210"/>
      <c r="AD421" s="210"/>
      <c r="AE421" s="210"/>
      <c r="AF421" s="210"/>
      <c r="AG421" s="210" t="s">
        <v>185</v>
      </c>
      <c r="AH421" s="210">
        <v>4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1" x14ac:dyDescent="0.2">
      <c r="A422" s="243">
        <v>151</v>
      </c>
      <c r="B422" s="244" t="s">
        <v>843</v>
      </c>
      <c r="C422" s="256" t="s">
        <v>844</v>
      </c>
      <c r="D422" s="245" t="s">
        <v>311</v>
      </c>
      <c r="E422" s="246">
        <v>1000</v>
      </c>
      <c r="F422" s="247"/>
      <c r="G422" s="248">
        <f>ROUND(E422*F422,2)</f>
        <v>0</v>
      </c>
      <c r="H422" s="231"/>
      <c r="I422" s="230">
        <f>ROUND(E422*H422,2)</f>
        <v>0</v>
      </c>
      <c r="J422" s="231"/>
      <c r="K422" s="230">
        <f>ROUND(E422*J422,2)</f>
        <v>0</v>
      </c>
      <c r="L422" s="230">
        <v>21</v>
      </c>
      <c r="M422" s="230">
        <f>G422*(1+L422/100)</f>
        <v>0</v>
      </c>
      <c r="N422" s="229">
        <v>5.0000000000000002E-5</v>
      </c>
      <c r="O422" s="229">
        <f>ROUND(E422*N422,2)</f>
        <v>0.05</v>
      </c>
      <c r="P422" s="229">
        <v>0</v>
      </c>
      <c r="Q422" s="229">
        <f>ROUND(E422*P422,2)</f>
        <v>0</v>
      </c>
      <c r="R422" s="230"/>
      <c r="S422" s="230" t="s">
        <v>179</v>
      </c>
      <c r="T422" s="230" t="s">
        <v>180</v>
      </c>
      <c r="U422" s="230">
        <v>4.3999999999999997E-2</v>
      </c>
      <c r="V422" s="230">
        <f>ROUND(E422*U422,2)</f>
        <v>44</v>
      </c>
      <c r="W422" s="230"/>
      <c r="X422" s="230" t="s">
        <v>181</v>
      </c>
      <c r="Y422" s="230" t="s">
        <v>182</v>
      </c>
      <c r="Z422" s="210"/>
      <c r="AA422" s="210"/>
      <c r="AB422" s="210"/>
      <c r="AC422" s="210"/>
      <c r="AD422" s="210"/>
      <c r="AE422" s="210"/>
      <c r="AF422" s="210"/>
      <c r="AG422" s="210" t="s">
        <v>183</v>
      </c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2" x14ac:dyDescent="0.2">
      <c r="A423" s="227"/>
      <c r="B423" s="228"/>
      <c r="C423" s="257" t="s">
        <v>845</v>
      </c>
      <c r="D423" s="232"/>
      <c r="E423" s="233">
        <v>500</v>
      </c>
      <c r="F423" s="230"/>
      <c r="G423" s="230"/>
      <c r="H423" s="230"/>
      <c r="I423" s="230"/>
      <c r="J423" s="230"/>
      <c r="K423" s="230"/>
      <c r="L423" s="230"/>
      <c r="M423" s="230"/>
      <c r="N423" s="229"/>
      <c r="O423" s="229"/>
      <c r="P423" s="229"/>
      <c r="Q423" s="229"/>
      <c r="R423" s="230"/>
      <c r="S423" s="230"/>
      <c r="T423" s="230"/>
      <c r="U423" s="230"/>
      <c r="V423" s="230"/>
      <c r="W423" s="230"/>
      <c r="X423" s="230"/>
      <c r="Y423" s="230"/>
      <c r="Z423" s="210"/>
      <c r="AA423" s="210"/>
      <c r="AB423" s="210"/>
      <c r="AC423" s="210"/>
      <c r="AD423" s="210"/>
      <c r="AE423" s="210"/>
      <c r="AF423" s="210"/>
      <c r="AG423" s="210" t="s">
        <v>185</v>
      </c>
      <c r="AH423" s="210">
        <v>0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3" x14ac:dyDescent="0.2">
      <c r="A424" s="227"/>
      <c r="B424" s="228"/>
      <c r="C424" s="268" t="s">
        <v>842</v>
      </c>
      <c r="D424" s="266"/>
      <c r="E424" s="267">
        <v>500</v>
      </c>
      <c r="F424" s="230"/>
      <c r="G424" s="230"/>
      <c r="H424" s="230"/>
      <c r="I424" s="230"/>
      <c r="J424" s="230"/>
      <c r="K424" s="230"/>
      <c r="L424" s="230"/>
      <c r="M424" s="230"/>
      <c r="N424" s="229"/>
      <c r="O424" s="229"/>
      <c r="P424" s="229"/>
      <c r="Q424" s="229"/>
      <c r="R424" s="230"/>
      <c r="S424" s="230"/>
      <c r="T424" s="230"/>
      <c r="U424" s="230"/>
      <c r="V424" s="230"/>
      <c r="W424" s="230"/>
      <c r="X424" s="230"/>
      <c r="Y424" s="230"/>
      <c r="Z424" s="210"/>
      <c r="AA424" s="210"/>
      <c r="AB424" s="210"/>
      <c r="AC424" s="210"/>
      <c r="AD424" s="210"/>
      <c r="AE424" s="210"/>
      <c r="AF424" s="210"/>
      <c r="AG424" s="210" t="s">
        <v>185</v>
      </c>
      <c r="AH424" s="210">
        <v>4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ht="22.5" outlineLevel="1" x14ac:dyDescent="0.2">
      <c r="A425" s="243">
        <v>152</v>
      </c>
      <c r="B425" s="244" t="s">
        <v>846</v>
      </c>
      <c r="C425" s="256" t="s">
        <v>847</v>
      </c>
      <c r="D425" s="245" t="s">
        <v>178</v>
      </c>
      <c r="E425" s="246">
        <v>1</v>
      </c>
      <c r="F425" s="247"/>
      <c r="G425" s="248">
        <f>ROUND(E425*F425,2)</f>
        <v>0</v>
      </c>
      <c r="H425" s="231"/>
      <c r="I425" s="230">
        <f>ROUND(E425*H425,2)</f>
        <v>0</v>
      </c>
      <c r="J425" s="231"/>
      <c r="K425" s="230">
        <f>ROUND(E425*J425,2)</f>
        <v>0</v>
      </c>
      <c r="L425" s="230">
        <v>21</v>
      </c>
      <c r="M425" s="230">
        <f>G425*(1+L425/100)</f>
        <v>0</v>
      </c>
      <c r="N425" s="229">
        <v>4.7620000000000003E-2</v>
      </c>
      <c r="O425" s="229">
        <f>ROUND(E425*N425,2)</f>
        <v>0.05</v>
      </c>
      <c r="P425" s="229">
        <v>0</v>
      </c>
      <c r="Q425" s="229">
        <f>ROUND(E425*P425,2)</f>
        <v>0</v>
      </c>
      <c r="R425" s="230"/>
      <c r="S425" s="230" t="s">
        <v>179</v>
      </c>
      <c r="T425" s="230" t="s">
        <v>180</v>
      </c>
      <c r="U425" s="230">
        <v>1.0900000000000001</v>
      </c>
      <c r="V425" s="230">
        <f>ROUND(E425*U425,2)</f>
        <v>1.0900000000000001</v>
      </c>
      <c r="W425" s="230"/>
      <c r="X425" s="230" t="s">
        <v>181</v>
      </c>
      <c r="Y425" s="230" t="s">
        <v>182</v>
      </c>
      <c r="Z425" s="210"/>
      <c r="AA425" s="210"/>
      <c r="AB425" s="210"/>
      <c r="AC425" s="210"/>
      <c r="AD425" s="210"/>
      <c r="AE425" s="210"/>
      <c r="AF425" s="210"/>
      <c r="AG425" s="210" t="s">
        <v>183</v>
      </c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2" x14ac:dyDescent="0.2">
      <c r="A426" s="227"/>
      <c r="B426" s="228"/>
      <c r="C426" s="257" t="s">
        <v>848</v>
      </c>
      <c r="D426" s="232"/>
      <c r="E426" s="233">
        <v>1</v>
      </c>
      <c r="F426" s="230"/>
      <c r="G426" s="230"/>
      <c r="H426" s="230"/>
      <c r="I426" s="230"/>
      <c r="J426" s="230"/>
      <c r="K426" s="230"/>
      <c r="L426" s="230"/>
      <c r="M426" s="230"/>
      <c r="N426" s="229"/>
      <c r="O426" s="229"/>
      <c r="P426" s="229"/>
      <c r="Q426" s="229"/>
      <c r="R426" s="230"/>
      <c r="S426" s="230"/>
      <c r="T426" s="230"/>
      <c r="U426" s="230"/>
      <c r="V426" s="230"/>
      <c r="W426" s="230"/>
      <c r="X426" s="230"/>
      <c r="Y426" s="230"/>
      <c r="Z426" s="210"/>
      <c r="AA426" s="210"/>
      <c r="AB426" s="210"/>
      <c r="AC426" s="210"/>
      <c r="AD426" s="210"/>
      <c r="AE426" s="210"/>
      <c r="AF426" s="210"/>
      <c r="AG426" s="210" t="s">
        <v>185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1" x14ac:dyDescent="0.2">
      <c r="A427" s="249">
        <v>153</v>
      </c>
      <c r="B427" s="250" t="s">
        <v>849</v>
      </c>
      <c r="C427" s="258" t="s">
        <v>850</v>
      </c>
      <c r="D427" s="251" t="s">
        <v>325</v>
      </c>
      <c r="E427" s="252">
        <v>0.19761999999999999</v>
      </c>
      <c r="F427" s="253"/>
      <c r="G427" s="254">
        <f>ROUND(E427*F427,2)</f>
        <v>0</v>
      </c>
      <c r="H427" s="231"/>
      <c r="I427" s="230">
        <f>ROUND(E427*H427,2)</f>
        <v>0</v>
      </c>
      <c r="J427" s="231"/>
      <c r="K427" s="230">
        <f>ROUND(E427*J427,2)</f>
        <v>0</v>
      </c>
      <c r="L427" s="230">
        <v>21</v>
      </c>
      <c r="M427" s="230">
        <f>G427*(1+L427/100)</f>
        <v>0</v>
      </c>
      <c r="N427" s="229">
        <v>0</v>
      </c>
      <c r="O427" s="229">
        <f>ROUND(E427*N427,2)</f>
        <v>0</v>
      </c>
      <c r="P427" s="229">
        <v>0</v>
      </c>
      <c r="Q427" s="229">
        <f>ROUND(E427*P427,2)</f>
        <v>0</v>
      </c>
      <c r="R427" s="230"/>
      <c r="S427" s="230" t="s">
        <v>179</v>
      </c>
      <c r="T427" s="230" t="s">
        <v>180</v>
      </c>
      <c r="U427" s="230">
        <v>3.327</v>
      </c>
      <c r="V427" s="230">
        <f>ROUND(E427*U427,2)</f>
        <v>0.66</v>
      </c>
      <c r="W427" s="230"/>
      <c r="X427" s="230" t="s">
        <v>645</v>
      </c>
      <c r="Y427" s="230" t="s">
        <v>182</v>
      </c>
      <c r="Z427" s="210"/>
      <c r="AA427" s="210"/>
      <c r="AB427" s="210"/>
      <c r="AC427" s="210"/>
      <c r="AD427" s="210"/>
      <c r="AE427" s="210"/>
      <c r="AF427" s="210"/>
      <c r="AG427" s="210" t="s">
        <v>646</v>
      </c>
      <c r="AH427" s="210"/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x14ac:dyDescent="0.2">
      <c r="A428" s="236" t="s">
        <v>174</v>
      </c>
      <c r="B428" s="237" t="s">
        <v>123</v>
      </c>
      <c r="C428" s="255" t="s">
        <v>124</v>
      </c>
      <c r="D428" s="238"/>
      <c r="E428" s="239"/>
      <c r="F428" s="240"/>
      <c r="G428" s="241">
        <f>SUMIF(AG429:AG449,"&lt;&gt;NOR",G429:G449)</f>
        <v>0</v>
      </c>
      <c r="H428" s="235"/>
      <c r="I428" s="235">
        <f>SUM(I429:I449)</f>
        <v>0</v>
      </c>
      <c r="J428" s="235"/>
      <c r="K428" s="235">
        <f>SUM(K429:K449)</f>
        <v>0</v>
      </c>
      <c r="L428" s="235"/>
      <c r="M428" s="235">
        <f>SUM(M429:M449)</f>
        <v>0</v>
      </c>
      <c r="N428" s="234"/>
      <c r="O428" s="234">
        <f>SUM(O429:O449)</f>
        <v>1.04</v>
      </c>
      <c r="P428" s="234"/>
      <c r="Q428" s="234">
        <f>SUM(Q429:Q449)</f>
        <v>0</v>
      </c>
      <c r="R428" s="235"/>
      <c r="S428" s="235"/>
      <c r="T428" s="235"/>
      <c r="U428" s="235"/>
      <c r="V428" s="235">
        <f>SUM(V429:V449)</f>
        <v>58.53</v>
      </c>
      <c r="W428" s="235"/>
      <c r="X428" s="235"/>
      <c r="Y428" s="235"/>
      <c r="AG428" t="s">
        <v>175</v>
      </c>
    </row>
    <row r="429" spans="1:60" ht="22.5" outlineLevel="1" x14ac:dyDescent="0.2">
      <c r="A429" s="243">
        <v>154</v>
      </c>
      <c r="B429" s="244" t="s">
        <v>851</v>
      </c>
      <c r="C429" s="256" t="s">
        <v>852</v>
      </c>
      <c r="D429" s="245" t="s">
        <v>188</v>
      </c>
      <c r="E429" s="246">
        <v>38.9</v>
      </c>
      <c r="F429" s="247"/>
      <c r="G429" s="248">
        <f>ROUND(E429*F429,2)</f>
        <v>0</v>
      </c>
      <c r="H429" s="231"/>
      <c r="I429" s="230">
        <f>ROUND(E429*H429,2)</f>
        <v>0</v>
      </c>
      <c r="J429" s="231"/>
      <c r="K429" s="230">
        <f>ROUND(E429*J429,2)</f>
        <v>0</v>
      </c>
      <c r="L429" s="230">
        <v>21</v>
      </c>
      <c r="M429" s="230">
        <f>G429*(1+L429/100)</f>
        <v>0</v>
      </c>
      <c r="N429" s="229">
        <v>0</v>
      </c>
      <c r="O429" s="229">
        <f>ROUND(E429*N429,2)</f>
        <v>0</v>
      </c>
      <c r="P429" s="229">
        <v>0</v>
      </c>
      <c r="Q429" s="229">
        <f>ROUND(E429*P429,2)</f>
        <v>0</v>
      </c>
      <c r="R429" s="230"/>
      <c r="S429" s="230" t="s">
        <v>179</v>
      </c>
      <c r="T429" s="230" t="s">
        <v>180</v>
      </c>
      <c r="U429" s="230">
        <v>1.6E-2</v>
      </c>
      <c r="V429" s="230">
        <f>ROUND(E429*U429,2)</f>
        <v>0.62</v>
      </c>
      <c r="W429" s="230"/>
      <c r="X429" s="230" t="s">
        <v>181</v>
      </c>
      <c r="Y429" s="230" t="s">
        <v>182</v>
      </c>
      <c r="Z429" s="210"/>
      <c r="AA429" s="210"/>
      <c r="AB429" s="210"/>
      <c r="AC429" s="210"/>
      <c r="AD429" s="210"/>
      <c r="AE429" s="210"/>
      <c r="AF429" s="210"/>
      <c r="AG429" s="210" t="s">
        <v>183</v>
      </c>
      <c r="AH429" s="210"/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2" x14ac:dyDescent="0.2">
      <c r="A430" s="227"/>
      <c r="B430" s="228"/>
      <c r="C430" s="257" t="s">
        <v>853</v>
      </c>
      <c r="D430" s="232"/>
      <c r="E430" s="233">
        <v>16.600000000000001</v>
      </c>
      <c r="F430" s="230"/>
      <c r="G430" s="230"/>
      <c r="H430" s="230"/>
      <c r="I430" s="230"/>
      <c r="J430" s="230"/>
      <c r="K430" s="230"/>
      <c r="L430" s="230"/>
      <c r="M430" s="230"/>
      <c r="N430" s="229"/>
      <c r="O430" s="229"/>
      <c r="P430" s="229"/>
      <c r="Q430" s="229"/>
      <c r="R430" s="230"/>
      <c r="S430" s="230"/>
      <c r="T430" s="230"/>
      <c r="U430" s="230"/>
      <c r="V430" s="230"/>
      <c r="W430" s="230"/>
      <c r="X430" s="230"/>
      <c r="Y430" s="230"/>
      <c r="Z430" s="210"/>
      <c r="AA430" s="210"/>
      <c r="AB430" s="210"/>
      <c r="AC430" s="210"/>
      <c r="AD430" s="210"/>
      <c r="AE430" s="210"/>
      <c r="AF430" s="210"/>
      <c r="AG430" s="210" t="s">
        <v>185</v>
      </c>
      <c r="AH430" s="210">
        <v>0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3" x14ac:dyDescent="0.2">
      <c r="A431" s="227"/>
      <c r="B431" s="228"/>
      <c r="C431" s="257" t="s">
        <v>854</v>
      </c>
      <c r="D431" s="232"/>
      <c r="E431" s="233">
        <v>14.3</v>
      </c>
      <c r="F431" s="230"/>
      <c r="G431" s="230"/>
      <c r="H431" s="230"/>
      <c r="I431" s="230"/>
      <c r="J431" s="230"/>
      <c r="K431" s="230"/>
      <c r="L431" s="230"/>
      <c r="M431" s="230"/>
      <c r="N431" s="229"/>
      <c r="O431" s="229"/>
      <c r="P431" s="229"/>
      <c r="Q431" s="229"/>
      <c r="R431" s="230"/>
      <c r="S431" s="230"/>
      <c r="T431" s="230"/>
      <c r="U431" s="230"/>
      <c r="V431" s="230"/>
      <c r="W431" s="230"/>
      <c r="X431" s="230"/>
      <c r="Y431" s="230"/>
      <c r="Z431" s="210"/>
      <c r="AA431" s="210"/>
      <c r="AB431" s="210"/>
      <c r="AC431" s="210"/>
      <c r="AD431" s="210"/>
      <c r="AE431" s="210"/>
      <c r="AF431" s="210"/>
      <c r="AG431" s="210" t="s">
        <v>185</v>
      </c>
      <c r="AH431" s="210">
        <v>0</v>
      </c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3" x14ac:dyDescent="0.2">
      <c r="A432" s="227"/>
      <c r="B432" s="228"/>
      <c r="C432" s="257" t="s">
        <v>660</v>
      </c>
      <c r="D432" s="232"/>
      <c r="E432" s="233">
        <v>8</v>
      </c>
      <c r="F432" s="230"/>
      <c r="G432" s="230"/>
      <c r="H432" s="230"/>
      <c r="I432" s="230"/>
      <c r="J432" s="230"/>
      <c r="K432" s="230"/>
      <c r="L432" s="230"/>
      <c r="M432" s="230"/>
      <c r="N432" s="229"/>
      <c r="O432" s="229"/>
      <c r="P432" s="229"/>
      <c r="Q432" s="229"/>
      <c r="R432" s="230"/>
      <c r="S432" s="230"/>
      <c r="T432" s="230"/>
      <c r="U432" s="230"/>
      <c r="V432" s="230"/>
      <c r="W432" s="230"/>
      <c r="X432" s="230"/>
      <c r="Y432" s="230"/>
      <c r="Z432" s="210"/>
      <c r="AA432" s="210"/>
      <c r="AB432" s="210"/>
      <c r="AC432" s="210"/>
      <c r="AD432" s="210"/>
      <c r="AE432" s="210"/>
      <c r="AF432" s="210"/>
      <c r="AG432" s="210" t="s">
        <v>185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1" x14ac:dyDescent="0.2">
      <c r="A433" s="243">
        <v>155</v>
      </c>
      <c r="B433" s="244" t="s">
        <v>855</v>
      </c>
      <c r="C433" s="256" t="s">
        <v>856</v>
      </c>
      <c r="D433" s="245" t="s">
        <v>188</v>
      </c>
      <c r="E433" s="246">
        <v>38.9</v>
      </c>
      <c r="F433" s="247"/>
      <c r="G433" s="248">
        <f>ROUND(E433*F433,2)</f>
        <v>0</v>
      </c>
      <c r="H433" s="231"/>
      <c r="I433" s="230">
        <f>ROUND(E433*H433,2)</f>
        <v>0</v>
      </c>
      <c r="J433" s="231"/>
      <c r="K433" s="230">
        <f>ROUND(E433*J433,2)</f>
        <v>0</v>
      </c>
      <c r="L433" s="230">
        <v>21</v>
      </c>
      <c r="M433" s="230">
        <f>G433*(1+L433/100)</f>
        <v>0</v>
      </c>
      <c r="N433" s="229">
        <v>2.1000000000000001E-4</v>
      </c>
      <c r="O433" s="229">
        <f>ROUND(E433*N433,2)</f>
        <v>0.01</v>
      </c>
      <c r="P433" s="229">
        <v>0</v>
      </c>
      <c r="Q433" s="229">
        <f>ROUND(E433*P433,2)</f>
        <v>0</v>
      </c>
      <c r="R433" s="230"/>
      <c r="S433" s="230" t="s">
        <v>179</v>
      </c>
      <c r="T433" s="230" t="s">
        <v>180</v>
      </c>
      <c r="U433" s="230">
        <v>0.05</v>
      </c>
      <c r="V433" s="230">
        <f>ROUND(E433*U433,2)</f>
        <v>1.95</v>
      </c>
      <c r="W433" s="230"/>
      <c r="X433" s="230" t="s">
        <v>181</v>
      </c>
      <c r="Y433" s="230" t="s">
        <v>182</v>
      </c>
      <c r="Z433" s="210"/>
      <c r="AA433" s="210"/>
      <c r="AB433" s="210"/>
      <c r="AC433" s="210"/>
      <c r="AD433" s="210"/>
      <c r="AE433" s="210"/>
      <c r="AF433" s="210"/>
      <c r="AG433" s="210" t="s">
        <v>183</v>
      </c>
      <c r="AH433" s="210"/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2" x14ac:dyDescent="0.2">
      <c r="A434" s="227"/>
      <c r="B434" s="228"/>
      <c r="C434" s="257" t="s">
        <v>853</v>
      </c>
      <c r="D434" s="232"/>
      <c r="E434" s="233">
        <v>16.600000000000001</v>
      </c>
      <c r="F434" s="230"/>
      <c r="G434" s="230"/>
      <c r="H434" s="230"/>
      <c r="I434" s="230"/>
      <c r="J434" s="230"/>
      <c r="K434" s="230"/>
      <c r="L434" s="230"/>
      <c r="M434" s="230"/>
      <c r="N434" s="229"/>
      <c r="O434" s="229"/>
      <c r="P434" s="229"/>
      <c r="Q434" s="229"/>
      <c r="R434" s="230"/>
      <c r="S434" s="230"/>
      <c r="T434" s="230"/>
      <c r="U434" s="230"/>
      <c r="V434" s="230"/>
      <c r="W434" s="230"/>
      <c r="X434" s="230"/>
      <c r="Y434" s="230"/>
      <c r="Z434" s="210"/>
      <c r="AA434" s="210"/>
      <c r="AB434" s="210"/>
      <c r="AC434" s="210"/>
      <c r="AD434" s="210"/>
      <c r="AE434" s="210"/>
      <c r="AF434" s="210"/>
      <c r="AG434" s="210" t="s">
        <v>185</v>
      </c>
      <c r="AH434" s="210">
        <v>0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3" x14ac:dyDescent="0.2">
      <c r="A435" s="227"/>
      <c r="B435" s="228"/>
      <c r="C435" s="257" t="s">
        <v>854</v>
      </c>
      <c r="D435" s="232"/>
      <c r="E435" s="233">
        <v>14.3</v>
      </c>
      <c r="F435" s="230"/>
      <c r="G435" s="230"/>
      <c r="H435" s="230"/>
      <c r="I435" s="230"/>
      <c r="J435" s="230"/>
      <c r="K435" s="230"/>
      <c r="L435" s="230"/>
      <c r="M435" s="230"/>
      <c r="N435" s="229"/>
      <c r="O435" s="229"/>
      <c r="P435" s="229"/>
      <c r="Q435" s="229"/>
      <c r="R435" s="230"/>
      <c r="S435" s="230"/>
      <c r="T435" s="230"/>
      <c r="U435" s="230"/>
      <c r="V435" s="230"/>
      <c r="W435" s="230"/>
      <c r="X435" s="230"/>
      <c r="Y435" s="230"/>
      <c r="Z435" s="210"/>
      <c r="AA435" s="210"/>
      <c r="AB435" s="210"/>
      <c r="AC435" s="210"/>
      <c r="AD435" s="210"/>
      <c r="AE435" s="210"/>
      <c r="AF435" s="210"/>
      <c r="AG435" s="210" t="s">
        <v>185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3" x14ac:dyDescent="0.2">
      <c r="A436" s="227"/>
      <c r="B436" s="228"/>
      <c r="C436" s="257" t="s">
        <v>660</v>
      </c>
      <c r="D436" s="232"/>
      <c r="E436" s="233">
        <v>8</v>
      </c>
      <c r="F436" s="230"/>
      <c r="G436" s="230"/>
      <c r="H436" s="230"/>
      <c r="I436" s="230"/>
      <c r="J436" s="230"/>
      <c r="K436" s="230"/>
      <c r="L436" s="230"/>
      <c r="M436" s="230"/>
      <c r="N436" s="229"/>
      <c r="O436" s="229"/>
      <c r="P436" s="229"/>
      <c r="Q436" s="229"/>
      <c r="R436" s="230"/>
      <c r="S436" s="230"/>
      <c r="T436" s="230"/>
      <c r="U436" s="230"/>
      <c r="V436" s="230"/>
      <c r="W436" s="230"/>
      <c r="X436" s="230"/>
      <c r="Y436" s="230"/>
      <c r="Z436" s="210"/>
      <c r="AA436" s="210"/>
      <c r="AB436" s="210"/>
      <c r="AC436" s="210"/>
      <c r="AD436" s="210"/>
      <c r="AE436" s="210"/>
      <c r="AF436" s="210"/>
      <c r="AG436" s="210" t="s">
        <v>185</v>
      </c>
      <c r="AH436" s="210">
        <v>0</v>
      </c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ht="22.5" outlineLevel="1" x14ac:dyDescent="0.2">
      <c r="A437" s="243">
        <v>156</v>
      </c>
      <c r="B437" s="244" t="s">
        <v>857</v>
      </c>
      <c r="C437" s="256" t="s">
        <v>858</v>
      </c>
      <c r="D437" s="245" t="s">
        <v>188</v>
      </c>
      <c r="E437" s="246">
        <v>38.9</v>
      </c>
      <c r="F437" s="247"/>
      <c r="G437" s="248">
        <f>ROUND(E437*F437,2)</f>
        <v>0</v>
      </c>
      <c r="H437" s="231"/>
      <c r="I437" s="230">
        <f>ROUND(E437*H437,2)</f>
        <v>0</v>
      </c>
      <c r="J437" s="231"/>
      <c r="K437" s="230">
        <f>ROUND(E437*J437,2)</f>
        <v>0</v>
      </c>
      <c r="L437" s="230">
        <v>21</v>
      </c>
      <c r="M437" s="230">
        <f>G437*(1+L437/100)</f>
        <v>0</v>
      </c>
      <c r="N437" s="229">
        <v>5.3600000000000002E-3</v>
      </c>
      <c r="O437" s="229">
        <f>ROUND(E437*N437,2)</f>
        <v>0.21</v>
      </c>
      <c r="P437" s="229">
        <v>0</v>
      </c>
      <c r="Q437" s="229">
        <f>ROUND(E437*P437,2)</f>
        <v>0</v>
      </c>
      <c r="R437" s="230"/>
      <c r="S437" s="230" t="s">
        <v>179</v>
      </c>
      <c r="T437" s="230" t="s">
        <v>180</v>
      </c>
      <c r="U437" s="230">
        <v>1.3466</v>
      </c>
      <c r="V437" s="230">
        <f>ROUND(E437*U437,2)</f>
        <v>52.38</v>
      </c>
      <c r="W437" s="230"/>
      <c r="X437" s="230" t="s">
        <v>181</v>
      </c>
      <c r="Y437" s="230" t="s">
        <v>182</v>
      </c>
      <c r="Z437" s="210"/>
      <c r="AA437" s="210"/>
      <c r="AB437" s="210"/>
      <c r="AC437" s="210"/>
      <c r="AD437" s="210"/>
      <c r="AE437" s="210"/>
      <c r="AF437" s="210"/>
      <c r="AG437" s="210" t="s">
        <v>183</v>
      </c>
      <c r="AH437" s="210"/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2" x14ac:dyDescent="0.2">
      <c r="A438" s="227"/>
      <c r="B438" s="228"/>
      <c r="C438" s="257" t="s">
        <v>853</v>
      </c>
      <c r="D438" s="232"/>
      <c r="E438" s="233">
        <v>16.600000000000001</v>
      </c>
      <c r="F438" s="230"/>
      <c r="G438" s="230"/>
      <c r="H438" s="230"/>
      <c r="I438" s="230"/>
      <c r="J438" s="230"/>
      <c r="K438" s="230"/>
      <c r="L438" s="230"/>
      <c r="M438" s="230"/>
      <c r="N438" s="229"/>
      <c r="O438" s="229"/>
      <c r="P438" s="229"/>
      <c r="Q438" s="229"/>
      <c r="R438" s="230"/>
      <c r="S438" s="230"/>
      <c r="T438" s="230"/>
      <c r="U438" s="230"/>
      <c r="V438" s="230"/>
      <c r="W438" s="230"/>
      <c r="X438" s="230"/>
      <c r="Y438" s="230"/>
      <c r="Z438" s="210"/>
      <c r="AA438" s="210"/>
      <c r="AB438" s="210"/>
      <c r="AC438" s="210"/>
      <c r="AD438" s="210"/>
      <c r="AE438" s="210"/>
      <c r="AF438" s="210"/>
      <c r="AG438" s="210" t="s">
        <v>185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3" x14ac:dyDescent="0.2">
      <c r="A439" s="227"/>
      <c r="B439" s="228"/>
      <c r="C439" s="257" t="s">
        <v>854</v>
      </c>
      <c r="D439" s="232"/>
      <c r="E439" s="233">
        <v>14.3</v>
      </c>
      <c r="F439" s="230"/>
      <c r="G439" s="230"/>
      <c r="H439" s="230"/>
      <c r="I439" s="230"/>
      <c r="J439" s="230"/>
      <c r="K439" s="230"/>
      <c r="L439" s="230"/>
      <c r="M439" s="230"/>
      <c r="N439" s="229"/>
      <c r="O439" s="229"/>
      <c r="P439" s="229"/>
      <c r="Q439" s="229"/>
      <c r="R439" s="230"/>
      <c r="S439" s="230"/>
      <c r="T439" s="230"/>
      <c r="U439" s="230"/>
      <c r="V439" s="230"/>
      <c r="W439" s="230"/>
      <c r="X439" s="230"/>
      <c r="Y439" s="230"/>
      <c r="Z439" s="210"/>
      <c r="AA439" s="210"/>
      <c r="AB439" s="210"/>
      <c r="AC439" s="210"/>
      <c r="AD439" s="210"/>
      <c r="AE439" s="210"/>
      <c r="AF439" s="210"/>
      <c r="AG439" s="210" t="s">
        <v>185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">
      <c r="A440" s="227"/>
      <c r="B440" s="228"/>
      <c r="C440" s="257" t="s">
        <v>660</v>
      </c>
      <c r="D440" s="232"/>
      <c r="E440" s="233">
        <v>8</v>
      </c>
      <c r="F440" s="230"/>
      <c r="G440" s="230"/>
      <c r="H440" s="230"/>
      <c r="I440" s="230"/>
      <c r="J440" s="230"/>
      <c r="K440" s="230"/>
      <c r="L440" s="230"/>
      <c r="M440" s="230"/>
      <c r="N440" s="229"/>
      <c r="O440" s="229"/>
      <c r="P440" s="229"/>
      <c r="Q440" s="229"/>
      <c r="R440" s="230"/>
      <c r="S440" s="230"/>
      <c r="T440" s="230"/>
      <c r="U440" s="230"/>
      <c r="V440" s="230"/>
      <c r="W440" s="230"/>
      <c r="X440" s="230"/>
      <c r="Y440" s="230"/>
      <c r="Z440" s="210"/>
      <c r="AA440" s="210"/>
      <c r="AB440" s="210"/>
      <c r="AC440" s="210"/>
      <c r="AD440" s="210"/>
      <c r="AE440" s="210"/>
      <c r="AF440" s="210"/>
      <c r="AG440" s="210" t="s">
        <v>185</v>
      </c>
      <c r="AH440" s="210">
        <v>0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ht="22.5" outlineLevel="1" x14ac:dyDescent="0.2">
      <c r="A441" s="243">
        <v>157</v>
      </c>
      <c r="B441" s="244" t="s">
        <v>859</v>
      </c>
      <c r="C441" s="256" t="s">
        <v>860</v>
      </c>
      <c r="D441" s="245" t="s">
        <v>212</v>
      </c>
      <c r="E441" s="246">
        <v>5.8</v>
      </c>
      <c r="F441" s="247"/>
      <c r="G441" s="248">
        <f>ROUND(E441*F441,2)</f>
        <v>0</v>
      </c>
      <c r="H441" s="231"/>
      <c r="I441" s="230">
        <f>ROUND(E441*H441,2)</f>
        <v>0</v>
      </c>
      <c r="J441" s="231"/>
      <c r="K441" s="230">
        <f>ROUND(E441*J441,2)</f>
        <v>0</v>
      </c>
      <c r="L441" s="230">
        <v>21</v>
      </c>
      <c r="M441" s="230">
        <f>G441*(1+L441/100)</f>
        <v>0</v>
      </c>
      <c r="N441" s="229">
        <v>4.8000000000000001E-4</v>
      </c>
      <c r="O441" s="229">
        <f>ROUND(E441*N441,2)</f>
        <v>0</v>
      </c>
      <c r="P441" s="229">
        <v>0</v>
      </c>
      <c r="Q441" s="229">
        <f>ROUND(E441*P441,2)</f>
        <v>0</v>
      </c>
      <c r="R441" s="230"/>
      <c r="S441" s="230" t="s">
        <v>179</v>
      </c>
      <c r="T441" s="230" t="s">
        <v>180</v>
      </c>
      <c r="U441" s="230">
        <v>0.23599999999999999</v>
      </c>
      <c r="V441" s="230">
        <f>ROUND(E441*U441,2)</f>
        <v>1.37</v>
      </c>
      <c r="W441" s="230"/>
      <c r="X441" s="230" t="s">
        <v>181</v>
      </c>
      <c r="Y441" s="230" t="s">
        <v>182</v>
      </c>
      <c r="Z441" s="210"/>
      <c r="AA441" s="210"/>
      <c r="AB441" s="210"/>
      <c r="AC441" s="210"/>
      <c r="AD441" s="210"/>
      <c r="AE441" s="210"/>
      <c r="AF441" s="210"/>
      <c r="AG441" s="210" t="s">
        <v>183</v>
      </c>
      <c r="AH441" s="210"/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2" x14ac:dyDescent="0.2">
      <c r="A442" s="227"/>
      <c r="B442" s="228"/>
      <c r="C442" s="257" t="s">
        <v>861</v>
      </c>
      <c r="D442" s="232"/>
      <c r="E442" s="233">
        <v>5.8</v>
      </c>
      <c r="F442" s="230"/>
      <c r="G442" s="230"/>
      <c r="H442" s="230"/>
      <c r="I442" s="230"/>
      <c r="J442" s="230"/>
      <c r="K442" s="230"/>
      <c r="L442" s="230"/>
      <c r="M442" s="230"/>
      <c r="N442" s="229"/>
      <c r="O442" s="229"/>
      <c r="P442" s="229"/>
      <c r="Q442" s="229"/>
      <c r="R442" s="230"/>
      <c r="S442" s="230"/>
      <c r="T442" s="230"/>
      <c r="U442" s="230"/>
      <c r="V442" s="230"/>
      <c r="W442" s="230"/>
      <c r="X442" s="230"/>
      <c r="Y442" s="230"/>
      <c r="Z442" s="210"/>
      <c r="AA442" s="210"/>
      <c r="AB442" s="210"/>
      <c r="AC442" s="210"/>
      <c r="AD442" s="210"/>
      <c r="AE442" s="210"/>
      <c r="AF442" s="210"/>
      <c r="AG442" s="210" t="s">
        <v>185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1" x14ac:dyDescent="0.2">
      <c r="A443" s="249">
        <v>158</v>
      </c>
      <c r="B443" s="250" t="s">
        <v>862</v>
      </c>
      <c r="C443" s="258" t="s">
        <v>863</v>
      </c>
      <c r="D443" s="251" t="s">
        <v>212</v>
      </c>
      <c r="E443" s="252">
        <v>5.8</v>
      </c>
      <c r="F443" s="253"/>
      <c r="G443" s="254">
        <f>ROUND(E443*F443,2)</f>
        <v>0</v>
      </c>
      <c r="H443" s="231"/>
      <c r="I443" s="230">
        <f>ROUND(E443*H443,2)</f>
        <v>0</v>
      </c>
      <c r="J443" s="231"/>
      <c r="K443" s="230">
        <f>ROUND(E443*J443,2)</f>
        <v>0</v>
      </c>
      <c r="L443" s="230">
        <v>21</v>
      </c>
      <c r="M443" s="230">
        <f>G443*(1+L443/100)</f>
        <v>0</v>
      </c>
      <c r="N443" s="229">
        <v>0</v>
      </c>
      <c r="O443" s="229">
        <f>ROUND(E443*N443,2)</f>
        <v>0</v>
      </c>
      <c r="P443" s="229">
        <v>0</v>
      </c>
      <c r="Q443" s="229">
        <f>ROUND(E443*P443,2)</f>
        <v>0</v>
      </c>
      <c r="R443" s="230"/>
      <c r="S443" s="230" t="s">
        <v>179</v>
      </c>
      <c r="T443" s="230" t="s">
        <v>180</v>
      </c>
      <c r="U443" s="230">
        <v>0.154</v>
      </c>
      <c r="V443" s="230">
        <f>ROUND(E443*U443,2)</f>
        <v>0.89</v>
      </c>
      <c r="W443" s="230"/>
      <c r="X443" s="230" t="s">
        <v>181</v>
      </c>
      <c r="Y443" s="230" t="s">
        <v>182</v>
      </c>
      <c r="Z443" s="210"/>
      <c r="AA443" s="210"/>
      <c r="AB443" s="210"/>
      <c r="AC443" s="210"/>
      <c r="AD443" s="210"/>
      <c r="AE443" s="210"/>
      <c r="AF443" s="210"/>
      <c r="AG443" s="210" t="s">
        <v>183</v>
      </c>
      <c r="AH443" s="210"/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1" x14ac:dyDescent="0.2">
      <c r="A444" s="243">
        <v>159</v>
      </c>
      <c r="B444" s="244" t="s">
        <v>864</v>
      </c>
      <c r="C444" s="256" t="s">
        <v>865</v>
      </c>
      <c r="D444" s="245" t="s">
        <v>188</v>
      </c>
      <c r="E444" s="246">
        <v>42.79</v>
      </c>
      <c r="F444" s="247"/>
      <c r="G444" s="248">
        <f>ROUND(E444*F444,2)</f>
        <v>0</v>
      </c>
      <c r="H444" s="231"/>
      <c r="I444" s="230">
        <f>ROUND(E444*H444,2)</f>
        <v>0</v>
      </c>
      <c r="J444" s="231"/>
      <c r="K444" s="230">
        <f>ROUND(E444*J444,2)</f>
        <v>0</v>
      </c>
      <c r="L444" s="230">
        <v>21</v>
      </c>
      <c r="M444" s="230">
        <f>G444*(1+L444/100)</f>
        <v>0</v>
      </c>
      <c r="N444" s="229">
        <v>1.9199999999999998E-2</v>
      </c>
      <c r="O444" s="229">
        <f>ROUND(E444*N444,2)</f>
        <v>0.82</v>
      </c>
      <c r="P444" s="229">
        <v>0</v>
      </c>
      <c r="Q444" s="229">
        <f>ROUND(E444*P444,2)</f>
        <v>0</v>
      </c>
      <c r="R444" s="230" t="s">
        <v>406</v>
      </c>
      <c r="S444" s="230" t="s">
        <v>322</v>
      </c>
      <c r="T444" s="230" t="s">
        <v>737</v>
      </c>
      <c r="U444" s="230">
        <v>0</v>
      </c>
      <c r="V444" s="230">
        <f>ROUND(E444*U444,2)</f>
        <v>0</v>
      </c>
      <c r="W444" s="230"/>
      <c r="X444" s="230" t="s">
        <v>407</v>
      </c>
      <c r="Y444" s="230" t="s">
        <v>182</v>
      </c>
      <c r="Z444" s="210"/>
      <c r="AA444" s="210"/>
      <c r="AB444" s="210"/>
      <c r="AC444" s="210"/>
      <c r="AD444" s="210"/>
      <c r="AE444" s="210"/>
      <c r="AF444" s="210"/>
      <c r="AG444" s="210" t="s">
        <v>408</v>
      </c>
      <c r="AH444" s="210"/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2" x14ac:dyDescent="0.2">
      <c r="A445" s="227"/>
      <c r="B445" s="228"/>
      <c r="C445" s="257" t="s">
        <v>853</v>
      </c>
      <c r="D445" s="232"/>
      <c r="E445" s="233">
        <v>16.600000000000001</v>
      </c>
      <c r="F445" s="230"/>
      <c r="G445" s="230"/>
      <c r="H445" s="230"/>
      <c r="I445" s="230"/>
      <c r="J445" s="230"/>
      <c r="K445" s="230"/>
      <c r="L445" s="230"/>
      <c r="M445" s="230"/>
      <c r="N445" s="229"/>
      <c r="O445" s="229"/>
      <c r="P445" s="229"/>
      <c r="Q445" s="229"/>
      <c r="R445" s="230"/>
      <c r="S445" s="230"/>
      <c r="T445" s="230"/>
      <c r="U445" s="230"/>
      <c r="V445" s="230"/>
      <c r="W445" s="230"/>
      <c r="X445" s="230"/>
      <c r="Y445" s="230"/>
      <c r="Z445" s="210"/>
      <c r="AA445" s="210"/>
      <c r="AB445" s="210"/>
      <c r="AC445" s="210"/>
      <c r="AD445" s="210"/>
      <c r="AE445" s="210"/>
      <c r="AF445" s="210"/>
      <c r="AG445" s="210" t="s">
        <v>185</v>
      </c>
      <c r="AH445" s="210">
        <v>0</v>
      </c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3" x14ac:dyDescent="0.2">
      <c r="A446" s="227"/>
      <c r="B446" s="228"/>
      <c r="C446" s="257" t="s">
        <v>854</v>
      </c>
      <c r="D446" s="232"/>
      <c r="E446" s="233">
        <v>14.3</v>
      </c>
      <c r="F446" s="230"/>
      <c r="G446" s="230"/>
      <c r="H446" s="230"/>
      <c r="I446" s="230"/>
      <c r="J446" s="230"/>
      <c r="K446" s="230"/>
      <c r="L446" s="230"/>
      <c r="M446" s="230"/>
      <c r="N446" s="229"/>
      <c r="O446" s="229"/>
      <c r="P446" s="229"/>
      <c r="Q446" s="229"/>
      <c r="R446" s="230"/>
      <c r="S446" s="230"/>
      <c r="T446" s="230"/>
      <c r="U446" s="230"/>
      <c r="V446" s="230"/>
      <c r="W446" s="230"/>
      <c r="X446" s="230"/>
      <c r="Y446" s="230"/>
      <c r="Z446" s="210"/>
      <c r="AA446" s="210"/>
      <c r="AB446" s="210"/>
      <c r="AC446" s="210"/>
      <c r="AD446" s="210"/>
      <c r="AE446" s="210"/>
      <c r="AF446" s="210"/>
      <c r="AG446" s="210" t="s">
        <v>185</v>
      </c>
      <c r="AH446" s="210">
        <v>0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3" x14ac:dyDescent="0.2">
      <c r="A447" s="227"/>
      <c r="B447" s="228"/>
      <c r="C447" s="257" t="s">
        <v>660</v>
      </c>
      <c r="D447" s="232"/>
      <c r="E447" s="233">
        <v>8</v>
      </c>
      <c r="F447" s="230"/>
      <c r="G447" s="230"/>
      <c r="H447" s="230"/>
      <c r="I447" s="230"/>
      <c r="J447" s="230"/>
      <c r="K447" s="230"/>
      <c r="L447" s="230"/>
      <c r="M447" s="230"/>
      <c r="N447" s="229"/>
      <c r="O447" s="229"/>
      <c r="P447" s="229"/>
      <c r="Q447" s="229"/>
      <c r="R447" s="230"/>
      <c r="S447" s="230"/>
      <c r="T447" s="230"/>
      <c r="U447" s="230"/>
      <c r="V447" s="230"/>
      <c r="W447" s="230"/>
      <c r="X447" s="230"/>
      <c r="Y447" s="230"/>
      <c r="Z447" s="210"/>
      <c r="AA447" s="210"/>
      <c r="AB447" s="210"/>
      <c r="AC447" s="210"/>
      <c r="AD447" s="210"/>
      <c r="AE447" s="210"/>
      <c r="AF447" s="210"/>
      <c r="AG447" s="210" t="s">
        <v>185</v>
      </c>
      <c r="AH447" s="210">
        <v>0</v>
      </c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3" x14ac:dyDescent="0.2">
      <c r="A448" s="227"/>
      <c r="B448" s="228"/>
      <c r="C448" s="268" t="s">
        <v>420</v>
      </c>
      <c r="D448" s="266"/>
      <c r="E448" s="267">
        <v>3.89</v>
      </c>
      <c r="F448" s="230"/>
      <c r="G448" s="230"/>
      <c r="H448" s="230"/>
      <c r="I448" s="230"/>
      <c r="J448" s="230"/>
      <c r="K448" s="230"/>
      <c r="L448" s="230"/>
      <c r="M448" s="230"/>
      <c r="N448" s="229"/>
      <c r="O448" s="229"/>
      <c r="P448" s="229"/>
      <c r="Q448" s="229"/>
      <c r="R448" s="230"/>
      <c r="S448" s="230"/>
      <c r="T448" s="230"/>
      <c r="U448" s="230"/>
      <c r="V448" s="230"/>
      <c r="W448" s="230"/>
      <c r="X448" s="230"/>
      <c r="Y448" s="230"/>
      <c r="Z448" s="210"/>
      <c r="AA448" s="210"/>
      <c r="AB448" s="210"/>
      <c r="AC448" s="210"/>
      <c r="AD448" s="210"/>
      <c r="AE448" s="210"/>
      <c r="AF448" s="210"/>
      <c r="AG448" s="210" t="s">
        <v>185</v>
      </c>
      <c r="AH448" s="210">
        <v>4</v>
      </c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1" x14ac:dyDescent="0.2">
      <c r="A449" s="249">
        <v>160</v>
      </c>
      <c r="B449" s="250" t="s">
        <v>866</v>
      </c>
      <c r="C449" s="258" t="s">
        <v>867</v>
      </c>
      <c r="D449" s="251" t="s">
        <v>325</v>
      </c>
      <c r="E449" s="252">
        <v>1.0410200000000001</v>
      </c>
      <c r="F449" s="253"/>
      <c r="G449" s="254">
        <f>ROUND(E449*F449,2)</f>
        <v>0</v>
      </c>
      <c r="H449" s="231"/>
      <c r="I449" s="230">
        <f>ROUND(E449*H449,2)</f>
        <v>0</v>
      </c>
      <c r="J449" s="231"/>
      <c r="K449" s="230">
        <f>ROUND(E449*J449,2)</f>
        <v>0</v>
      </c>
      <c r="L449" s="230">
        <v>21</v>
      </c>
      <c r="M449" s="230">
        <f>G449*(1+L449/100)</f>
        <v>0</v>
      </c>
      <c r="N449" s="229">
        <v>0</v>
      </c>
      <c r="O449" s="229">
        <f>ROUND(E449*N449,2)</f>
        <v>0</v>
      </c>
      <c r="P449" s="229">
        <v>0</v>
      </c>
      <c r="Q449" s="229">
        <f>ROUND(E449*P449,2)</f>
        <v>0</v>
      </c>
      <c r="R449" s="230"/>
      <c r="S449" s="230" t="s">
        <v>179</v>
      </c>
      <c r="T449" s="230" t="s">
        <v>180</v>
      </c>
      <c r="U449" s="230">
        <v>1.2649999999999999</v>
      </c>
      <c r="V449" s="230">
        <f>ROUND(E449*U449,2)</f>
        <v>1.32</v>
      </c>
      <c r="W449" s="230"/>
      <c r="X449" s="230" t="s">
        <v>645</v>
      </c>
      <c r="Y449" s="230" t="s">
        <v>182</v>
      </c>
      <c r="Z449" s="210"/>
      <c r="AA449" s="210"/>
      <c r="AB449" s="210"/>
      <c r="AC449" s="210"/>
      <c r="AD449" s="210"/>
      <c r="AE449" s="210"/>
      <c r="AF449" s="210"/>
      <c r="AG449" s="210" t="s">
        <v>646</v>
      </c>
      <c r="AH449" s="210"/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x14ac:dyDescent="0.2">
      <c r="A450" s="236" t="s">
        <v>174</v>
      </c>
      <c r="B450" s="237" t="s">
        <v>125</v>
      </c>
      <c r="C450" s="255" t="s">
        <v>126</v>
      </c>
      <c r="D450" s="238"/>
      <c r="E450" s="239"/>
      <c r="F450" s="240"/>
      <c r="G450" s="241">
        <f>SUMIF(AG451:AG466,"&lt;&gt;NOR",G451:G466)</f>
        <v>0</v>
      </c>
      <c r="H450" s="235"/>
      <c r="I450" s="235">
        <f>SUM(I451:I466)</f>
        <v>0</v>
      </c>
      <c r="J450" s="235"/>
      <c r="K450" s="235">
        <f>SUM(K451:K466)</f>
        <v>0</v>
      </c>
      <c r="L450" s="235"/>
      <c r="M450" s="235">
        <f>SUM(M451:M466)</f>
        <v>0</v>
      </c>
      <c r="N450" s="234"/>
      <c r="O450" s="234">
        <f>SUM(O451:O466)</f>
        <v>0.59000000000000008</v>
      </c>
      <c r="P450" s="234"/>
      <c r="Q450" s="234">
        <f>SUM(Q451:Q466)</f>
        <v>0</v>
      </c>
      <c r="R450" s="235"/>
      <c r="S450" s="235"/>
      <c r="T450" s="235"/>
      <c r="U450" s="235"/>
      <c r="V450" s="235">
        <f>SUM(V451:V466)</f>
        <v>63.63</v>
      </c>
      <c r="W450" s="235"/>
      <c r="X450" s="235"/>
      <c r="Y450" s="235"/>
      <c r="AG450" t="s">
        <v>175</v>
      </c>
    </row>
    <row r="451" spans="1:60" ht="22.5" outlineLevel="1" x14ac:dyDescent="0.2">
      <c r="A451" s="243">
        <v>161</v>
      </c>
      <c r="B451" s="244" t="s">
        <v>868</v>
      </c>
      <c r="C451" s="256" t="s">
        <v>869</v>
      </c>
      <c r="D451" s="245" t="s">
        <v>188</v>
      </c>
      <c r="E451" s="246">
        <v>100.2</v>
      </c>
      <c r="F451" s="247"/>
      <c r="G451" s="248">
        <f>ROUND(E451*F451,2)</f>
        <v>0</v>
      </c>
      <c r="H451" s="231"/>
      <c r="I451" s="230">
        <f>ROUND(E451*H451,2)</f>
        <v>0</v>
      </c>
      <c r="J451" s="231"/>
      <c r="K451" s="230">
        <f>ROUND(E451*J451,2)</f>
        <v>0</v>
      </c>
      <c r="L451" s="230">
        <v>21</v>
      </c>
      <c r="M451" s="230">
        <f>G451*(1+L451/100)</f>
        <v>0</v>
      </c>
      <c r="N451" s="229">
        <v>0</v>
      </c>
      <c r="O451" s="229">
        <f>ROUND(E451*N451,2)</f>
        <v>0</v>
      </c>
      <c r="P451" s="229">
        <v>0</v>
      </c>
      <c r="Q451" s="229">
        <f>ROUND(E451*P451,2)</f>
        <v>0</v>
      </c>
      <c r="R451" s="230"/>
      <c r="S451" s="230" t="s">
        <v>179</v>
      </c>
      <c r="T451" s="230" t="s">
        <v>180</v>
      </c>
      <c r="U451" s="230">
        <v>1.6E-2</v>
      </c>
      <c r="V451" s="230">
        <f>ROUND(E451*U451,2)</f>
        <v>1.6</v>
      </c>
      <c r="W451" s="230"/>
      <c r="X451" s="230" t="s">
        <v>181</v>
      </c>
      <c r="Y451" s="230" t="s">
        <v>182</v>
      </c>
      <c r="Z451" s="210"/>
      <c r="AA451" s="210"/>
      <c r="AB451" s="210"/>
      <c r="AC451" s="210"/>
      <c r="AD451" s="210"/>
      <c r="AE451" s="210"/>
      <c r="AF451" s="210"/>
      <c r="AG451" s="210" t="s">
        <v>183</v>
      </c>
      <c r="AH451" s="210"/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2" x14ac:dyDescent="0.2">
      <c r="A452" s="227"/>
      <c r="B452" s="228"/>
      <c r="C452" s="257" t="s">
        <v>870</v>
      </c>
      <c r="D452" s="232"/>
      <c r="E452" s="233">
        <v>37.299999999999997</v>
      </c>
      <c r="F452" s="230"/>
      <c r="G452" s="230"/>
      <c r="H452" s="230"/>
      <c r="I452" s="230"/>
      <c r="J452" s="230"/>
      <c r="K452" s="230"/>
      <c r="L452" s="230"/>
      <c r="M452" s="230"/>
      <c r="N452" s="229"/>
      <c r="O452" s="229"/>
      <c r="P452" s="229"/>
      <c r="Q452" s="229"/>
      <c r="R452" s="230"/>
      <c r="S452" s="230"/>
      <c r="T452" s="230"/>
      <c r="U452" s="230"/>
      <c r="V452" s="230"/>
      <c r="W452" s="230"/>
      <c r="X452" s="230"/>
      <c r="Y452" s="230"/>
      <c r="Z452" s="210"/>
      <c r="AA452" s="210"/>
      <c r="AB452" s="210"/>
      <c r="AC452" s="210"/>
      <c r="AD452" s="210"/>
      <c r="AE452" s="210"/>
      <c r="AF452" s="210"/>
      <c r="AG452" s="210" t="s">
        <v>185</v>
      </c>
      <c r="AH452" s="210">
        <v>0</v>
      </c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outlineLevel="3" x14ac:dyDescent="0.2">
      <c r="A453" s="227"/>
      <c r="B453" s="228"/>
      <c r="C453" s="257" t="s">
        <v>871</v>
      </c>
      <c r="D453" s="232"/>
      <c r="E453" s="233">
        <v>62.9</v>
      </c>
      <c r="F453" s="230"/>
      <c r="G453" s="230"/>
      <c r="H453" s="230"/>
      <c r="I453" s="230"/>
      <c r="J453" s="230"/>
      <c r="K453" s="230"/>
      <c r="L453" s="230"/>
      <c r="M453" s="230"/>
      <c r="N453" s="229"/>
      <c r="O453" s="229"/>
      <c r="P453" s="229"/>
      <c r="Q453" s="229"/>
      <c r="R453" s="230"/>
      <c r="S453" s="230"/>
      <c r="T453" s="230"/>
      <c r="U453" s="230"/>
      <c r="V453" s="230"/>
      <c r="W453" s="230"/>
      <c r="X453" s="230"/>
      <c r="Y453" s="230"/>
      <c r="Z453" s="210"/>
      <c r="AA453" s="210"/>
      <c r="AB453" s="210"/>
      <c r="AC453" s="210"/>
      <c r="AD453" s="210"/>
      <c r="AE453" s="210"/>
      <c r="AF453" s="210"/>
      <c r="AG453" s="210" t="s">
        <v>185</v>
      </c>
      <c r="AH453" s="210">
        <v>0</v>
      </c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1" x14ac:dyDescent="0.2">
      <c r="A454" s="243">
        <v>162</v>
      </c>
      <c r="B454" s="244" t="s">
        <v>872</v>
      </c>
      <c r="C454" s="256" t="s">
        <v>873</v>
      </c>
      <c r="D454" s="245" t="s">
        <v>188</v>
      </c>
      <c r="E454" s="246">
        <v>100.2</v>
      </c>
      <c r="F454" s="247"/>
      <c r="G454" s="248">
        <f>ROUND(E454*F454,2)</f>
        <v>0</v>
      </c>
      <c r="H454" s="231"/>
      <c r="I454" s="230">
        <f>ROUND(E454*H454,2)</f>
        <v>0</v>
      </c>
      <c r="J454" s="231"/>
      <c r="K454" s="230">
        <f>ROUND(E454*J454,2)</f>
        <v>0</v>
      </c>
      <c r="L454" s="230">
        <v>21</v>
      </c>
      <c r="M454" s="230">
        <f>G454*(1+L454/100)</f>
        <v>0</v>
      </c>
      <c r="N454" s="229">
        <v>0</v>
      </c>
      <c r="O454" s="229">
        <f>ROUND(E454*N454,2)</f>
        <v>0</v>
      </c>
      <c r="P454" s="229">
        <v>0</v>
      </c>
      <c r="Q454" s="229">
        <f>ROUND(E454*P454,2)</f>
        <v>0</v>
      </c>
      <c r="R454" s="230"/>
      <c r="S454" s="230" t="s">
        <v>179</v>
      </c>
      <c r="T454" s="230" t="s">
        <v>180</v>
      </c>
      <c r="U454" s="230">
        <v>4.5999999999999999E-2</v>
      </c>
      <c r="V454" s="230">
        <f>ROUND(E454*U454,2)</f>
        <v>4.6100000000000003</v>
      </c>
      <c r="W454" s="230"/>
      <c r="X454" s="230" t="s">
        <v>181</v>
      </c>
      <c r="Y454" s="230" t="s">
        <v>182</v>
      </c>
      <c r="Z454" s="210"/>
      <c r="AA454" s="210"/>
      <c r="AB454" s="210"/>
      <c r="AC454" s="210"/>
      <c r="AD454" s="210"/>
      <c r="AE454" s="210"/>
      <c r="AF454" s="210"/>
      <c r="AG454" s="210" t="s">
        <v>183</v>
      </c>
      <c r="AH454" s="210"/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2" x14ac:dyDescent="0.2">
      <c r="A455" s="227"/>
      <c r="B455" s="228"/>
      <c r="C455" s="257" t="s">
        <v>870</v>
      </c>
      <c r="D455" s="232"/>
      <c r="E455" s="233">
        <v>37.299999999999997</v>
      </c>
      <c r="F455" s="230"/>
      <c r="G455" s="230"/>
      <c r="H455" s="230"/>
      <c r="I455" s="230"/>
      <c r="J455" s="230"/>
      <c r="K455" s="230"/>
      <c r="L455" s="230"/>
      <c r="M455" s="230"/>
      <c r="N455" s="229"/>
      <c r="O455" s="229"/>
      <c r="P455" s="229"/>
      <c r="Q455" s="229"/>
      <c r="R455" s="230"/>
      <c r="S455" s="230"/>
      <c r="T455" s="230"/>
      <c r="U455" s="230"/>
      <c r="V455" s="230"/>
      <c r="W455" s="230"/>
      <c r="X455" s="230"/>
      <c r="Y455" s="230"/>
      <c r="Z455" s="210"/>
      <c r="AA455" s="210"/>
      <c r="AB455" s="210"/>
      <c r="AC455" s="210"/>
      <c r="AD455" s="210"/>
      <c r="AE455" s="210"/>
      <c r="AF455" s="210"/>
      <c r="AG455" s="210" t="s">
        <v>185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3" x14ac:dyDescent="0.2">
      <c r="A456" s="227"/>
      <c r="B456" s="228"/>
      <c r="C456" s="257" t="s">
        <v>871</v>
      </c>
      <c r="D456" s="232"/>
      <c r="E456" s="233">
        <v>62.9</v>
      </c>
      <c r="F456" s="230"/>
      <c r="G456" s="230"/>
      <c r="H456" s="230"/>
      <c r="I456" s="230"/>
      <c r="J456" s="230"/>
      <c r="K456" s="230"/>
      <c r="L456" s="230"/>
      <c r="M456" s="230"/>
      <c r="N456" s="229"/>
      <c r="O456" s="229"/>
      <c r="P456" s="229"/>
      <c r="Q456" s="229"/>
      <c r="R456" s="230"/>
      <c r="S456" s="230"/>
      <c r="T456" s="230"/>
      <c r="U456" s="230"/>
      <c r="V456" s="230"/>
      <c r="W456" s="230"/>
      <c r="X456" s="230"/>
      <c r="Y456" s="230"/>
      <c r="Z456" s="210"/>
      <c r="AA456" s="210"/>
      <c r="AB456" s="210"/>
      <c r="AC456" s="210"/>
      <c r="AD456" s="210"/>
      <c r="AE456" s="210"/>
      <c r="AF456" s="210"/>
      <c r="AG456" s="210" t="s">
        <v>185</v>
      </c>
      <c r="AH456" s="210">
        <v>0</v>
      </c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ht="22.5" outlineLevel="1" x14ac:dyDescent="0.2">
      <c r="A457" s="243">
        <v>163</v>
      </c>
      <c r="B457" s="244" t="s">
        <v>874</v>
      </c>
      <c r="C457" s="256" t="s">
        <v>875</v>
      </c>
      <c r="D457" s="245" t="s">
        <v>188</v>
      </c>
      <c r="E457" s="246">
        <v>66.045000000000002</v>
      </c>
      <c r="F457" s="247"/>
      <c r="G457" s="248">
        <f>ROUND(E457*F457,2)</f>
        <v>0</v>
      </c>
      <c r="H457" s="231"/>
      <c r="I457" s="230">
        <f>ROUND(E457*H457,2)</f>
        <v>0</v>
      </c>
      <c r="J457" s="231"/>
      <c r="K457" s="230">
        <f>ROUND(E457*J457,2)</f>
        <v>0</v>
      </c>
      <c r="L457" s="230">
        <v>21</v>
      </c>
      <c r="M457" s="230">
        <f>G457*(1+L457/100)</f>
        <v>0</v>
      </c>
      <c r="N457" s="229">
        <v>4.8500000000000001E-3</v>
      </c>
      <c r="O457" s="229">
        <f>ROUND(E457*N457,2)</f>
        <v>0.32</v>
      </c>
      <c r="P457" s="229">
        <v>0</v>
      </c>
      <c r="Q457" s="229">
        <f>ROUND(E457*P457,2)</f>
        <v>0</v>
      </c>
      <c r="R457" s="230"/>
      <c r="S457" s="230" t="s">
        <v>179</v>
      </c>
      <c r="T457" s="230" t="s">
        <v>180</v>
      </c>
      <c r="U457" s="230">
        <v>0.45</v>
      </c>
      <c r="V457" s="230">
        <f>ROUND(E457*U457,2)</f>
        <v>29.72</v>
      </c>
      <c r="W457" s="230"/>
      <c r="X457" s="230" t="s">
        <v>181</v>
      </c>
      <c r="Y457" s="230" t="s">
        <v>182</v>
      </c>
      <c r="Z457" s="210"/>
      <c r="AA457" s="210"/>
      <c r="AB457" s="210"/>
      <c r="AC457" s="210"/>
      <c r="AD457" s="210"/>
      <c r="AE457" s="210"/>
      <c r="AF457" s="210"/>
      <c r="AG457" s="210" t="s">
        <v>183</v>
      </c>
      <c r="AH457" s="210"/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2" x14ac:dyDescent="0.2">
      <c r="A458" s="227"/>
      <c r="B458" s="228"/>
      <c r="C458" s="257" t="s">
        <v>871</v>
      </c>
      <c r="D458" s="232"/>
      <c r="E458" s="233">
        <v>62.9</v>
      </c>
      <c r="F458" s="230"/>
      <c r="G458" s="230"/>
      <c r="H458" s="230"/>
      <c r="I458" s="230"/>
      <c r="J458" s="230"/>
      <c r="K458" s="230"/>
      <c r="L458" s="230"/>
      <c r="M458" s="230"/>
      <c r="N458" s="229"/>
      <c r="O458" s="229"/>
      <c r="P458" s="229"/>
      <c r="Q458" s="229"/>
      <c r="R458" s="230"/>
      <c r="S458" s="230"/>
      <c r="T458" s="230"/>
      <c r="U458" s="230"/>
      <c r="V458" s="230"/>
      <c r="W458" s="230"/>
      <c r="X458" s="230"/>
      <c r="Y458" s="230"/>
      <c r="Z458" s="210"/>
      <c r="AA458" s="210"/>
      <c r="AB458" s="210"/>
      <c r="AC458" s="210"/>
      <c r="AD458" s="210"/>
      <c r="AE458" s="210"/>
      <c r="AF458" s="210"/>
      <c r="AG458" s="210" t="s">
        <v>185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3" x14ac:dyDescent="0.2">
      <c r="A459" s="227"/>
      <c r="B459" s="228"/>
      <c r="C459" s="268" t="s">
        <v>435</v>
      </c>
      <c r="D459" s="266"/>
      <c r="E459" s="267">
        <v>3.145</v>
      </c>
      <c r="F459" s="230"/>
      <c r="G459" s="230"/>
      <c r="H459" s="230"/>
      <c r="I459" s="230"/>
      <c r="J459" s="230"/>
      <c r="K459" s="230"/>
      <c r="L459" s="230"/>
      <c r="M459" s="230"/>
      <c r="N459" s="229"/>
      <c r="O459" s="229"/>
      <c r="P459" s="229"/>
      <c r="Q459" s="229"/>
      <c r="R459" s="230"/>
      <c r="S459" s="230"/>
      <c r="T459" s="230"/>
      <c r="U459" s="230"/>
      <c r="V459" s="230"/>
      <c r="W459" s="230"/>
      <c r="X459" s="230"/>
      <c r="Y459" s="230"/>
      <c r="Z459" s="210"/>
      <c r="AA459" s="210"/>
      <c r="AB459" s="210"/>
      <c r="AC459" s="210"/>
      <c r="AD459" s="210"/>
      <c r="AE459" s="210"/>
      <c r="AF459" s="210"/>
      <c r="AG459" s="210" t="s">
        <v>185</v>
      </c>
      <c r="AH459" s="210">
        <v>4</v>
      </c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ht="22.5" outlineLevel="1" x14ac:dyDescent="0.2">
      <c r="A460" s="243">
        <v>164</v>
      </c>
      <c r="B460" s="244" t="s">
        <v>876</v>
      </c>
      <c r="C460" s="256" t="s">
        <v>877</v>
      </c>
      <c r="D460" s="245" t="s">
        <v>188</v>
      </c>
      <c r="E460" s="246">
        <v>39.164999999999999</v>
      </c>
      <c r="F460" s="247"/>
      <c r="G460" s="248">
        <f>ROUND(E460*F460,2)</f>
        <v>0</v>
      </c>
      <c r="H460" s="231"/>
      <c r="I460" s="230">
        <f>ROUND(E460*H460,2)</f>
        <v>0</v>
      </c>
      <c r="J460" s="231"/>
      <c r="K460" s="230">
        <f>ROUND(E460*J460,2)</f>
        <v>0</v>
      </c>
      <c r="L460" s="230">
        <v>21</v>
      </c>
      <c r="M460" s="230">
        <f>G460*(1+L460/100)</f>
        <v>0</v>
      </c>
      <c r="N460" s="229">
        <v>6.5700000000000003E-3</v>
      </c>
      <c r="O460" s="229">
        <f>ROUND(E460*N460,2)</f>
        <v>0.26</v>
      </c>
      <c r="P460" s="229">
        <v>0</v>
      </c>
      <c r="Q460" s="229">
        <f>ROUND(E460*P460,2)</f>
        <v>0</v>
      </c>
      <c r="R460" s="230"/>
      <c r="S460" s="230" t="s">
        <v>179</v>
      </c>
      <c r="T460" s="230" t="s">
        <v>180</v>
      </c>
      <c r="U460" s="230">
        <v>0.34720000000000001</v>
      </c>
      <c r="V460" s="230">
        <f>ROUND(E460*U460,2)</f>
        <v>13.6</v>
      </c>
      <c r="W460" s="230"/>
      <c r="X460" s="230" t="s">
        <v>181</v>
      </c>
      <c r="Y460" s="230" t="s">
        <v>182</v>
      </c>
      <c r="Z460" s="210"/>
      <c r="AA460" s="210"/>
      <c r="AB460" s="210"/>
      <c r="AC460" s="210"/>
      <c r="AD460" s="210"/>
      <c r="AE460" s="210"/>
      <c r="AF460" s="210"/>
      <c r="AG460" s="210" t="s">
        <v>183</v>
      </c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2" x14ac:dyDescent="0.2">
      <c r="A461" s="227"/>
      <c r="B461" s="228"/>
      <c r="C461" s="257" t="s">
        <v>870</v>
      </c>
      <c r="D461" s="232"/>
      <c r="E461" s="233">
        <v>37.299999999999997</v>
      </c>
      <c r="F461" s="230"/>
      <c r="G461" s="230"/>
      <c r="H461" s="230"/>
      <c r="I461" s="230"/>
      <c r="J461" s="230"/>
      <c r="K461" s="230"/>
      <c r="L461" s="230"/>
      <c r="M461" s="230"/>
      <c r="N461" s="229"/>
      <c r="O461" s="229"/>
      <c r="P461" s="229"/>
      <c r="Q461" s="229"/>
      <c r="R461" s="230"/>
      <c r="S461" s="230"/>
      <c r="T461" s="230"/>
      <c r="U461" s="230"/>
      <c r="V461" s="230"/>
      <c r="W461" s="230"/>
      <c r="X461" s="230"/>
      <c r="Y461" s="230"/>
      <c r="Z461" s="210"/>
      <c r="AA461" s="210"/>
      <c r="AB461" s="210"/>
      <c r="AC461" s="210"/>
      <c r="AD461" s="210"/>
      <c r="AE461" s="210"/>
      <c r="AF461" s="210"/>
      <c r="AG461" s="210" t="s">
        <v>185</v>
      </c>
      <c r="AH461" s="210">
        <v>0</v>
      </c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3" x14ac:dyDescent="0.2">
      <c r="A462" s="227"/>
      <c r="B462" s="228"/>
      <c r="C462" s="268" t="s">
        <v>435</v>
      </c>
      <c r="D462" s="266"/>
      <c r="E462" s="267">
        <v>1.865</v>
      </c>
      <c r="F462" s="230"/>
      <c r="G462" s="230"/>
      <c r="H462" s="230"/>
      <c r="I462" s="230"/>
      <c r="J462" s="230"/>
      <c r="K462" s="230"/>
      <c r="L462" s="230"/>
      <c r="M462" s="230"/>
      <c r="N462" s="229"/>
      <c r="O462" s="229"/>
      <c r="P462" s="229"/>
      <c r="Q462" s="229"/>
      <c r="R462" s="230"/>
      <c r="S462" s="230"/>
      <c r="T462" s="230"/>
      <c r="U462" s="230"/>
      <c r="V462" s="230"/>
      <c r="W462" s="230"/>
      <c r="X462" s="230"/>
      <c r="Y462" s="230"/>
      <c r="Z462" s="210"/>
      <c r="AA462" s="210"/>
      <c r="AB462" s="210"/>
      <c r="AC462" s="210"/>
      <c r="AD462" s="210"/>
      <c r="AE462" s="210"/>
      <c r="AF462" s="210"/>
      <c r="AG462" s="210" t="s">
        <v>185</v>
      </c>
      <c r="AH462" s="210">
        <v>4</v>
      </c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ht="22.5" outlineLevel="1" x14ac:dyDescent="0.2">
      <c r="A463" s="243">
        <v>165</v>
      </c>
      <c r="B463" s="244" t="s">
        <v>878</v>
      </c>
      <c r="C463" s="256" t="s">
        <v>879</v>
      </c>
      <c r="D463" s="245" t="s">
        <v>212</v>
      </c>
      <c r="E463" s="246">
        <v>98</v>
      </c>
      <c r="F463" s="247"/>
      <c r="G463" s="248">
        <f>ROUND(E463*F463,2)</f>
        <v>0</v>
      </c>
      <c r="H463" s="231"/>
      <c r="I463" s="230">
        <f>ROUND(E463*H463,2)</f>
        <v>0</v>
      </c>
      <c r="J463" s="231"/>
      <c r="K463" s="230">
        <f>ROUND(E463*J463,2)</f>
        <v>0</v>
      </c>
      <c r="L463" s="230">
        <v>21</v>
      </c>
      <c r="M463" s="230">
        <f>G463*(1+L463/100)</f>
        <v>0</v>
      </c>
      <c r="N463" s="229">
        <v>8.0000000000000007E-5</v>
      </c>
      <c r="O463" s="229">
        <f>ROUND(E463*N463,2)</f>
        <v>0.01</v>
      </c>
      <c r="P463" s="229">
        <v>0</v>
      </c>
      <c r="Q463" s="229">
        <f>ROUND(E463*P463,2)</f>
        <v>0</v>
      </c>
      <c r="R463" s="230"/>
      <c r="S463" s="230" t="s">
        <v>179</v>
      </c>
      <c r="T463" s="230" t="s">
        <v>180</v>
      </c>
      <c r="U463" s="230">
        <v>0.13719999999999999</v>
      </c>
      <c r="V463" s="230">
        <f>ROUND(E463*U463,2)</f>
        <v>13.45</v>
      </c>
      <c r="W463" s="230"/>
      <c r="X463" s="230" t="s">
        <v>181</v>
      </c>
      <c r="Y463" s="230" t="s">
        <v>182</v>
      </c>
      <c r="Z463" s="210"/>
      <c r="AA463" s="210"/>
      <c r="AB463" s="210"/>
      <c r="AC463" s="210"/>
      <c r="AD463" s="210"/>
      <c r="AE463" s="210"/>
      <c r="AF463" s="210"/>
      <c r="AG463" s="210" t="s">
        <v>183</v>
      </c>
      <c r="AH463" s="210"/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2" x14ac:dyDescent="0.2">
      <c r="A464" s="227"/>
      <c r="B464" s="228"/>
      <c r="C464" s="257" t="s">
        <v>880</v>
      </c>
      <c r="D464" s="232"/>
      <c r="E464" s="233">
        <v>33</v>
      </c>
      <c r="F464" s="230"/>
      <c r="G464" s="230"/>
      <c r="H464" s="230"/>
      <c r="I464" s="230"/>
      <c r="J464" s="230"/>
      <c r="K464" s="230"/>
      <c r="L464" s="230"/>
      <c r="M464" s="230"/>
      <c r="N464" s="229"/>
      <c r="O464" s="229"/>
      <c r="P464" s="229"/>
      <c r="Q464" s="229"/>
      <c r="R464" s="230"/>
      <c r="S464" s="230"/>
      <c r="T464" s="230"/>
      <c r="U464" s="230"/>
      <c r="V464" s="230"/>
      <c r="W464" s="230"/>
      <c r="X464" s="230"/>
      <c r="Y464" s="230"/>
      <c r="Z464" s="210"/>
      <c r="AA464" s="210"/>
      <c r="AB464" s="210"/>
      <c r="AC464" s="210"/>
      <c r="AD464" s="210"/>
      <c r="AE464" s="210"/>
      <c r="AF464" s="210"/>
      <c r="AG464" s="210" t="s">
        <v>185</v>
      </c>
      <c r="AH464" s="210">
        <v>0</v>
      </c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3" x14ac:dyDescent="0.2">
      <c r="A465" s="227"/>
      <c r="B465" s="228"/>
      <c r="C465" s="257" t="s">
        <v>881</v>
      </c>
      <c r="D465" s="232"/>
      <c r="E465" s="233">
        <v>65</v>
      </c>
      <c r="F465" s="230"/>
      <c r="G465" s="230"/>
      <c r="H465" s="230"/>
      <c r="I465" s="230"/>
      <c r="J465" s="230"/>
      <c r="K465" s="230"/>
      <c r="L465" s="230"/>
      <c r="M465" s="230"/>
      <c r="N465" s="229"/>
      <c r="O465" s="229"/>
      <c r="P465" s="229"/>
      <c r="Q465" s="229"/>
      <c r="R465" s="230"/>
      <c r="S465" s="230"/>
      <c r="T465" s="230"/>
      <c r="U465" s="230"/>
      <c r="V465" s="230"/>
      <c r="W465" s="230"/>
      <c r="X465" s="230"/>
      <c r="Y465" s="230"/>
      <c r="Z465" s="210"/>
      <c r="AA465" s="210"/>
      <c r="AB465" s="210"/>
      <c r="AC465" s="210"/>
      <c r="AD465" s="210"/>
      <c r="AE465" s="210"/>
      <c r="AF465" s="210"/>
      <c r="AG465" s="210" t="s">
        <v>185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1" x14ac:dyDescent="0.2">
      <c r="A466" s="249">
        <v>166</v>
      </c>
      <c r="B466" s="250" t="s">
        <v>882</v>
      </c>
      <c r="C466" s="258" t="s">
        <v>883</v>
      </c>
      <c r="D466" s="251" t="s">
        <v>325</v>
      </c>
      <c r="E466" s="252">
        <v>0.58547000000000005</v>
      </c>
      <c r="F466" s="253"/>
      <c r="G466" s="254">
        <f>ROUND(E466*F466,2)</f>
        <v>0</v>
      </c>
      <c r="H466" s="231"/>
      <c r="I466" s="230">
        <f>ROUND(E466*H466,2)</f>
        <v>0</v>
      </c>
      <c r="J466" s="231"/>
      <c r="K466" s="230">
        <f>ROUND(E466*J466,2)</f>
        <v>0</v>
      </c>
      <c r="L466" s="230">
        <v>21</v>
      </c>
      <c r="M466" s="230">
        <f>G466*(1+L466/100)</f>
        <v>0</v>
      </c>
      <c r="N466" s="229">
        <v>0</v>
      </c>
      <c r="O466" s="229">
        <f>ROUND(E466*N466,2)</f>
        <v>0</v>
      </c>
      <c r="P466" s="229">
        <v>0</v>
      </c>
      <c r="Q466" s="229">
        <f>ROUND(E466*P466,2)</f>
        <v>0</v>
      </c>
      <c r="R466" s="230"/>
      <c r="S466" s="230" t="s">
        <v>179</v>
      </c>
      <c r="T466" s="230" t="s">
        <v>180</v>
      </c>
      <c r="U466" s="230">
        <v>1.1020000000000001</v>
      </c>
      <c r="V466" s="230">
        <f>ROUND(E466*U466,2)</f>
        <v>0.65</v>
      </c>
      <c r="W466" s="230"/>
      <c r="X466" s="230" t="s">
        <v>645</v>
      </c>
      <c r="Y466" s="230" t="s">
        <v>182</v>
      </c>
      <c r="Z466" s="210"/>
      <c r="AA466" s="210"/>
      <c r="AB466" s="210"/>
      <c r="AC466" s="210"/>
      <c r="AD466" s="210"/>
      <c r="AE466" s="210"/>
      <c r="AF466" s="210"/>
      <c r="AG466" s="210" t="s">
        <v>646</v>
      </c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x14ac:dyDescent="0.2">
      <c r="A467" s="236" t="s">
        <v>174</v>
      </c>
      <c r="B467" s="237" t="s">
        <v>127</v>
      </c>
      <c r="C467" s="255" t="s">
        <v>128</v>
      </c>
      <c r="D467" s="238"/>
      <c r="E467" s="239"/>
      <c r="F467" s="240"/>
      <c r="G467" s="241">
        <f>SUMIF(AG468:AG492,"&lt;&gt;NOR",G468:G492)</f>
        <v>0</v>
      </c>
      <c r="H467" s="235"/>
      <c r="I467" s="235">
        <f>SUM(I468:I492)</f>
        <v>0</v>
      </c>
      <c r="J467" s="235"/>
      <c r="K467" s="235">
        <f>SUM(K468:K492)</f>
        <v>0</v>
      </c>
      <c r="L467" s="235"/>
      <c r="M467" s="235">
        <f>SUM(M468:M492)</f>
        <v>0</v>
      </c>
      <c r="N467" s="234"/>
      <c r="O467" s="234">
        <f>SUM(O468:O492)</f>
        <v>2.8200000000000003</v>
      </c>
      <c r="P467" s="234"/>
      <c r="Q467" s="234">
        <f>SUM(Q468:Q492)</f>
        <v>0</v>
      </c>
      <c r="R467" s="235"/>
      <c r="S467" s="235"/>
      <c r="T467" s="235"/>
      <c r="U467" s="235"/>
      <c r="V467" s="235">
        <f>SUM(V468:V492)</f>
        <v>159.52999999999997</v>
      </c>
      <c r="W467" s="235"/>
      <c r="X467" s="235"/>
      <c r="Y467" s="235"/>
      <c r="AG467" t="s">
        <v>175</v>
      </c>
    </row>
    <row r="468" spans="1:60" outlineLevel="1" x14ac:dyDescent="0.2">
      <c r="A468" s="243">
        <v>167</v>
      </c>
      <c r="B468" s="244" t="s">
        <v>884</v>
      </c>
      <c r="C468" s="256" t="s">
        <v>885</v>
      </c>
      <c r="D468" s="245" t="s">
        <v>188</v>
      </c>
      <c r="E468" s="246">
        <v>113.873</v>
      </c>
      <c r="F468" s="247"/>
      <c r="G468" s="248">
        <f>ROUND(E468*F468,2)</f>
        <v>0</v>
      </c>
      <c r="H468" s="231"/>
      <c r="I468" s="230">
        <f>ROUND(E468*H468,2)</f>
        <v>0</v>
      </c>
      <c r="J468" s="231"/>
      <c r="K468" s="230">
        <f>ROUND(E468*J468,2)</f>
        <v>0</v>
      </c>
      <c r="L468" s="230">
        <v>21</v>
      </c>
      <c r="M468" s="230">
        <f>G468*(1+L468/100)</f>
        <v>0</v>
      </c>
      <c r="N468" s="229">
        <v>1.6000000000000001E-4</v>
      </c>
      <c r="O468" s="229">
        <f>ROUND(E468*N468,2)</f>
        <v>0.02</v>
      </c>
      <c r="P468" s="229">
        <v>0</v>
      </c>
      <c r="Q468" s="229">
        <f>ROUND(E468*P468,2)</f>
        <v>0</v>
      </c>
      <c r="R468" s="230"/>
      <c r="S468" s="230" t="s">
        <v>179</v>
      </c>
      <c r="T468" s="230" t="s">
        <v>180</v>
      </c>
      <c r="U468" s="230">
        <v>0.05</v>
      </c>
      <c r="V468" s="230">
        <f>ROUND(E468*U468,2)</f>
        <v>5.69</v>
      </c>
      <c r="W468" s="230"/>
      <c r="X468" s="230" t="s">
        <v>181</v>
      </c>
      <c r="Y468" s="230" t="s">
        <v>182</v>
      </c>
      <c r="Z468" s="210"/>
      <c r="AA468" s="210"/>
      <c r="AB468" s="210"/>
      <c r="AC468" s="210"/>
      <c r="AD468" s="210"/>
      <c r="AE468" s="210"/>
      <c r="AF468" s="210"/>
      <c r="AG468" s="210" t="s">
        <v>183</v>
      </c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2" x14ac:dyDescent="0.2">
      <c r="A469" s="227"/>
      <c r="B469" s="228"/>
      <c r="C469" s="257" t="s">
        <v>886</v>
      </c>
      <c r="D469" s="232"/>
      <c r="E469" s="233">
        <v>17.135000000000002</v>
      </c>
      <c r="F469" s="230"/>
      <c r="G469" s="230"/>
      <c r="H469" s="230"/>
      <c r="I469" s="230"/>
      <c r="J469" s="230"/>
      <c r="K469" s="230"/>
      <c r="L469" s="230"/>
      <c r="M469" s="230"/>
      <c r="N469" s="229"/>
      <c r="O469" s="229"/>
      <c r="P469" s="229"/>
      <c r="Q469" s="229"/>
      <c r="R469" s="230"/>
      <c r="S469" s="230"/>
      <c r="T469" s="230"/>
      <c r="U469" s="230"/>
      <c r="V469" s="230"/>
      <c r="W469" s="230"/>
      <c r="X469" s="230"/>
      <c r="Y469" s="230"/>
      <c r="Z469" s="210"/>
      <c r="AA469" s="210"/>
      <c r="AB469" s="210"/>
      <c r="AC469" s="210"/>
      <c r="AD469" s="210"/>
      <c r="AE469" s="210"/>
      <c r="AF469" s="210"/>
      <c r="AG469" s="210" t="s">
        <v>185</v>
      </c>
      <c r="AH469" s="210">
        <v>0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3" x14ac:dyDescent="0.2">
      <c r="A470" s="227"/>
      <c r="B470" s="228"/>
      <c r="C470" s="257" t="s">
        <v>887</v>
      </c>
      <c r="D470" s="232"/>
      <c r="E470" s="233">
        <v>16.765000000000001</v>
      </c>
      <c r="F470" s="230"/>
      <c r="G470" s="230"/>
      <c r="H470" s="230"/>
      <c r="I470" s="230"/>
      <c r="J470" s="230"/>
      <c r="K470" s="230"/>
      <c r="L470" s="230"/>
      <c r="M470" s="230"/>
      <c r="N470" s="229"/>
      <c r="O470" s="229"/>
      <c r="P470" s="229"/>
      <c r="Q470" s="229"/>
      <c r="R470" s="230"/>
      <c r="S470" s="230"/>
      <c r="T470" s="230"/>
      <c r="U470" s="230"/>
      <c r="V470" s="230"/>
      <c r="W470" s="230"/>
      <c r="X470" s="230"/>
      <c r="Y470" s="230"/>
      <c r="Z470" s="210"/>
      <c r="AA470" s="210"/>
      <c r="AB470" s="210"/>
      <c r="AC470" s="210"/>
      <c r="AD470" s="210"/>
      <c r="AE470" s="210"/>
      <c r="AF470" s="210"/>
      <c r="AG470" s="210" t="s">
        <v>185</v>
      </c>
      <c r="AH470" s="210">
        <v>0</v>
      </c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3" x14ac:dyDescent="0.2">
      <c r="A471" s="227"/>
      <c r="B471" s="228"/>
      <c r="C471" s="257" t="s">
        <v>888</v>
      </c>
      <c r="D471" s="232"/>
      <c r="E471" s="233">
        <v>21.094999999999999</v>
      </c>
      <c r="F471" s="230"/>
      <c r="G471" s="230"/>
      <c r="H471" s="230"/>
      <c r="I471" s="230"/>
      <c r="J471" s="230"/>
      <c r="K471" s="230"/>
      <c r="L471" s="230"/>
      <c r="M471" s="230"/>
      <c r="N471" s="229"/>
      <c r="O471" s="229"/>
      <c r="P471" s="229"/>
      <c r="Q471" s="229"/>
      <c r="R471" s="230"/>
      <c r="S471" s="230"/>
      <c r="T471" s="230"/>
      <c r="U471" s="230"/>
      <c r="V471" s="230"/>
      <c r="W471" s="230"/>
      <c r="X471" s="230"/>
      <c r="Y471" s="230"/>
      <c r="Z471" s="210"/>
      <c r="AA471" s="210"/>
      <c r="AB471" s="210"/>
      <c r="AC471" s="210"/>
      <c r="AD471" s="210"/>
      <c r="AE471" s="210"/>
      <c r="AF471" s="210"/>
      <c r="AG471" s="210" t="s">
        <v>185</v>
      </c>
      <c r="AH471" s="210">
        <v>0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3" x14ac:dyDescent="0.2">
      <c r="A472" s="227"/>
      <c r="B472" s="228"/>
      <c r="C472" s="257" t="s">
        <v>889</v>
      </c>
      <c r="D472" s="232"/>
      <c r="E472" s="233">
        <v>22.82</v>
      </c>
      <c r="F472" s="230"/>
      <c r="G472" s="230"/>
      <c r="H472" s="230"/>
      <c r="I472" s="230"/>
      <c r="J472" s="230"/>
      <c r="K472" s="230"/>
      <c r="L472" s="230"/>
      <c r="M472" s="230"/>
      <c r="N472" s="229"/>
      <c r="O472" s="229"/>
      <c r="P472" s="229"/>
      <c r="Q472" s="229"/>
      <c r="R472" s="230"/>
      <c r="S472" s="230"/>
      <c r="T472" s="230"/>
      <c r="U472" s="230"/>
      <c r="V472" s="230"/>
      <c r="W472" s="230"/>
      <c r="X472" s="230"/>
      <c r="Y472" s="230"/>
      <c r="Z472" s="210"/>
      <c r="AA472" s="210"/>
      <c r="AB472" s="210"/>
      <c r="AC472" s="210"/>
      <c r="AD472" s="210"/>
      <c r="AE472" s="210"/>
      <c r="AF472" s="210"/>
      <c r="AG472" s="210" t="s">
        <v>185</v>
      </c>
      <c r="AH472" s="210">
        <v>0</v>
      </c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3" x14ac:dyDescent="0.2">
      <c r="A473" s="227"/>
      <c r="B473" s="228"/>
      <c r="C473" s="257" t="s">
        <v>571</v>
      </c>
      <c r="D473" s="232"/>
      <c r="E473" s="233">
        <v>18.029</v>
      </c>
      <c r="F473" s="230"/>
      <c r="G473" s="230"/>
      <c r="H473" s="230"/>
      <c r="I473" s="230"/>
      <c r="J473" s="230"/>
      <c r="K473" s="230"/>
      <c r="L473" s="230"/>
      <c r="M473" s="230"/>
      <c r="N473" s="229"/>
      <c r="O473" s="229"/>
      <c r="P473" s="229"/>
      <c r="Q473" s="229"/>
      <c r="R473" s="230"/>
      <c r="S473" s="230"/>
      <c r="T473" s="230"/>
      <c r="U473" s="230"/>
      <c r="V473" s="230"/>
      <c r="W473" s="230"/>
      <c r="X473" s="230"/>
      <c r="Y473" s="230"/>
      <c r="Z473" s="210"/>
      <c r="AA473" s="210"/>
      <c r="AB473" s="210"/>
      <c r="AC473" s="210"/>
      <c r="AD473" s="210"/>
      <c r="AE473" s="210"/>
      <c r="AF473" s="210"/>
      <c r="AG473" s="210" t="s">
        <v>185</v>
      </c>
      <c r="AH473" s="210">
        <v>0</v>
      </c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3" x14ac:dyDescent="0.2">
      <c r="A474" s="227"/>
      <c r="B474" s="228"/>
      <c r="C474" s="257" t="s">
        <v>574</v>
      </c>
      <c r="D474" s="232"/>
      <c r="E474" s="233">
        <v>18.029</v>
      </c>
      <c r="F474" s="230"/>
      <c r="G474" s="230"/>
      <c r="H474" s="230"/>
      <c r="I474" s="230"/>
      <c r="J474" s="230"/>
      <c r="K474" s="230"/>
      <c r="L474" s="230"/>
      <c r="M474" s="230"/>
      <c r="N474" s="229"/>
      <c r="O474" s="229"/>
      <c r="P474" s="229"/>
      <c r="Q474" s="229"/>
      <c r="R474" s="230"/>
      <c r="S474" s="230"/>
      <c r="T474" s="230"/>
      <c r="U474" s="230"/>
      <c r="V474" s="230"/>
      <c r="W474" s="230"/>
      <c r="X474" s="230"/>
      <c r="Y474" s="230"/>
      <c r="Z474" s="210"/>
      <c r="AA474" s="210"/>
      <c r="AB474" s="210"/>
      <c r="AC474" s="210"/>
      <c r="AD474" s="210"/>
      <c r="AE474" s="210"/>
      <c r="AF474" s="210"/>
      <c r="AG474" s="210" t="s">
        <v>185</v>
      </c>
      <c r="AH474" s="210">
        <v>0</v>
      </c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ht="22.5" outlineLevel="1" x14ac:dyDescent="0.2">
      <c r="A475" s="243">
        <v>168</v>
      </c>
      <c r="B475" s="244" t="s">
        <v>890</v>
      </c>
      <c r="C475" s="256" t="s">
        <v>891</v>
      </c>
      <c r="D475" s="245" t="s">
        <v>188</v>
      </c>
      <c r="E475" s="246">
        <v>113.873</v>
      </c>
      <c r="F475" s="247"/>
      <c r="G475" s="248">
        <f>ROUND(E475*F475,2)</f>
        <v>0</v>
      </c>
      <c r="H475" s="231"/>
      <c r="I475" s="230">
        <f>ROUND(E475*H475,2)</f>
        <v>0</v>
      </c>
      <c r="J475" s="231"/>
      <c r="K475" s="230">
        <f>ROUND(E475*J475,2)</f>
        <v>0</v>
      </c>
      <c r="L475" s="230">
        <v>21</v>
      </c>
      <c r="M475" s="230">
        <f>G475*(1+L475/100)</f>
        <v>0</v>
      </c>
      <c r="N475" s="229">
        <v>3.2499999999999999E-3</v>
      </c>
      <c r="O475" s="229">
        <f>ROUND(E475*N475,2)</f>
        <v>0.37</v>
      </c>
      <c r="P475" s="229">
        <v>0</v>
      </c>
      <c r="Q475" s="229">
        <f>ROUND(E475*P475,2)</f>
        <v>0</v>
      </c>
      <c r="R475" s="230"/>
      <c r="S475" s="230" t="s">
        <v>179</v>
      </c>
      <c r="T475" s="230" t="s">
        <v>180</v>
      </c>
      <c r="U475" s="230">
        <v>1.288</v>
      </c>
      <c r="V475" s="230">
        <f>ROUND(E475*U475,2)</f>
        <v>146.66999999999999</v>
      </c>
      <c r="W475" s="230"/>
      <c r="X475" s="230" t="s">
        <v>181</v>
      </c>
      <c r="Y475" s="230" t="s">
        <v>182</v>
      </c>
      <c r="Z475" s="210"/>
      <c r="AA475" s="210"/>
      <c r="AB475" s="210"/>
      <c r="AC475" s="210"/>
      <c r="AD475" s="210"/>
      <c r="AE475" s="210"/>
      <c r="AF475" s="210"/>
      <c r="AG475" s="210" t="s">
        <v>183</v>
      </c>
      <c r="AH475" s="210"/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2" x14ac:dyDescent="0.2">
      <c r="A476" s="227"/>
      <c r="B476" s="228"/>
      <c r="C476" s="257" t="s">
        <v>886</v>
      </c>
      <c r="D476" s="232"/>
      <c r="E476" s="233">
        <v>17.135000000000002</v>
      </c>
      <c r="F476" s="230"/>
      <c r="G476" s="230"/>
      <c r="H476" s="230"/>
      <c r="I476" s="230"/>
      <c r="J476" s="230"/>
      <c r="K476" s="230"/>
      <c r="L476" s="230"/>
      <c r="M476" s="230"/>
      <c r="N476" s="229"/>
      <c r="O476" s="229"/>
      <c r="P476" s="229"/>
      <c r="Q476" s="229"/>
      <c r="R476" s="230"/>
      <c r="S476" s="230"/>
      <c r="T476" s="230"/>
      <c r="U476" s="230"/>
      <c r="V476" s="230"/>
      <c r="W476" s="230"/>
      <c r="X476" s="230"/>
      <c r="Y476" s="230"/>
      <c r="Z476" s="210"/>
      <c r="AA476" s="210"/>
      <c r="AB476" s="210"/>
      <c r="AC476" s="210"/>
      <c r="AD476" s="210"/>
      <c r="AE476" s="210"/>
      <c r="AF476" s="210"/>
      <c r="AG476" s="210" t="s">
        <v>185</v>
      </c>
      <c r="AH476" s="210">
        <v>0</v>
      </c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3" x14ac:dyDescent="0.2">
      <c r="A477" s="227"/>
      <c r="B477" s="228"/>
      <c r="C477" s="257" t="s">
        <v>887</v>
      </c>
      <c r="D477" s="232"/>
      <c r="E477" s="233">
        <v>16.765000000000001</v>
      </c>
      <c r="F477" s="230"/>
      <c r="G477" s="230"/>
      <c r="H477" s="230"/>
      <c r="I477" s="230"/>
      <c r="J477" s="230"/>
      <c r="K477" s="230"/>
      <c r="L477" s="230"/>
      <c r="M477" s="230"/>
      <c r="N477" s="229"/>
      <c r="O477" s="229"/>
      <c r="P477" s="229"/>
      <c r="Q477" s="229"/>
      <c r="R477" s="230"/>
      <c r="S477" s="230"/>
      <c r="T477" s="230"/>
      <c r="U477" s="230"/>
      <c r="V477" s="230"/>
      <c r="W477" s="230"/>
      <c r="X477" s="230"/>
      <c r="Y477" s="230"/>
      <c r="Z477" s="210"/>
      <c r="AA477" s="210"/>
      <c r="AB477" s="210"/>
      <c r="AC477" s="210"/>
      <c r="AD477" s="210"/>
      <c r="AE477" s="210"/>
      <c r="AF477" s="210"/>
      <c r="AG477" s="210" t="s">
        <v>185</v>
      </c>
      <c r="AH477" s="210">
        <v>0</v>
      </c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3" x14ac:dyDescent="0.2">
      <c r="A478" s="227"/>
      <c r="B478" s="228"/>
      <c r="C478" s="257" t="s">
        <v>888</v>
      </c>
      <c r="D478" s="232"/>
      <c r="E478" s="233">
        <v>21.094999999999999</v>
      </c>
      <c r="F478" s="230"/>
      <c r="G478" s="230"/>
      <c r="H478" s="230"/>
      <c r="I478" s="230"/>
      <c r="J478" s="230"/>
      <c r="K478" s="230"/>
      <c r="L478" s="230"/>
      <c r="M478" s="230"/>
      <c r="N478" s="229"/>
      <c r="O478" s="229"/>
      <c r="P478" s="229"/>
      <c r="Q478" s="229"/>
      <c r="R478" s="230"/>
      <c r="S478" s="230"/>
      <c r="T478" s="230"/>
      <c r="U478" s="230"/>
      <c r="V478" s="230"/>
      <c r="W478" s="230"/>
      <c r="X478" s="230"/>
      <c r="Y478" s="230"/>
      <c r="Z478" s="210"/>
      <c r="AA478" s="210"/>
      <c r="AB478" s="210"/>
      <c r="AC478" s="210"/>
      <c r="AD478" s="210"/>
      <c r="AE478" s="210"/>
      <c r="AF478" s="210"/>
      <c r="AG478" s="210" t="s">
        <v>185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3" x14ac:dyDescent="0.2">
      <c r="A479" s="227"/>
      <c r="B479" s="228"/>
      <c r="C479" s="257" t="s">
        <v>889</v>
      </c>
      <c r="D479" s="232"/>
      <c r="E479" s="233">
        <v>22.82</v>
      </c>
      <c r="F479" s="230"/>
      <c r="G479" s="230"/>
      <c r="H479" s="230"/>
      <c r="I479" s="230"/>
      <c r="J479" s="230"/>
      <c r="K479" s="230"/>
      <c r="L479" s="230"/>
      <c r="M479" s="230"/>
      <c r="N479" s="229"/>
      <c r="O479" s="229"/>
      <c r="P479" s="229"/>
      <c r="Q479" s="229"/>
      <c r="R479" s="230"/>
      <c r="S479" s="230"/>
      <c r="T479" s="230"/>
      <c r="U479" s="230"/>
      <c r="V479" s="230"/>
      <c r="W479" s="230"/>
      <c r="X479" s="230"/>
      <c r="Y479" s="230"/>
      <c r="Z479" s="210"/>
      <c r="AA479" s="210"/>
      <c r="AB479" s="210"/>
      <c r="AC479" s="210"/>
      <c r="AD479" s="210"/>
      <c r="AE479" s="210"/>
      <c r="AF479" s="210"/>
      <c r="AG479" s="210" t="s">
        <v>185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3" x14ac:dyDescent="0.2">
      <c r="A480" s="227"/>
      <c r="B480" s="228"/>
      <c r="C480" s="257" t="s">
        <v>571</v>
      </c>
      <c r="D480" s="232"/>
      <c r="E480" s="233">
        <v>18.029</v>
      </c>
      <c r="F480" s="230"/>
      <c r="G480" s="230"/>
      <c r="H480" s="230"/>
      <c r="I480" s="230"/>
      <c r="J480" s="230"/>
      <c r="K480" s="230"/>
      <c r="L480" s="230"/>
      <c r="M480" s="230"/>
      <c r="N480" s="229"/>
      <c r="O480" s="229"/>
      <c r="P480" s="229"/>
      <c r="Q480" s="229"/>
      <c r="R480" s="230"/>
      <c r="S480" s="230"/>
      <c r="T480" s="230"/>
      <c r="U480" s="230"/>
      <c r="V480" s="230"/>
      <c r="W480" s="230"/>
      <c r="X480" s="230"/>
      <c r="Y480" s="230"/>
      <c r="Z480" s="210"/>
      <c r="AA480" s="210"/>
      <c r="AB480" s="210"/>
      <c r="AC480" s="210"/>
      <c r="AD480" s="210"/>
      <c r="AE480" s="210"/>
      <c r="AF480" s="210"/>
      <c r="AG480" s="210" t="s">
        <v>185</v>
      </c>
      <c r="AH480" s="210">
        <v>0</v>
      </c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3" x14ac:dyDescent="0.2">
      <c r="A481" s="227"/>
      <c r="B481" s="228"/>
      <c r="C481" s="257" t="s">
        <v>574</v>
      </c>
      <c r="D481" s="232"/>
      <c r="E481" s="233">
        <v>18.029</v>
      </c>
      <c r="F481" s="230"/>
      <c r="G481" s="230"/>
      <c r="H481" s="230"/>
      <c r="I481" s="230"/>
      <c r="J481" s="230"/>
      <c r="K481" s="230"/>
      <c r="L481" s="230"/>
      <c r="M481" s="230"/>
      <c r="N481" s="229"/>
      <c r="O481" s="229"/>
      <c r="P481" s="229"/>
      <c r="Q481" s="229"/>
      <c r="R481" s="230"/>
      <c r="S481" s="230"/>
      <c r="T481" s="230"/>
      <c r="U481" s="230"/>
      <c r="V481" s="230"/>
      <c r="W481" s="230"/>
      <c r="X481" s="230"/>
      <c r="Y481" s="230"/>
      <c r="Z481" s="210"/>
      <c r="AA481" s="210"/>
      <c r="AB481" s="210"/>
      <c r="AC481" s="210"/>
      <c r="AD481" s="210"/>
      <c r="AE481" s="210"/>
      <c r="AF481" s="210"/>
      <c r="AG481" s="210" t="s">
        <v>185</v>
      </c>
      <c r="AH481" s="210">
        <v>0</v>
      </c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ht="22.5" outlineLevel="1" x14ac:dyDescent="0.2">
      <c r="A482" s="243">
        <v>169</v>
      </c>
      <c r="B482" s="244" t="s">
        <v>892</v>
      </c>
      <c r="C482" s="256" t="s">
        <v>893</v>
      </c>
      <c r="D482" s="245" t="s">
        <v>188</v>
      </c>
      <c r="E482" s="246">
        <v>125.2603</v>
      </c>
      <c r="F482" s="247"/>
      <c r="G482" s="248">
        <f>ROUND(E482*F482,2)</f>
        <v>0</v>
      </c>
      <c r="H482" s="231"/>
      <c r="I482" s="230">
        <f>ROUND(E482*H482,2)</f>
        <v>0</v>
      </c>
      <c r="J482" s="231"/>
      <c r="K482" s="230">
        <f>ROUND(E482*J482,2)</f>
        <v>0</v>
      </c>
      <c r="L482" s="230">
        <v>21</v>
      </c>
      <c r="M482" s="230">
        <f>G482*(1+L482/100)</f>
        <v>0</v>
      </c>
      <c r="N482" s="229">
        <v>1.9429999999999999E-2</v>
      </c>
      <c r="O482" s="229">
        <f>ROUND(E482*N482,2)</f>
        <v>2.4300000000000002</v>
      </c>
      <c r="P482" s="229">
        <v>0</v>
      </c>
      <c r="Q482" s="229">
        <f>ROUND(E482*P482,2)</f>
        <v>0</v>
      </c>
      <c r="R482" s="230" t="s">
        <v>406</v>
      </c>
      <c r="S482" s="230" t="s">
        <v>322</v>
      </c>
      <c r="T482" s="230" t="s">
        <v>737</v>
      </c>
      <c r="U482" s="230">
        <v>0</v>
      </c>
      <c r="V482" s="230">
        <f>ROUND(E482*U482,2)</f>
        <v>0</v>
      </c>
      <c r="W482" s="230"/>
      <c r="X482" s="230" t="s">
        <v>407</v>
      </c>
      <c r="Y482" s="230" t="s">
        <v>182</v>
      </c>
      <c r="Z482" s="210"/>
      <c r="AA482" s="210"/>
      <c r="AB482" s="210"/>
      <c r="AC482" s="210"/>
      <c r="AD482" s="210"/>
      <c r="AE482" s="210"/>
      <c r="AF482" s="210"/>
      <c r="AG482" s="210" t="s">
        <v>408</v>
      </c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2" x14ac:dyDescent="0.2">
      <c r="A483" s="227"/>
      <c r="B483" s="228"/>
      <c r="C483" s="257" t="s">
        <v>886</v>
      </c>
      <c r="D483" s="232"/>
      <c r="E483" s="233">
        <v>17.135000000000002</v>
      </c>
      <c r="F483" s="230"/>
      <c r="G483" s="230"/>
      <c r="H483" s="230"/>
      <c r="I483" s="230"/>
      <c r="J483" s="230"/>
      <c r="K483" s="230"/>
      <c r="L483" s="230"/>
      <c r="M483" s="230"/>
      <c r="N483" s="229"/>
      <c r="O483" s="229"/>
      <c r="P483" s="229"/>
      <c r="Q483" s="229"/>
      <c r="R483" s="230"/>
      <c r="S483" s="230"/>
      <c r="T483" s="230"/>
      <c r="U483" s="230"/>
      <c r="V483" s="230"/>
      <c r="W483" s="230"/>
      <c r="X483" s="230"/>
      <c r="Y483" s="230"/>
      <c r="Z483" s="210"/>
      <c r="AA483" s="210"/>
      <c r="AB483" s="210"/>
      <c r="AC483" s="210"/>
      <c r="AD483" s="210"/>
      <c r="AE483" s="210"/>
      <c r="AF483" s="210"/>
      <c r="AG483" s="210" t="s">
        <v>185</v>
      </c>
      <c r="AH483" s="210">
        <v>0</v>
      </c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3" x14ac:dyDescent="0.2">
      <c r="A484" s="227"/>
      <c r="B484" s="228"/>
      <c r="C484" s="257" t="s">
        <v>887</v>
      </c>
      <c r="D484" s="232"/>
      <c r="E484" s="233">
        <v>16.765000000000001</v>
      </c>
      <c r="F484" s="230"/>
      <c r="G484" s="230"/>
      <c r="H484" s="230"/>
      <c r="I484" s="230"/>
      <c r="J484" s="230"/>
      <c r="K484" s="230"/>
      <c r="L484" s="230"/>
      <c r="M484" s="230"/>
      <c r="N484" s="229"/>
      <c r="O484" s="229"/>
      <c r="P484" s="229"/>
      <c r="Q484" s="229"/>
      <c r="R484" s="230"/>
      <c r="S484" s="230"/>
      <c r="T484" s="230"/>
      <c r="U484" s="230"/>
      <c r="V484" s="230"/>
      <c r="W484" s="230"/>
      <c r="X484" s="230"/>
      <c r="Y484" s="230"/>
      <c r="Z484" s="210"/>
      <c r="AA484" s="210"/>
      <c r="AB484" s="210"/>
      <c r="AC484" s="210"/>
      <c r="AD484" s="210"/>
      <c r="AE484" s="210"/>
      <c r="AF484" s="210"/>
      <c r="AG484" s="210" t="s">
        <v>185</v>
      </c>
      <c r="AH484" s="210">
        <v>0</v>
      </c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3" x14ac:dyDescent="0.2">
      <c r="A485" s="227"/>
      <c r="B485" s="228"/>
      <c r="C485" s="257" t="s">
        <v>888</v>
      </c>
      <c r="D485" s="232"/>
      <c r="E485" s="233">
        <v>21.094999999999999</v>
      </c>
      <c r="F485" s="230"/>
      <c r="G485" s="230"/>
      <c r="H485" s="230"/>
      <c r="I485" s="230"/>
      <c r="J485" s="230"/>
      <c r="K485" s="230"/>
      <c r="L485" s="230"/>
      <c r="M485" s="230"/>
      <c r="N485" s="229"/>
      <c r="O485" s="229"/>
      <c r="P485" s="229"/>
      <c r="Q485" s="229"/>
      <c r="R485" s="230"/>
      <c r="S485" s="230"/>
      <c r="T485" s="230"/>
      <c r="U485" s="230"/>
      <c r="V485" s="230"/>
      <c r="W485" s="230"/>
      <c r="X485" s="230"/>
      <c r="Y485" s="230"/>
      <c r="Z485" s="210"/>
      <c r="AA485" s="210"/>
      <c r="AB485" s="210"/>
      <c r="AC485" s="210"/>
      <c r="AD485" s="210"/>
      <c r="AE485" s="210"/>
      <c r="AF485" s="210"/>
      <c r="AG485" s="210" t="s">
        <v>185</v>
      </c>
      <c r="AH485" s="210">
        <v>0</v>
      </c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3" x14ac:dyDescent="0.2">
      <c r="A486" s="227"/>
      <c r="B486" s="228"/>
      <c r="C486" s="257" t="s">
        <v>889</v>
      </c>
      <c r="D486" s="232"/>
      <c r="E486" s="233">
        <v>22.82</v>
      </c>
      <c r="F486" s="230"/>
      <c r="G486" s="230"/>
      <c r="H486" s="230"/>
      <c r="I486" s="230"/>
      <c r="J486" s="230"/>
      <c r="K486" s="230"/>
      <c r="L486" s="230"/>
      <c r="M486" s="230"/>
      <c r="N486" s="229"/>
      <c r="O486" s="229"/>
      <c r="P486" s="229"/>
      <c r="Q486" s="229"/>
      <c r="R486" s="230"/>
      <c r="S486" s="230"/>
      <c r="T486" s="230"/>
      <c r="U486" s="230"/>
      <c r="V486" s="230"/>
      <c r="W486" s="230"/>
      <c r="X486" s="230"/>
      <c r="Y486" s="230"/>
      <c r="Z486" s="210"/>
      <c r="AA486" s="210"/>
      <c r="AB486" s="210"/>
      <c r="AC486" s="210"/>
      <c r="AD486" s="210"/>
      <c r="AE486" s="210"/>
      <c r="AF486" s="210"/>
      <c r="AG486" s="210" t="s">
        <v>185</v>
      </c>
      <c r="AH486" s="210">
        <v>0</v>
      </c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3" x14ac:dyDescent="0.2">
      <c r="A487" s="227"/>
      <c r="B487" s="228"/>
      <c r="C487" s="257" t="s">
        <v>571</v>
      </c>
      <c r="D487" s="232"/>
      <c r="E487" s="233">
        <v>18.029</v>
      </c>
      <c r="F487" s="230"/>
      <c r="G487" s="230"/>
      <c r="H487" s="230"/>
      <c r="I487" s="230"/>
      <c r="J487" s="230"/>
      <c r="K487" s="230"/>
      <c r="L487" s="230"/>
      <c r="M487" s="230"/>
      <c r="N487" s="229"/>
      <c r="O487" s="229"/>
      <c r="P487" s="229"/>
      <c r="Q487" s="229"/>
      <c r="R487" s="230"/>
      <c r="S487" s="230"/>
      <c r="T487" s="230"/>
      <c r="U487" s="230"/>
      <c r="V487" s="230"/>
      <c r="W487" s="230"/>
      <c r="X487" s="230"/>
      <c r="Y487" s="230"/>
      <c r="Z487" s="210"/>
      <c r="AA487" s="210"/>
      <c r="AB487" s="210"/>
      <c r="AC487" s="210"/>
      <c r="AD487" s="210"/>
      <c r="AE487" s="210"/>
      <c r="AF487" s="210"/>
      <c r="AG487" s="210" t="s">
        <v>185</v>
      </c>
      <c r="AH487" s="210">
        <v>0</v>
      </c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3" x14ac:dyDescent="0.2">
      <c r="A488" s="227"/>
      <c r="B488" s="228"/>
      <c r="C488" s="257" t="s">
        <v>574</v>
      </c>
      <c r="D488" s="232"/>
      <c r="E488" s="233">
        <v>18.029</v>
      </c>
      <c r="F488" s="230"/>
      <c r="G488" s="230"/>
      <c r="H488" s="230"/>
      <c r="I488" s="230"/>
      <c r="J488" s="230"/>
      <c r="K488" s="230"/>
      <c r="L488" s="230"/>
      <c r="M488" s="230"/>
      <c r="N488" s="229"/>
      <c r="O488" s="229"/>
      <c r="P488" s="229"/>
      <c r="Q488" s="229"/>
      <c r="R488" s="230"/>
      <c r="S488" s="230"/>
      <c r="T488" s="230"/>
      <c r="U488" s="230"/>
      <c r="V488" s="230"/>
      <c r="W488" s="230"/>
      <c r="X488" s="230"/>
      <c r="Y488" s="230"/>
      <c r="Z488" s="210"/>
      <c r="AA488" s="210"/>
      <c r="AB488" s="210"/>
      <c r="AC488" s="210"/>
      <c r="AD488" s="210"/>
      <c r="AE488" s="210"/>
      <c r="AF488" s="210"/>
      <c r="AG488" s="210" t="s">
        <v>185</v>
      </c>
      <c r="AH488" s="210">
        <v>0</v>
      </c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outlineLevel="3" x14ac:dyDescent="0.2">
      <c r="A489" s="227"/>
      <c r="B489" s="228"/>
      <c r="C489" s="268" t="s">
        <v>420</v>
      </c>
      <c r="D489" s="266"/>
      <c r="E489" s="267">
        <v>11.3873</v>
      </c>
      <c r="F489" s="230"/>
      <c r="G489" s="230"/>
      <c r="H489" s="230"/>
      <c r="I489" s="230"/>
      <c r="J489" s="230"/>
      <c r="K489" s="230"/>
      <c r="L489" s="230"/>
      <c r="M489" s="230"/>
      <c r="N489" s="229"/>
      <c r="O489" s="229"/>
      <c r="P489" s="229"/>
      <c r="Q489" s="229"/>
      <c r="R489" s="230"/>
      <c r="S489" s="230"/>
      <c r="T489" s="230"/>
      <c r="U489" s="230"/>
      <c r="V489" s="230"/>
      <c r="W489" s="230"/>
      <c r="X489" s="230"/>
      <c r="Y489" s="230"/>
      <c r="Z489" s="210"/>
      <c r="AA489" s="210"/>
      <c r="AB489" s="210"/>
      <c r="AC489" s="210"/>
      <c r="AD489" s="210"/>
      <c r="AE489" s="210"/>
      <c r="AF489" s="210"/>
      <c r="AG489" s="210" t="s">
        <v>185</v>
      </c>
      <c r="AH489" s="210">
        <v>4</v>
      </c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1" x14ac:dyDescent="0.2">
      <c r="A490" s="243">
        <v>170</v>
      </c>
      <c r="B490" s="244" t="s">
        <v>894</v>
      </c>
      <c r="C490" s="256" t="s">
        <v>895</v>
      </c>
      <c r="D490" s="245" t="s">
        <v>212</v>
      </c>
      <c r="E490" s="246">
        <v>30</v>
      </c>
      <c r="F490" s="247"/>
      <c r="G490" s="248">
        <f>ROUND(E490*F490,2)</f>
        <v>0</v>
      </c>
      <c r="H490" s="231"/>
      <c r="I490" s="230">
        <f>ROUND(E490*H490,2)</f>
        <v>0</v>
      </c>
      <c r="J490" s="231"/>
      <c r="K490" s="230">
        <f>ROUND(E490*J490,2)</f>
        <v>0</v>
      </c>
      <c r="L490" s="230">
        <v>21</v>
      </c>
      <c r="M490" s="230">
        <f>G490*(1+L490/100)</f>
        <v>0</v>
      </c>
      <c r="N490" s="229">
        <v>1E-4</v>
      </c>
      <c r="O490" s="229">
        <f>ROUND(E490*N490,2)</f>
        <v>0</v>
      </c>
      <c r="P490" s="229">
        <v>0</v>
      </c>
      <c r="Q490" s="229">
        <f>ROUND(E490*P490,2)</f>
        <v>0</v>
      </c>
      <c r="R490" s="230"/>
      <c r="S490" s="230" t="s">
        <v>179</v>
      </c>
      <c r="T490" s="230" t="s">
        <v>180</v>
      </c>
      <c r="U490" s="230">
        <v>0.12</v>
      </c>
      <c r="V490" s="230">
        <f>ROUND(E490*U490,2)</f>
        <v>3.6</v>
      </c>
      <c r="W490" s="230"/>
      <c r="X490" s="230" t="s">
        <v>181</v>
      </c>
      <c r="Y490" s="230" t="s">
        <v>182</v>
      </c>
      <c r="Z490" s="210"/>
      <c r="AA490" s="210"/>
      <c r="AB490" s="210"/>
      <c r="AC490" s="210"/>
      <c r="AD490" s="210"/>
      <c r="AE490" s="210"/>
      <c r="AF490" s="210"/>
      <c r="AG490" s="210" t="s">
        <v>183</v>
      </c>
      <c r="AH490" s="210"/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2" x14ac:dyDescent="0.2">
      <c r="A491" s="227"/>
      <c r="B491" s="228"/>
      <c r="C491" s="257" t="s">
        <v>896</v>
      </c>
      <c r="D491" s="232"/>
      <c r="E491" s="233">
        <v>30</v>
      </c>
      <c r="F491" s="230"/>
      <c r="G491" s="230"/>
      <c r="H491" s="230"/>
      <c r="I491" s="230"/>
      <c r="J491" s="230"/>
      <c r="K491" s="230"/>
      <c r="L491" s="230"/>
      <c r="M491" s="230"/>
      <c r="N491" s="229"/>
      <c r="O491" s="229"/>
      <c r="P491" s="229"/>
      <c r="Q491" s="229"/>
      <c r="R491" s="230"/>
      <c r="S491" s="230"/>
      <c r="T491" s="230"/>
      <c r="U491" s="230"/>
      <c r="V491" s="230"/>
      <c r="W491" s="230"/>
      <c r="X491" s="230"/>
      <c r="Y491" s="230"/>
      <c r="Z491" s="210"/>
      <c r="AA491" s="210"/>
      <c r="AB491" s="210"/>
      <c r="AC491" s="210"/>
      <c r="AD491" s="210"/>
      <c r="AE491" s="210"/>
      <c r="AF491" s="210"/>
      <c r="AG491" s="210" t="s">
        <v>185</v>
      </c>
      <c r="AH491" s="210">
        <v>0</v>
      </c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1" x14ac:dyDescent="0.2">
      <c r="A492" s="249">
        <v>171</v>
      </c>
      <c r="B492" s="250" t="s">
        <v>897</v>
      </c>
      <c r="C492" s="258" t="s">
        <v>898</v>
      </c>
      <c r="D492" s="251" t="s">
        <v>325</v>
      </c>
      <c r="E492" s="252">
        <v>2.82511</v>
      </c>
      <c r="F492" s="253"/>
      <c r="G492" s="254">
        <f>ROUND(E492*F492,2)</f>
        <v>0</v>
      </c>
      <c r="H492" s="231"/>
      <c r="I492" s="230">
        <f>ROUND(E492*H492,2)</f>
        <v>0</v>
      </c>
      <c r="J492" s="231"/>
      <c r="K492" s="230">
        <f>ROUND(E492*J492,2)</f>
        <v>0</v>
      </c>
      <c r="L492" s="230">
        <v>21</v>
      </c>
      <c r="M492" s="230">
        <f>G492*(1+L492/100)</f>
        <v>0</v>
      </c>
      <c r="N492" s="229">
        <v>0</v>
      </c>
      <c r="O492" s="229">
        <f>ROUND(E492*N492,2)</f>
        <v>0</v>
      </c>
      <c r="P492" s="229">
        <v>0</v>
      </c>
      <c r="Q492" s="229">
        <f>ROUND(E492*P492,2)</f>
        <v>0</v>
      </c>
      <c r="R492" s="230"/>
      <c r="S492" s="230" t="s">
        <v>179</v>
      </c>
      <c r="T492" s="230" t="s">
        <v>180</v>
      </c>
      <c r="U492" s="230">
        <v>1.2649999999999999</v>
      </c>
      <c r="V492" s="230">
        <f>ROUND(E492*U492,2)</f>
        <v>3.57</v>
      </c>
      <c r="W492" s="230"/>
      <c r="X492" s="230" t="s">
        <v>645</v>
      </c>
      <c r="Y492" s="230" t="s">
        <v>182</v>
      </c>
      <c r="Z492" s="210"/>
      <c r="AA492" s="210"/>
      <c r="AB492" s="210"/>
      <c r="AC492" s="210"/>
      <c r="AD492" s="210"/>
      <c r="AE492" s="210"/>
      <c r="AF492" s="210"/>
      <c r="AG492" s="210" t="s">
        <v>646</v>
      </c>
      <c r="AH492" s="210"/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x14ac:dyDescent="0.2">
      <c r="A493" s="236" t="s">
        <v>174</v>
      </c>
      <c r="B493" s="237" t="s">
        <v>131</v>
      </c>
      <c r="C493" s="255" t="s">
        <v>132</v>
      </c>
      <c r="D493" s="238"/>
      <c r="E493" s="239"/>
      <c r="F493" s="240"/>
      <c r="G493" s="241">
        <f>SUMIF(AG494:AG499,"&lt;&gt;NOR",G494:G499)</f>
        <v>0</v>
      </c>
      <c r="H493" s="235"/>
      <c r="I493" s="235">
        <f>SUM(I494:I499)</f>
        <v>0</v>
      </c>
      <c r="J493" s="235"/>
      <c r="K493" s="235">
        <f>SUM(K494:K499)</f>
        <v>0</v>
      </c>
      <c r="L493" s="235"/>
      <c r="M493" s="235">
        <f>SUM(M494:M499)</f>
        <v>0</v>
      </c>
      <c r="N493" s="234"/>
      <c r="O493" s="234">
        <f>SUM(O494:O499)</f>
        <v>0.2</v>
      </c>
      <c r="P493" s="234"/>
      <c r="Q493" s="234">
        <f>SUM(Q494:Q499)</f>
        <v>0</v>
      </c>
      <c r="R493" s="235"/>
      <c r="S493" s="235"/>
      <c r="T493" s="235"/>
      <c r="U493" s="235"/>
      <c r="V493" s="235">
        <f>SUM(V494:V499)</f>
        <v>66.27000000000001</v>
      </c>
      <c r="W493" s="235"/>
      <c r="X493" s="235"/>
      <c r="Y493" s="235"/>
      <c r="AG493" t="s">
        <v>175</v>
      </c>
    </row>
    <row r="494" spans="1:60" ht="22.5" outlineLevel="1" x14ac:dyDescent="0.2">
      <c r="A494" s="249">
        <v>172</v>
      </c>
      <c r="B494" s="250" t="s">
        <v>899</v>
      </c>
      <c r="C494" s="258" t="s">
        <v>900</v>
      </c>
      <c r="D494" s="251" t="s">
        <v>212</v>
      </c>
      <c r="E494" s="252">
        <v>200</v>
      </c>
      <c r="F494" s="253"/>
      <c r="G494" s="254">
        <f>ROUND(E494*F494,2)</f>
        <v>0</v>
      </c>
      <c r="H494" s="231"/>
      <c r="I494" s="230">
        <f>ROUND(E494*H494,2)</f>
        <v>0</v>
      </c>
      <c r="J494" s="231"/>
      <c r="K494" s="230">
        <f>ROUND(E494*J494,2)</f>
        <v>0</v>
      </c>
      <c r="L494" s="230">
        <v>21</v>
      </c>
      <c r="M494" s="230">
        <f>G494*(1+L494/100)</f>
        <v>0</v>
      </c>
      <c r="N494" s="229">
        <v>0</v>
      </c>
      <c r="O494" s="229">
        <f>ROUND(E494*N494,2)</f>
        <v>0</v>
      </c>
      <c r="P494" s="229">
        <v>0</v>
      </c>
      <c r="Q494" s="229">
        <f>ROUND(E494*P494,2)</f>
        <v>0</v>
      </c>
      <c r="R494" s="230"/>
      <c r="S494" s="230" t="s">
        <v>179</v>
      </c>
      <c r="T494" s="230" t="s">
        <v>180</v>
      </c>
      <c r="U494" s="230">
        <v>2.375E-2</v>
      </c>
      <c r="V494" s="230">
        <f>ROUND(E494*U494,2)</f>
        <v>4.75</v>
      </c>
      <c r="W494" s="230"/>
      <c r="X494" s="230" t="s">
        <v>181</v>
      </c>
      <c r="Y494" s="230" t="s">
        <v>182</v>
      </c>
      <c r="Z494" s="210"/>
      <c r="AA494" s="210"/>
      <c r="AB494" s="210"/>
      <c r="AC494" s="210"/>
      <c r="AD494" s="210"/>
      <c r="AE494" s="210"/>
      <c r="AF494" s="210"/>
      <c r="AG494" s="210" t="s">
        <v>183</v>
      </c>
      <c r="AH494" s="210"/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ht="22.5" outlineLevel="1" x14ac:dyDescent="0.2">
      <c r="A495" s="249">
        <v>173</v>
      </c>
      <c r="B495" s="250" t="s">
        <v>901</v>
      </c>
      <c r="C495" s="258" t="s">
        <v>902</v>
      </c>
      <c r="D495" s="251" t="s">
        <v>188</v>
      </c>
      <c r="E495" s="252">
        <v>100</v>
      </c>
      <c r="F495" s="253"/>
      <c r="G495" s="254">
        <f>ROUND(E495*F495,2)</f>
        <v>0</v>
      </c>
      <c r="H495" s="231"/>
      <c r="I495" s="230">
        <f>ROUND(E495*H495,2)</f>
        <v>0</v>
      </c>
      <c r="J495" s="231"/>
      <c r="K495" s="230">
        <f>ROUND(E495*J495,2)</f>
        <v>0</v>
      </c>
      <c r="L495" s="230">
        <v>21</v>
      </c>
      <c r="M495" s="230">
        <f>G495*(1+L495/100)</f>
        <v>0</v>
      </c>
      <c r="N495" s="229">
        <v>2.0000000000000002E-5</v>
      </c>
      <c r="O495" s="229">
        <f>ROUND(E495*N495,2)</f>
        <v>0</v>
      </c>
      <c r="P495" s="229">
        <v>0</v>
      </c>
      <c r="Q495" s="229">
        <f>ROUND(E495*P495,2)</f>
        <v>0</v>
      </c>
      <c r="R495" s="230"/>
      <c r="S495" s="230" t="s">
        <v>179</v>
      </c>
      <c r="T495" s="230" t="s">
        <v>180</v>
      </c>
      <c r="U495" s="230">
        <v>2.9000000000000001E-2</v>
      </c>
      <c r="V495" s="230">
        <f>ROUND(E495*U495,2)</f>
        <v>2.9</v>
      </c>
      <c r="W495" s="230"/>
      <c r="X495" s="230" t="s">
        <v>181</v>
      </c>
      <c r="Y495" s="230" t="s">
        <v>182</v>
      </c>
      <c r="Z495" s="210"/>
      <c r="AA495" s="210"/>
      <c r="AB495" s="210"/>
      <c r="AC495" s="210"/>
      <c r="AD495" s="210"/>
      <c r="AE495" s="210"/>
      <c r="AF495" s="210"/>
      <c r="AG495" s="210" t="s">
        <v>183</v>
      </c>
      <c r="AH495" s="210"/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ht="22.5" outlineLevel="1" x14ac:dyDescent="0.2">
      <c r="A496" s="249">
        <v>174</v>
      </c>
      <c r="B496" s="250" t="s">
        <v>903</v>
      </c>
      <c r="C496" s="258" t="s">
        <v>904</v>
      </c>
      <c r="D496" s="251" t="s">
        <v>188</v>
      </c>
      <c r="E496" s="252">
        <v>135</v>
      </c>
      <c r="F496" s="253"/>
      <c r="G496" s="254">
        <f>ROUND(E496*F496,2)</f>
        <v>0</v>
      </c>
      <c r="H496" s="231"/>
      <c r="I496" s="230">
        <f>ROUND(E496*H496,2)</f>
        <v>0</v>
      </c>
      <c r="J496" s="231"/>
      <c r="K496" s="230">
        <f>ROUND(E496*J496,2)</f>
        <v>0</v>
      </c>
      <c r="L496" s="230">
        <v>21</v>
      </c>
      <c r="M496" s="230">
        <f>G496*(1+L496/100)</f>
        <v>0</v>
      </c>
      <c r="N496" s="229">
        <v>3.5E-4</v>
      </c>
      <c r="O496" s="229">
        <f>ROUND(E496*N496,2)</f>
        <v>0.05</v>
      </c>
      <c r="P496" s="229">
        <v>0</v>
      </c>
      <c r="Q496" s="229">
        <f>ROUND(E496*P496,2)</f>
        <v>0</v>
      </c>
      <c r="R496" s="230"/>
      <c r="S496" s="230" t="s">
        <v>179</v>
      </c>
      <c r="T496" s="230" t="s">
        <v>180</v>
      </c>
      <c r="U496" s="230">
        <v>1.35E-2</v>
      </c>
      <c r="V496" s="230">
        <f>ROUND(E496*U496,2)</f>
        <v>1.82</v>
      </c>
      <c r="W496" s="230"/>
      <c r="X496" s="230" t="s">
        <v>181</v>
      </c>
      <c r="Y496" s="230" t="s">
        <v>182</v>
      </c>
      <c r="Z496" s="210"/>
      <c r="AA496" s="210"/>
      <c r="AB496" s="210"/>
      <c r="AC496" s="210"/>
      <c r="AD496" s="210"/>
      <c r="AE496" s="210"/>
      <c r="AF496" s="210"/>
      <c r="AG496" s="210" t="s">
        <v>183</v>
      </c>
      <c r="AH496" s="210"/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1" x14ac:dyDescent="0.2">
      <c r="A497" s="249">
        <v>175</v>
      </c>
      <c r="B497" s="250" t="s">
        <v>905</v>
      </c>
      <c r="C497" s="258" t="s">
        <v>906</v>
      </c>
      <c r="D497" s="251" t="s">
        <v>188</v>
      </c>
      <c r="E497" s="252">
        <v>382.5</v>
      </c>
      <c r="F497" s="253"/>
      <c r="G497" s="254">
        <f>ROUND(E497*F497,2)</f>
        <v>0</v>
      </c>
      <c r="H497" s="231"/>
      <c r="I497" s="230">
        <f>ROUND(E497*H497,2)</f>
        <v>0</v>
      </c>
      <c r="J497" s="231"/>
      <c r="K497" s="230">
        <f>ROUND(E497*J497,2)</f>
        <v>0</v>
      </c>
      <c r="L497" s="230">
        <v>21</v>
      </c>
      <c r="M497" s="230">
        <f>G497*(1+L497/100)</f>
        <v>0</v>
      </c>
      <c r="N497" s="229">
        <v>0</v>
      </c>
      <c r="O497" s="229">
        <f>ROUND(E497*N497,2)</f>
        <v>0</v>
      </c>
      <c r="P497" s="229">
        <v>0</v>
      </c>
      <c r="Q497" s="229">
        <f>ROUND(E497*P497,2)</f>
        <v>0</v>
      </c>
      <c r="R497" s="230"/>
      <c r="S497" s="230" t="s">
        <v>179</v>
      </c>
      <c r="T497" s="230" t="s">
        <v>180</v>
      </c>
      <c r="U497" s="230">
        <v>7.0000000000000001E-3</v>
      </c>
      <c r="V497" s="230">
        <f>ROUND(E497*U497,2)</f>
        <v>2.68</v>
      </c>
      <c r="W497" s="230"/>
      <c r="X497" s="230" t="s">
        <v>181</v>
      </c>
      <c r="Y497" s="230" t="s">
        <v>182</v>
      </c>
      <c r="Z497" s="210"/>
      <c r="AA497" s="210"/>
      <c r="AB497" s="210"/>
      <c r="AC497" s="210"/>
      <c r="AD497" s="210"/>
      <c r="AE497" s="210"/>
      <c r="AF497" s="210"/>
      <c r="AG497" s="210" t="s">
        <v>183</v>
      </c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1" x14ac:dyDescent="0.2">
      <c r="A498" s="249">
        <v>176</v>
      </c>
      <c r="B498" s="250" t="s">
        <v>907</v>
      </c>
      <c r="C498" s="258" t="s">
        <v>908</v>
      </c>
      <c r="D498" s="251" t="s">
        <v>188</v>
      </c>
      <c r="E498" s="252">
        <v>382.5</v>
      </c>
      <c r="F498" s="253"/>
      <c r="G498" s="254">
        <f>ROUND(E498*F498,2)</f>
        <v>0</v>
      </c>
      <c r="H498" s="231"/>
      <c r="I498" s="230">
        <f>ROUND(E498*H498,2)</f>
        <v>0</v>
      </c>
      <c r="J498" s="231"/>
      <c r="K498" s="230">
        <f>ROUND(E498*J498,2)</f>
        <v>0</v>
      </c>
      <c r="L498" s="230">
        <v>21</v>
      </c>
      <c r="M498" s="230">
        <f>G498*(1+L498/100)</f>
        <v>0</v>
      </c>
      <c r="N498" s="229">
        <v>6.9999999999999994E-5</v>
      </c>
      <c r="O498" s="229">
        <f>ROUND(E498*N498,2)</f>
        <v>0.03</v>
      </c>
      <c r="P498" s="229">
        <v>0</v>
      </c>
      <c r="Q498" s="229">
        <f>ROUND(E498*P498,2)</f>
        <v>0</v>
      </c>
      <c r="R498" s="230"/>
      <c r="S498" s="230" t="s">
        <v>179</v>
      </c>
      <c r="T498" s="230" t="s">
        <v>180</v>
      </c>
      <c r="U498" s="230">
        <v>3.2480000000000002E-2</v>
      </c>
      <c r="V498" s="230">
        <f>ROUND(E498*U498,2)</f>
        <v>12.42</v>
      </c>
      <c r="W498" s="230"/>
      <c r="X498" s="230" t="s">
        <v>181</v>
      </c>
      <c r="Y498" s="230" t="s">
        <v>182</v>
      </c>
      <c r="Z498" s="210"/>
      <c r="AA498" s="210"/>
      <c r="AB498" s="210"/>
      <c r="AC498" s="210"/>
      <c r="AD498" s="210"/>
      <c r="AE498" s="210"/>
      <c r="AF498" s="210"/>
      <c r="AG498" s="210" t="s">
        <v>183</v>
      </c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1" x14ac:dyDescent="0.2">
      <c r="A499" s="249">
        <v>177</v>
      </c>
      <c r="B499" s="250" t="s">
        <v>909</v>
      </c>
      <c r="C499" s="258" t="s">
        <v>910</v>
      </c>
      <c r="D499" s="251" t="s">
        <v>188</v>
      </c>
      <c r="E499" s="252">
        <v>382.5</v>
      </c>
      <c r="F499" s="253"/>
      <c r="G499" s="254">
        <f>ROUND(E499*F499,2)</f>
        <v>0</v>
      </c>
      <c r="H499" s="231"/>
      <c r="I499" s="230">
        <f>ROUND(E499*H499,2)</f>
        <v>0</v>
      </c>
      <c r="J499" s="231"/>
      <c r="K499" s="230">
        <f>ROUND(E499*J499,2)</f>
        <v>0</v>
      </c>
      <c r="L499" s="230">
        <v>21</v>
      </c>
      <c r="M499" s="230">
        <f>G499*(1+L499/100)</f>
        <v>0</v>
      </c>
      <c r="N499" s="229">
        <v>3.1E-4</v>
      </c>
      <c r="O499" s="229">
        <f>ROUND(E499*N499,2)</f>
        <v>0.12</v>
      </c>
      <c r="P499" s="229">
        <v>0</v>
      </c>
      <c r="Q499" s="229">
        <f>ROUND(E499*P499,2)</f>
        <v>0</v>
      </c>
      <c r="R499" s="230"/>
      <c r="S499" s="230" t="s">
        <v>179</v>
      </c>
      <c r="T499" s="230" t="s">
        <v>180</v>
      </c>
      <c r="U499" s="230">
        <v>0.10902000000000001</v>
      </c>
      <c r="V499" s="230">
        <f>ROUND(E499*U499,2)</f>
        <v>41.7</v>
      </c>
      <c r="W499" s="230"/>
      <c r="X499" s="230" t="s">
        <v>181</v>
      </c>
      <c r="Y499" s="230" t="s">
        <v>182</v>
      </c>
      <c r="Z499" s="210"/>
      <c r="AA499" s="210"/>
      <c r="AB499" s="210"/>
      <c r="AC499" s="210"/>
      <c r="AD499" s="210"/>
      <c r="AE499" s="210"/>
      <c r="AF499" s="210"/>
      <c r="AG499" s="210" t="s">
        <v>183</v>
      </c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x14ac:dyDescent="0.2">
      <c r="A500" s="236" t="s">
        <v>174</v>
      </c>
      <c r="B500" s="237" t="s">
        <v>135</v>
      </c>
      <c r="C500" s="255" t="s">
        <v>136</v>
      </c>
      <c r="D500" s="238"/>
      <c r="E500" s="239"/>
      <c r="F500" s="240"/>
      <c r="G500" s="241">
        <f>SUMIF(AG501:AG501,"&lt;&gt;NOR",G501:G501)</f>
        <v>0</v>
      </c>
      <c r="H500" s="235"/>
      <c r="I500" s="235">
        <f>SUM(I501:I501)</f>
        <v>0</v>
      </c>
      <c r="J500" s="235"/>
      <c r="K500" s="235">
        <f>SUM(K501:K501)</f>
        <v>0</v>
      </c>
      <c r="L500" s="235"/>
      <c r="M500" s="235">
        <f>SUM(M501:M501)</f>
        <v>0</v>
      </c>
      <c r="N500" s="234"/>
      <c r="O500" s="234">
        <f>SUM(O501:O501)</f>
        <v>0.02</v>
      </c>
      <c r="P500" s="234"/>
      <c r="Q500" s="234">
        <f>SUM(Q501:Q501)</f>
        <v>0</v>
      </c>
      <c r="R500" s="235"/>
      <c r="S500" s="235"/>
      <c r="T500" s="235"/>
      <c r="U500" s="235"/>
      <c r="V500" s="235">
        <f>SUM(V501:V501)</f>
        <v>0</v>
      </c>
      <c r="W500" s="235"/>
      <c r="X500" s="235"/>
      <c r="Y500" s="235"/>
      <c r="AG500" t="s">
        <v>175</v>
      </c>
    </row>
    <row r="501" spans="1:60" ht="22.5" outlineLevel="1" x14ac:dyDescent="0.2">
      <c r="A501" s="249">
        <v>178</v>
      </c>
      <c r="B501" s="250" t="s">
        <v>911</v>
      </c>
      <c r="C501" s="258" t="s">
        <v>912</v>
      </c>
      <c r="D501" s="251" t="s">
        <v>782</v>
      </c>
      <c r="E501" s="252">
        <v>1</v>
      </c>
      <c r="F501" s="253"/>
      <c r="G501" s="254">
        <f>ROUND(E501*F501,2)</f>
        <v>0</v>
      </c>
      <c r="H501" s="231"/>
      <c r="I501" s="230">
        <f>ROUND(E501*H501,2)</f>
        <v>0</v>
      </c>
      <c r="J501" s="231"/>
      <c r="K501" s="230">
        <f>ROUND(E501*J501,2)</f>
        <v>0</v>
      </c>
      <c r="L501" s="230">
        <v>21</v>
      </c>
      <c r="M501" s="230">
        <f>G501*(1+L501/100)</f>
        <v>0</v>
      </c>
      <c r="N501" s="229">
        <v>0.02</v>
      </c>
      <c r="O501" s="229">
        <f>ROUND(E501*N501,2)</f>
        <v>0.02</v>
      </c>
      <c r="P501" s="229">
        <v>0</v>
      </c>
      <c r="Q501" s="229">
        <f>ROUND(E501*P501,2)</f>
        <v>0</v>
      </c>
      <c r="R501" s="230"/>
      <c r="S501" s="230" t="s">
        <v>736</v>
      </c>
      <c r="T501" s="230" t="s">
        <v>737</v>
      </c>
      <c r="U501" s="230">
        <v>0</v>
      </c>
      <c r="V501" s="230">
        <f>ROUND(E501*U501,2)</f>
        <v>0</v>
      </c>
      <c r="W501" s="230"/>
      <c r="X501" s="230" t="s">
        <v>407</v>
      </c>
      <c r="Y501" s="230" t="s">
        <v>182</v>
      </c>
      <c r="Z501" s="210"/>
      <c r="AA501" s="210"/>
      <c r="AB501" s="210"/>
      <c r="AC501" s="210"/>
      <c r="AD501" s="210"/>
      <c r="AE501" s="210"/>
      <c r="AF501" s="210"/>
      <c r="AG501" s="210" t="s">
        <v>408</v>
      </c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x14ac:dyDescent="0.2">
      <c r="A502" s="236" t="s">
        <v>174</v>
      </c>
      <c r="B502" s="237" t="s">
        <v>146</v>
      </c>
      <c r="C502" s="255" t="s">
        <v>29</v>
      </c>
      <c r="D502" s="238"/>
      <c r="E502" s="239"/>
      <c r="F502" s="240"/>
      <c r="G502" s="241">
        <f>SUMIF(AG503:AG509,"&lt;&gt;NOR",G503:G509)</f>
        <v>0</v>
      </c>
      <c r="H502" s="235"/>
      <c r="I502" s="235">
        <f>SUM(I503:I509)</f>
        <v>0</v>
      </c>
      <c r="J502" s="235"/>
      <c r="K502" s="235">
        <f>SUM(K503:K509)</f>
        <v>0</v>
      </c>
      <c r="L502" s="235"/>
      <c r="M502" s="235">
        <f>SUM(M503:M509)</f>
        <v>0</v>
      </c>
      <c r="N502" s="234"/>
      <c r="O502" s="234">
        <f>SUM(O503:O509)</f>
        <v>0</v>
      </c>
      <c r="P502" s="234"/>
      <c r="Q502" s="234">
        <f>SUM(Q503:Q509)</f>
        <v>0</v>
      </c>
      <c r="R502" s="235"/>
      <c r="S502" s="235"/>
      <c r="T502" s="235"/>
      <c r="U502" s="235"/>
      <c r="V502" s="235">
        <f>SUM(V503:V509)</f>
        <v>0</v>
      </c>
      <c r="W502" s="235"/>
      <c r="X502" s="235"/>
      <c r="Y502" s="235"/>
      <c r="AG502" t="s">
        <v>175</v>
      </c>
    </row>
    <row r="503" spans="1:60" outlineLevel="1" x14ac:dyDescent="0.2">
      <c r="A503" s="249">
        <v>179</v>
      </c>
      <c r="B503" s="250" t="s">
        <v>913</v>
      </c>
      <c r="C503" s="258" t="s">
        <v>914</v>
      </c>
      <c r="D503" s="251" t="s">
        <v>915</v>
      </c>
      <c r="E503" s="252">
        <v>1</v>
      </c>
      <c r="F503" s="253"/>
      <c r="G503" s="254">
        <f>ROUND(E503*F503,2)</f>
        <v>0</v>
      </c>
      <c r="H503" s="231"/>
      <c r="I503" s="230">
        <f>ROUND(E503*H503,2)</f>
        <v>0</v>
      </c>
      <c r="J503" s="231"/>
      <c r="K503" s="230">
        <f>ROUND(E503*J503,2)</f>
        <v>0</v>
      </c>
      <c r="L503" s="230">
        <v>21</v>
      </c>
      <c r="M503" s="230">
        <f>G503*(1+L503/100)</f>
        <v>0</v>
      </c>
      <c r="N503" s="229">
        <v>0</v>
      </c>
      <c r="O503" s="229">
        <f>ROUND(E503*N503,2)</f>
        <v>0</v>
      </c>
      <c r="P503" s="229">
        <v>0</v>
      </c>
      <c r="Q503" s="229">
        <f>ROUND(E503*P503,2)</f>
        <v>0</v>
      </c>
      <c r="R503" s="230"/>
      <c r="S503" s="230" t="s">
        <v>179</v>
      </c>
      <c r="T503" s="230" t="s">
        <v>737</v>
      </c>
      <c r="U503" s="230">
        <v>0</v>
      </c>
      <c r="V503" s="230">
        <f>ROUND(E503*U503,2)</f>
        <v>0</v>
      </c>
      <c r="W503" s="230"/>
      <c r="X503" s="230" t="s">
        <v>916</v>
      </c>
      <c r="Y503" s="230" t="s">
        <v>182</v>
      </c>
      <c r="Z503" s="210"/>
      <c r="AA503" s="210"/>
      <c r="AB503" s="210"/>
      <c r="AC503" s="210"/>
      <c r="AD503" s="210"/>
      <c r="AE503" s="210"/>
      <c r="AF503" s="210"/>
      <c r="AG503" s="210" t="s">
        <v>917</v>
      </c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1" x14ac:dyDescent="0.2">
      <c r="A504" s="249">
        <v>180</v>
      </c>
      <c r="B504" s="250" t="s">
        <v>918</v>
      </c>
      <c r="C504" s="258" t="s">
        <v>919</v>
      </c>
      <c r="D504" s="251" t="s">
        <v>915</v>
      </c>
      <c r="E504" s="252">
        <v>1</v>
      </c>
      <c r="F504" s="253"/>
      <c r="G504" s="254">
        <f>ROUND(E504*F504,2)</f>
        <v>0</v>
      </c>
      <c r="H504" s="231"/>
      <c r="I504" s="230">
        <f>ROUND(E504*H504,2)</f>
        <v>0</v>
      </c>
      <c r="J504" s="231"/>
      <c r="K504" s="230">
        <f>ROUND(E504*J504,2)</f>
        <v>0</v>
      </c>
      <c r="L504" s="230">
        <v>21</v>
      </c>
      <c r="M504" s="230">
        <f>G504*(1+L504/100)</f>
        <v>0</v>
      </c>
      <c r="N504" s="229">
        <v>0</v>
      </c>
      <c r="O504" s="229">
        <f>ROUND(E504*N504,2)</f>
        <v>0</v>
      </c>
      <c r="P504" s="229">
        <v>0</v>
      </c>
      <c r="Q504" s="229">
        <f>ROUND(E504*P504,2)</f>
        <v>0</v>
      </c>
      <c r="R504" s="230"/>
      <c r="S504" s="230" t="s">
        <v>179</v>
      </c>
      <c r="T504" s="230" t="s">
        <v>737</v>
      </c>
      <c r="U504" s="230">
        <v>0</v>
      </c>
      <c r="V504" s="230">
        <f>ROUND(E504*U504,2)</f>
        <v>0</v>
      </c>
      <c r="W504" s="230"/>
      <c r="X504" s="230" t="s">
        <v>916</v>
      </c>
      <c r="Y504" s="230" t="s">
        <v>182</v>
      </c>
      <c r="Z504" s="210"/>
      <c r="AA504" s="210"/>
      <c r="AB504" s="210"/>
      <c r="AC504" s="210"/>
      <c r="AD504" s="210"/>
      <c r="AE504" s="210"/>
      <c r="AF504" s="210"/>
      <c r="AG504" s="210" t="s">
        <v>917</v>
      </c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1" x14ac:dyDescent="0.2">
      <c r="A505" s="249">
        <v>181</v>
      </c>
      <c r="B505" s="250" t="s">
        <v>920</v>
      </c>
      <c r="C505" s="258" t="s">
        <v>921</v>
      </c>
      <c r="D505" s="251" t="s">
        <v>915</v>
      </c>
      <c r="E505" s="252">
        <v>1</v>
      </c>
      <c r="F505" s="253"/>
      <c r="G505" s="254">
        <f>ROUND(E505*F505,2)</f>
        <v>0</v>
      </c>
      <c r="H505" s="231"/>
      <c r="I505" s="230">
        <f>ROUND(E505*H505,2)</f>
        <v>0</v>
      </c>
      <c r="J505" s="231"/>
      <c r="K505" s="230">
        <f>ROUND(E505*J505,2)</f>
        <v>0</v>
      </c>
      <c r="L505" s="230">
        <v>21</v>
      </c>
      <c r="M505" s="230">
        <f>G505*(1+L505/100)</f>
        <v>0</v>
      </c>
      <c r="N505" s="229">
        <v>0</v>
      </c>
      <c r="O505" s="229">
        <f>ROUND(E505*N505,2)</f>
        <v>0</v>
      </c>
      <c r="P505" s="229">
        <v>0</v>
      </c>
      <c r="Q505" s="229">
        <f>ROUND(E505*P505,2)</f>
        <v>0</v>
      </c>
      <c r="R505" s="230"/>
      <c r="S505" s="230" t="s">
        <v>179</v>
      </c>
      <c r="T505" s="230" t="s">
        <v>737</v>
      </c>
      <c r="U505" s="230">
        <v>0</v>
      </c>
      <c r="V505" s="230">
        <f>ROUND(E505*U505,2)</f>
        <v>0</v>
      </c>
      <c r="W505" s="230"/>
      <c r="X505" s="230" t="s">
        <v>916</v>
      </c>
      <c r="Y505" s="230" t="s">
        <v>182</v>
      </c>
      <c r="Z505" s="210"/>
      <c r="AA505" s="210"/>
      <c r="AB505" s="210"/>
      <c r="AC505" s="210"/>
      <c r="AD505" s="210"/>
      <c r="AE505" s="210"/>
      <c r="AF505" s="210"/>
      <c r="AG505" s="210" t="s">
        <v>917</v>
      </c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1" x14ac:dyDescent="0.2">
      <c r="A506" s="249">
        <v>182</v>
      </c>
      <c r="B506" s="250" t="s">
        <v>922</v>
      </c>
      <c r="C506" s="258" t="s">
        <v>923</v>
      </c>
      <c r="D506" s="251" t="s">
        <v>915</v>
      </c>
      <c r="E506" s="252">
        <v>1</v>
      </c>
      <c r="F506" s="253"/>
      <c r="G506" s="254">
        <f>ROUND(E506*F506,2)</f>
        <v>0</v>
      </c>
      <c r="H506" s="231"/>
      <c r="I506" s="230">
        <f>ROUND(E506*H506,2)</f>
        <v>0</v>
      </c>
      <c r="J506" s="231"/>
      <c r="K506" s="230">
        <f>ROUND(E506*J506,2)</f>
        <v>0</v>
      </c>
      <c r="L506" s="230">
        <v>21</v>
      </c>
      <c r="M506" s="230">
        <f>G506*(1+L506/100)</f>
        <v>0</v>
      </c>
      <c r="N506" s="229">
        <v>0</v>
      </c>
      <c r="O506" s="229">
        <f>ROUND(E506*N506,2)</f>
        <v>0</v>
      </c>
      <c r="P506" s="229">
        <v>0</v>
      </c>
      <c r="Q506" s="229">
        <f>ROUND(E506*P506,2)</f>
        <v>0</v>
      </c>
      <c r="R506" s="230"/>
      <c r="S506" s="230" t="s">
        <v>179</v>
      </c>
      <c r="T506" s="230" t="s">
        <v>737</v>
      </c>
      <c r="U506" s="230">
        <v>0</v>
      </c>
      <c r="V506" s="230">
        <f>ROUND(E506*U506,2)</f>
        <v>0</v>
      </c>
      <c r="W506" s="230"/>
      <c r="X506" s="230" t="s">
        <v>916</v>
      </c>
      <c r="Y506" s="230" t="s">
        <v>182</v>
      </c>
      <c r="Z506" s="210"/>
      <c r="AA506" s="210"/>
      <c r="AB506" s="210"/>
      <c r="AC506" s="210"/>
      <c r="AD506" s="210"/>
      <c r="AE506" s="210"/>
      <c r="AF506" s="210"/>
      <c r="AG506" s="210" t="s">
        <v>917</v>
      </c>
      <c r="AH506" s="210"/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1" x14ac:dyDescent="0.2">
      <c r="A507" s="249">
        <v>183</v>
      </c>
      <c r="B507" s="250" t="s">
        <v>924</v>
      </c>
      <c r="C507" s="258" t="s">
        <v>925</v>
      </c>
      <c r="D507" s="251" t="s">
        <v>915</v>
      </c>
      <c r="E507" s="252">
        <v>1</v>
      </c>
      <c r="F507" s="253"/>
      <c r="G507" s="254">
        <f>ROUND(E507*F507,2)</f>
        <v>0</v>
      </c>
      <c r="H507" s="231"/>
      <c r="I507" s="230">
        <f>ROUND(E507*H507,2)</f>
        <v>0</v>
      </c>
      <c r="J507" s="231"/>
      <c r="K507" s="230">
        <f>ROUND(E507*J507,2)</f>
        <v>0</v>
      </c>
      <c r="L507" s="230">
        <v>21</v>
      </c>
      <c r="M507" s="230">
        <f>G507*(1+L507/100)</f>
        <v>0</v>
      </c>
      <c r="N507" s="229">
        <v>0</v>
      </c>
      <c r="O507" s="229">
        <f>ROUND(E507*N507,2)</f>
        <v>0</v>
      </c>
      <c r="P507" s="229">
        <v>0</v>
      </c>
      <c r="Q507" s="229">
        <f>ROUND(E507*P507,2)</f>
        <v>0</v>
      </c>
      <c r="R507" s="230"/>
      <c r="S507" s="230" t="s">
        <v>179</v>
      </c>
      <c r="T507" s="230" t="s">
        <v>737</v>
      </c>
      <c r="U507" s="230">
        <v>0</v>
      </c>
      <c r="V507" s="230">
        <f>ROUND(E507*U507,2)</f>
        <v>0</v>
      </c>
      <c r="W507" s="230"/>
      <c r="X507" s="230" t="s">
        <v>916</v>
      </c>
      <c r="Y507" s="230" t="s">
        <v>182</v>
      </c>
      <c r="Z507" s="210"/>
      <c r="AA507" s="210"/>
      <c r="AB507" s="210"/>
      <c r="AC507" s="210"/>
      <c r="AD507" s="210"/>
      <c r="AE507" s="210"/>
      <c r="AF507" s="210"/>
      <c r="AG507" s="210" t="s">
        <v>917</v>
      </c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1" x14ac:dyDescent="0.2">
      <c r="A508" s="249">
        <v>184</v>
      </c>
      <c r="B508" s="250" t="s">
        <v>926</v>
      </c>
      <c r="C508" s="258" t="s">
        <v>927</v>
      </c>
      <c r="D508" s="251" t="s">
        <v>915</v>
      </c>
      <c r="E508" s="252">
        <v>1</v>
      </c>
      <c r="F508" s="253"/>
      <c r="G508" s="254">
        <f>ROUND(E508*F508,2)</f>
        <v>0</v>
      </c>
      <c r="H508" s="231"/>
      <c r="I508" s="230">
        <f>ROUND(E508*H508,2)</f>
        <v>0</v>
      </c>
      <c r="J508" s="231"/>
      <c r="K508" s="230">
        <f>ROUND(E508*J508,2)</f>
        <v>0</v>
      </c>
      <c r="L508" s="230">
        <v>21</v>
      </c>
      <c r="M508" s="230">
        <f>G508*(1+L508/100)</f>
        <v>0</v>
      </c>
      <c r="N508" s="229">
        <v>0</v>
      </c>
      <c r="O508" s="229">
        <f>ROUND(E508*N508,2)</f>
        <v>0</v>
      </c>
      <c r="P508" s="229">
        <v>0</v>
      </c>
      <c r="Q508" s="229">
        <f>ROUND(E508*P508,2)</f>
        <v>0</v>
      </c>
      <c r="R508" s="230"/>
      <c r="S508" s="230" t="s">
        <v>179</v>
      </c>
      <c r="T508" s="230" t="s">
        <v>737</v>
      </c>
      <c r="U508" s="230">
        <v>0</v>
      </c>
      <c r="V508" s="230">
        <f>ROUND(E508*U508,2)</f>
        <v>0</v>
      </c>
      <c r="W508" s="230"/>
      <c r="X508" s="230" t="s">
        <v>916</v>
      </c>
      <c r="Y508" s="230" t="s">
        <v>182</v>
      </c>
      <c r="Z508" s="210"/>
      <c r="AA508" s="210"/>
      <c r="AB508" s="210"/>
      <c r="AC508" s="210"/>
      <c r="AD508" s="210"/>
      <c r="AE508" s="210"/>
      <c r="AF508" s="210"/>
      <c r="AG508" s="210" t="s">
        <v>917</v>
      </c>
      <c r="AH508" s="210"/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ht="22.5" outlineLevel="1" x14ac:dyDescent="0.2">
      <c r="A509" s="249">
        <v>185</v>
      </c>
      <c r="B509" s="250" t="s">
        <v>928</v>
      </c>
      <c r="C509" s="258" t="s">
        <v>929</v>
      </c>
      <c r="D509" s="251" t="s">
        <v>915</v>
      </c>
      <c r="E509" s="252">
        <v>1</v>
      </c>
      <c r="F509" s="253"/>
      <c r="G509" s="254">
        <f>ROUND(E509*F509,2)</f>
        <v>0</v>
      </c>
      <c r="H509" s="231"/>
      <c r="I509" s="230">
        <f>ROUND(E509*H509,2)</f>
        <v>0</v>
      </c>
      <c r="J509" s="231"/>
      <c r="K509" s="230">
        <f>ROUND(E509*J509,2)</f>
        <v>0</v>
      </c>
      <c r="L509" s="230">
        <v>21</v>
      </c>
      <c r="M509" s="230">
        <f>G509*(1+L509/100)</f>
        <v>0</v>
      </c>
      <c r="N509" s="229">
        <v>0</v>
      </c>
      <c r="O509" s="229">
        <f>ROUND(E509*N509,2)</f>
        <v>0</v>
      </c>
      <c r="P509" s="229">
        <v>0</v>
      </c>
      <c r="Q509" s="229">
        <f>ROUND(E509*P509,2)</f>
        <v>0</v>
      </c>
      <c r="R509" s="230"/>
      <c r="S509" s="230" t="s">
        <v>179</v>
      </c>
      <c r="T509" s="230" t="s">
        <v>737</v>
      </c>
      <c r="U509" s="230">
        <v>0</v>
      </c>
      <c r="V509" s="230">
        <f>ROUND(E509*U509,2)</f>
        <v>0</v>
      </c>
      <c r="W509" s="230"/>
      <c r="X509" s="230" t="s">
        <v>916</v>
      </c>
      <c r="Y509" s="230" t="s">
        <v>182</v>
      </c>
      <c r="Z509" s="210"/>
      <c r="AA509" s="210"/>
      <c r="AB509" s="210"/>
      <c r="AC509" s="210"/>
      <c r="AD509" s="210"/>
      <c r="AE509" s="210"/>
      <c r="AF509" s="210"/>
      <c r="AG509" s="210" t="s">
        <v>917</v>
      </c>
      <c r="AH509" s="210"/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x14ac:dyDescent="0.2">
      <c r="A510" s="236" t="s">
        <v>174</v>
      </c>
      <c r="B510" s="237" t="s">
        <v>147</v>
      </c>
      <c r="C510" s="255" t="s">
        <v>30</v>
      </c>
      <c r="D510" s="238"/>
      <c r="E510" s="239"/>
      <c r="F510" s="240"/>
      <c r="G510" s="241">
        <f>SUMIF(AG511:AG512,"&lt;&gt;NOR",G511:G512)</f>
        <v>0</v>
      </c>
      <c r="H510" s="235"/>
      <c r="I510" s="235">
        <f>SUM(I511:I512)</f>
        <v>0</v>
      </c>
      <c r="J510" s="235"/>
      <c r="K510" s="235">
        <f>SUM(K511:K512)</f>
        <v>0</v>
      </c>
      <c r="L510" s="235"/>
      <c r="M510" s="235">
        <f>SUM(M511:M512)</f>
        <v>0</v>
      </c>
      <c r="N510" s="234"/>
      <c r="O510" s="234">
        <f>SUM(O511:O512)</f>
        <v>0</v>
      </c>
      <c r="P510" s="234"/>
      <c r="Q510" s="234">
        <f>SUM(Q511:Q512)</f>
        <v>0</v>
      </c>
      <c r="R510" s="235"/>
      <c r="S510" s="235"/>
      <c r="T510" s="235"/>
      <c r="U510" s="235"/>
      <c r="V510" s="235">
        <f>SUM(V511:V512)</f>
        <v>0</v>
      </c>
      <c r="W510" s="235"/>
      <c r="X510" s="235"/>
      <c r="Y510" s="235"/>
      <c r="AG510" t="s">
        <v>175</v>
      </c>
    </row>
    <row r="511" spans="1:60" outlineLevel="1" x14ac:dyDescent="0.2">
      <c r="A511" s="249">
        <v>186</v>
      </c>
      <c r="B511" s="250" t="s">
        <v>930</v>
      </c>
      <c r="C511" s="258" t="s">
        <v>931</v>
      </c>
      <c r="D511" s="251" t="s">
        <v>915</v>
      </c>
      <c r="E511" s="252">
        <v>1</v>
      </c>
      <c r="F511" s="253"/>
      <c r="G511" s="254">
        <f>ROUND(E511*F511,2)</f>
        <v>0</v>
      </c>
      <c r="H511" s="231"/>
      <c r="I511" s="230">
        <f>ROUND(E511*H511,2)</f>
        <v>0</v>
      </c>
      <c r="J511" s="231"/>
      <c r="K511" s="230">
        <f>ROUND(E511*J511,2)</f>
        <v>0</v>
      </c>
      <c r="L511" s="230">
        <v>21</v>
      </c>
      <c r="M511" s="230">
        <f>G511*(1+L511/100)</f>
        <v>0</v>
      </c>
      <c r="N511" s="229">
        <v>0</v>
      </c>
      <c r="O511" s="229">
        <f>ROUND(E511*N511,2)</f>
        <v>0</v>
      </c>
      <c r="P511" s="229">
        <v>0</v>
      </c>
      <c r="Q511" s="229">
        <f>ROUND(E511*P511,2)</f>
        <v>0</v>
      </c>
      <c r="R511" s="230"/>
      <c r="S511" s="230" t="s">
        <v>179</v>
      </c>
      <c r="T511" s="230" t="s">
        <v>737</v>
      </c>
      <c r="U511" s="230">
        <v>0</v>
      </c>
      <c r="V511" s="230">
        <f>ROUND(E511*U511,2)</f>
        <v>0</v>
      </c>
      <c r="W511" s="230"/>
      <c r="X511" s="230" t="s">
        <v>916</v>
      </c>
      <c r="Y511" s="230" t="s">
        <v>182</v>
      </c>
      <c r="Z511" s="210"/>
      <c r="AA511" s="210"/>
      <c r="AB511" s="210"/>
      <c r="AC511" s="210"/>
      <c r="AD511" s="210"/>
      <c r="AE511" s="210"/>
      <c r="AF511" s="210"/>
      <c r="AG511" s="210" t="s">
        <v>917</v>
      </c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outlineLevel="1" x14ac:dyDescent="0.2">
      <c r="A512" s="243">
        <v>187</v>
      </c>
      <c r="B512" s="244" t="s">
        <v>932</v>
      </c>
      <c r="C512" s="256" t="s">
        <v>933</v>
      </c>
      <c r="D512" s="245" t="s">
        <v>915</v>
      </c>
      <c r="E512" s="246">
        <v>1</v>
      </c>
      <c r="F512" s="247"/>
      <c r="G512" s="248">
        <f>ROUND(E512*F512,2)</f>
        <v>0</v>
      </c>
      <c r="H512" s="231"/>
      <c r="I512" s="230">
        <f>ROUND(E512*H512,2)</f>
        <v>0</v>
      </c>
      <c r="J512" s="231"/>
      <c r="K512" s="230">
        <f>ROUND(E512*J512,2)</f>
        <v>0</v>
      </c>
      <c r="L512" s="230">
        <v>21</v>
      </c>
      <c r="M512" s="230">
        <f>G512*(1+L512/100)</f>
        <v>0</v>
      </c>
      <c r="N512" s="229">
        <v>0</v>
      </c>
      <c r="O512" s="229">
        <f>ROUND(E512*N512,2)</f>
        <v>0</v>
      </c>
      <c r="P512" s="229">
        <v>0</v>
      </c>
      <c r="Q512" s="229">
        <f>ROUND(E512*P512,2)</f>
        <v>0</v>
      </c>
      <c r="R512" s="230"/>
      <c r="S512" s="230" t="s">
        <v>179</v>
      </c>
      <c r="T512" s="230" t="s">
        <v>737</v>
      </c>
      <c r="U512" s="230">
        <v>0</v>
      </c>
      <c r="V512" s="230">
        <f>ROUND(E512*U512,2)</f>
        <v>0</v>
      </c>
      <c r="W512" s="230"/>
      <c r="X512" s="230" t="s">
        <v>916</v>
      </c>
      <c r="Y512" s="230" t="s">
        <v>182</v>
      </c>
      <c r="Z512" s="210"/>
      <c r="AA512" s="210"/>
      <c r="AB512" s="210"/>
      <c r="AC512" s="210"/>
      <c r="AD512" s="210"/>
      <c r="AE512" s="210"/>
      <c r="AF512" s="210"/>
      <c r="AG512" s="210" t="s">
        <v>917</v>
      </c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33" x14ac:dyDescent="0.2">
      <c r="A513" s="3"/>
      <c r="B513" s="4"/>
      <c r="C513" s="259"/>
      <c r="D513" s="6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AE513">
        <v>12</v>
      </c>
      <c r="AF513">
        <v>21</v>
      </c>
      <c r="AG513" t="s">
        <v>160</v>
      </c>
    </row>
    <row r="514" spans="1:33" x14ac:dyDescent="0.2">
      <c r="A514" s="213"/>
      <c r="B514" s="214" t="s">
        <v>31</v>
      </c>
      <c r="C514" s="260"/>
      <c r="D514" s="215"/>
      <c r="E514" s="216"/>
      <c r="F514" s="216"/>
      <c r="G514" s="242">
        <f>G8+G60+G110+G149+G181+G183+G219+G237+G251+G253+G261+G266+G268+G291+G328+G350+G380+G414+G428+G450+G467+G493+G500+G502+G510</f>
        <v>0</v>
      </c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AE514">
        <f>SUMIF(L7:L512,AE513,G7:G512)</f>
        <v>0</v>
      </c>
      <c r="AF514">
        <f>SUMIF(L7:L512,AF513,G7:G512)</f>
        <v>0</v>
      </c>
      <c r="AG514" t="s">
        <v>347</v>
      </c>
    </row>
    <row r="515" spans="1:33" x14ac:dyDescent="0.2">
      <c r="A515" s="3"/>
      <c r="B515" s="4"/>
      <c r="C515" s="259"/>
      <c r="D515" s="6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33" x14ac:dyDescent="0.2">
      <c r="A516" s="3"/>
      <c r="B516" s="4"/>
      <c r="C516" s="259"/>
      <c r="D516" s="6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33" x14ac:dyDescent="0.2">
      <c r="A517" s="217" t="s">
        <v>348</v>
      </c>
      <c r="B517" s="217"/>
      <c r="C517" s="261"/>
      <c r="D517" s="6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33" x14ac:dyDescent="0.2">
      <c r="A518" s="218"/>
      <c r="B518" s="219"/>
      <c r="C518" s="262"/>
      <c r="D518" s="219"/>
      <c r="E518" s="219"/>
      <c r="F518" s="219"/>
      <c r="G518" s="220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AG518" t="s">
        <v>349</v>
      </c>
    </row>
    <row r="519" spans="1:33" x14ac:dyDescent="0.2">
      <c r="A519" s="221"/>
      <c r="B519" s="222"/>
      <c r="C519" s="263"/>
      <c r="D519" s="222"/>
      <c r="E519" s="222"/>
      <c r="F519" s="222"/>
      <c r="G519" s="22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33" x14ac:dyDescent="0.2">
      <c r="A520" s="221"/>
      <c r="B520" s="222"/>
      <c r="C520" s="263"/>
      <c r="D520" s="222"/>
      <c r="E520" s="222"/>
      <c r="F520" s="222"/>
      <c r="G520" s="22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33" x14ac:dyDescent="0.2">
      <c r="A521" s="221"/>
      <c r="B521" s="222"/>
      <c r="C521" s="263"/>
      <c r="D521" s="222"/>
      <c r="E521" s="222"/>
      <c r="F521" s="222"/>
      <c r="G521" s="22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33" x14ac:dyDescent="0.2">
      <c r="A522" s="224"/>
      <c r="B522" s="225"/>
      <c r="C522" s="264"/>
      <c r="D522" s="225"/>
      <c r="E522" s="225"/>
      <c r="F522" s="225"/>
      <c r="G522" s="22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33" x14ac:dyDescent="0.2">
      <c r="A523" s="3"/>
      <c r="B523" s="4"/>
      <c r="C523" s="259"/>
      <c r="D523" s="6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33" x14ac:dyDescent="0.2">
      <c r="C524" s="265"/>
      <c r="D524" s="10"/>
      <c r="AG524" t="s">
        <v>350</v>
      </c>
    </row>
    <row r="525" spans="1:33" x14ac:dyDescent="0.2">
      <c r="D525" s="10"/>
    </row>
    <row r="526" spans="1:33" x14ac:dyDescent="0.2">
      <c r="D526" s="10"/>
    </row>
    <row r="527" spans="1:33" x14ac:dyDescent="0.2">
      <c r="D527" s="10"/>
    </row>
    <row r="528" spans="1:33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nHQSBDej0Y5XikPMIvAEKk/cqujKoMBsM+13kPhFjRTOzjwbPtY/ZKWPKlZUihfYL5/7ZPJg2bnh6pyfnVzKA==" saltValue="YRHPTEIkHEhKl+I2ZNgRzQ==" spinCount="100000" sheet="1" formatRows="0"/>
  <mergeCells count="6">
    <mergeCell ref="A1:G1"/>
    <mergeCell ref="C2:G2"/>
    <mergeCell ref="C3:G3"/>
    <mergeCell ref="C4:G4"/>
    <mergeCell ref="A517:C517"/>
    <mergeCell ref="A518:G52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7F1E3-0A8F-4D78-B94C-24B551A0175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51</v>
      </c>
      <c r="C4" s="202" t="s">
        <v>52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103</v>
      </c>
      <c r="C8" s="255" t="s">
        <v>104</v>
      </c>
      <c r="D8" s="238"/>
      <c r="E8" s="239"/>
      <c r="F8" s="240"/>
      <c r="G8" s="241">
        <f>SUMIF(AG9:AG14,"&lt;&gt;NOR",G9:G14)</f>
        <v>0</v>
      </c>
      <c r="H8" s="235"/>
      <c r="I8" s="235">
        <f>SUM(I9:I14)</f>
        <v>0</v>
      </c>
      <c r="J8" s="235"/>
      <c r="K8" s="235">
        <f>SUM(K9:K14)</f>
        <v>0</v>
      </c>
      <c r="L8" s="235"/>
      <c r="M8" s="235">
        <f>SUM(M9:M14)</f>
        <v>0</v>
      </c>
      <c r="N8" s="234"/>
      <c r="O8" s="234">
        <f>SUM(O9:O14)</f>
        <v>0</v>
      </c>
      <c r="P8" s="234"/>
      <c r="Q8" s="234">
        <f>SUM(Q9:Q14)</f>
        <v>0</v>
      </c>
      <c r="R8" s="235"/>
      <c r="S8" s="235"/>
      <c r="T8" s="235"/>
      <c r="U8" s="235"/>
      <c r="V8" s="235">
        <f>SUM(V9:V14)</f>
        <v>21.930000000000003</v>
      </c>
      <c r="W8" s="235"/>
      <c r="X8" s="235"/>
      <c r="Y8" s="235"/>
      <c r="AG8" t="s">
        <v>175</v>
      </c>
    </row>
    <row r="9" spans="1:60" ht="22.5" outlineLevel="1" x14ac:dyDescent="0.2">
      <c r="A9" s="249">
        <v>1</v>
      </c>
      <c r="B9" s="250" t="s">
        <v>934</v>
      </c>
      <c r="C9" s="258" t="s">
        <v>935</v>
      </c>
      <c r="D9" s="251" t="s">
        <v>212</v>
      </c>
      <c r="E9" s="252">
        <v>48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4.0000000000000003E-5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736</v>
      </c>
      <c r="T9" s="230" t="s">
        <v>737</v>
      </c>
      <c r="U9" s="230">
        <v>0.13</v>
      </c>
      <c r="V9" s="230">
        <f>ROUND(E9*U9,2)</f>
        <v>6.24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49">
        <v>2</v>
      </c>
      <c r="B10" s="250" t="s">
        <v>936</v>
      </c>
      <c r="C10" s="258" t="s">
        <v>937</v>
      </c>
      <c r="D10" s="251" t="s">
        <v>212</v>
      </c>
      <c r="E10" s="252">
        <v>33</v>
      </c>
      <c r="F10" s="253"/>
      <c r="G10" s="254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6.0000000000000002E-5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736</v>
      </c>
      <c r="T10" s="230" t="s">
        <v>737</v>
      </c>
      <c r="U10" s="230">
        <v>0.13</v>
      </c>
      <c r="V10" s="230">
        <f>ROUND(E10*U10,2)</f>
        <v>4.29</v>
      </c>
      <c r="W10" s="230"/>
      <c r="X10" s="230" t="s">
        <v>181</v>
      </c>
      <c r="Y10" s="230" t="s">
        <v>182</v>
      </c>
      <c r="Z10" s="210"/>
      <c r="AA10" s="210"/>
      <c r="AB10" s="210"/>
      <c r="AC10" s="210"/>
      <c r="AD10" s="210"/>
      <c r="AE10" s="210"/>
      <c r="AF10" s="210"/>
      <c r="AG10" s="210" t="s">
        <v>183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9">
        <v>3</v>
      </c>
      <c r="B11" s="250" t="s">
        <v>938</v>
      </c>
      <c r="C11" s="258" t="s">
        <v>939</v>
      </c>
      <c r="D11" s="251" t="s">
        <v>212</v>
      </c>
      <c r="E11" s="252">
        <v>20</v>
      </c>
      <c r="F11" s="253"/>
      <c r="G11" s="254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6.0000000000000002E-5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736</v>
      </c>
      <c r="T11" s="230" t="s">
        <v>737</v>
      </c>
      <c r="U11" s="230">
        <v>0.14000000000000001</v>
      </c>
      <c r="V11" s="230">
        <f>ROUND(E11*U11,2)</f>
        <v>2.8</v>
      </c>
      <c r="W11" s="230"/>
      <c r="X11" s="230" t="s">
        <v>181</v>
      </c>
      <c r="Y11" s="230" t="s">
        <v>182</v>
      </c>
      <c r="Z11" s="210"/>
      <c r="AA11" s="210"/>
      <c r="AB11" s="210"/>
      <c r="AC11" s="210"/>
      <c r="AD11" s="210"/>
      <c r="AE11" s="210"/>
      <c r="AF11" s="210"/>
      <c r="AG11" s="210" t="s">
        <v>183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49">
        <v>4</v>
      </c>
      <c r="B12" s="250" t="s">
        <v>940</v>
      </c>
      <c r="C12" s="258" t="s">
        <v>941</v>
      </c>
      <c r="D12" s="251" t="s">
        <v>212</v>
      </c>
      <c r="E12" s="252">
        <v>41</v>
      </c>
      <c r="F12" s="253"/>
      <c r="G12" s="254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5.0000000000000002E-5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736</v>
      </c>
      <c r="T12" s="230" t="s">
        <v>737</v>
      </c>
      <c r="U12" s="230">
        <v>0.13</v>
      </c>
      <c r="V12" s="230">
        <f>ROUND(E12*U12,2)</f>
        <v>5.33</v>
      </c>
      <c r="W12" s="230"/>
      <c r="X12" s="230" t="s">
        <v>181</v>
      </c>
      <c r="Y12" s="230" t="s">
        <v>182</v>
      </c>
      <c r="Z12" s="210"/>
      <c r="AA12" s="210"/>
      <c r="AB12" s="210"/>
      <c r="AC12" s="210"/>
      <c r="AD12" s="210"/>
      <c r="AE12" s="210"/>
      <c r="AF12" s="210"/>
      <c r="AG12" s="210" t="s">
        <v>183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9">
        <v>5</v>
      </c>
      <c r="B13" s="250" t="s">
        <v>942</v>
      </c>
      <c r="C13" s="258" t="s">
        <v>943</v>
      </c>
      <c r="D13" s="251" t="s">
        <v>212</v>
      </c>
      <c r="E13" s="252">
        <v>25</v>
      </c>
      <c r="F13" s="253"/>
      <c r="G13" s="254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6.9999999999999994E-5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736</v>
      </c>
      <c r="T13" s="230" t="s">
        <v>737</v>
      </c>
      <c r="U13" s="230">
        <v>0.13</v>
      </c>
      <c r="V13" s="230">
        <f>ROUND(E13*U13,2)</f>
        <v>3.25</v>
      </c>
      <c r="W13" s="230"/>
      <c r="X13" s="230" t="s">
        <v>181</v>
      </c>
      <c r="Y13" s="230" t="s">
        <v>182</v>
      </c>
      <c r="Z13" s="210"/>
      <c r="AA13" s="210"/>
      <c r="AB13" s="210"/>
      <c r="AC13" s="210"/>
      <c r="AD13" s="210"/>
      <c r="AE13" s="210"/>
      <c r="AF13" s="210"/>
      <c r="AG13" s="210" t="s">
        <v>183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9">
        <v>6</v>
      </c>
      <c r="B14" s="250" t="s">
        <v>702</v>
      </c>
      <c r="C14" s="258" t="s">
        <v>703</v>
      </c>
      <c r="D14" s="251" t="s">
        <v>325</v>
      </c>
      <c r="E14" s="252">
        <v>8.8999999999999999E-3</v>
      </c>
      <c r="F14" s="253"/>
      <c r="G14" s="254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736</v>
      </c>
      <c r="T14" s="230" t="s">
        <v>737</v>
      </c>
      <c r="U14" s="230">
        <v>1.831</v>
      </c>
      <c r="V14" s="230">
        <f>ROUND(E14*U14,2)</f>
        <v>0.02</v>
      </c>
      <c r="W14" s="230"/>
      <c r="X14" s="230" t="s">
        <v>181</v>
      </c>
      <c r="Y14" s="230" t="s">
        <v>182</v>
      </c>
      <c r="Z14" s="210"/>
      <c r="AA14" s="210"/>
      <c r="AB14" s="210"/>
      <c r="AC14" s="210"/>
      <c r="AD14" s="210"/>
      <c r="AE14" s="210"/>
      <c r="AF14" s="210"/>
      <c r="AG14" s="210" t="s">
        <v>944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36" t="s">
        <v>174</v>
      </c>
      <c r="B15" s="237" t="s">
        <v>105</v>
      </c>
      <c r="C15" s="255" t="s">
        <v>106</v>
      </c>
      <c r="D15" s="238"/>
      <c r="E15" s="239"/>
      <c r="F15" s="240"/>
      <c r="G15" s="241">
        <f>SUMIF(AG16:AG34,"&lt;&gt;NOR",G16:G34)</f>
        <v>0</v>
      </c>
      <c r="H15" s="235"/>
      <c r="I15" s="235">
        <f>SUM(I16:I34)</f>
        <v>0</v>
      </c>
      <c r="J15" s="235"/>
      <c r="K15" s="235">
        <f>SUM(K16:K34)</f>
        <v>0</v>
      </c>
      <c r="L15" s="235"/>
      <c r="M15" s="235">
        <f>SUM(M16:M34)</f>
        <v>0</v>
      </c>
      <c r="N15" s="234"/>
      <c r="O15" s="234">
        <f>SUM(O16:O34)</f>
        <v>7.2199999999999989</v>
      </c>
      <c r="P15" s="234"/>
      <c r="Q15" s="234">
        <f>SUM(Q16:Q34)</f>
        <v>0.01</v>
      </c>
      <c r="R15" s="235"/>
      <c r="S15" s="235"/>
      <c r="T15" s="235"/>
      <c r="U15" s="235"/>
      <c r="V15" s="235">
        <f>SUM(V16:V34)</f>
        <v>65.86</v>
      </c>
      <c r="W15" s="235"/>
      <c r="X15" s="235"/>
      <c r="Y15" s="235"/>
      <c r="AG15" t="s">
        <v>175</v>
      </c>
    </row>
    <row r="16" spans="1:60" outlineLevel="1" x14ac:dyDescent="0.2">
      <c r="A16" s="249">
        <v>7</v>
      </c>
      <c r="B16" s="250" t="s">
        <v>945</v>
      </c>
      <c r="C16" s="258" t="s">
        <v>946</v>
      </c>
      <c r="D16" s="251" t="s">
        <v>782</v>
      </c>
      <c r="E16" s="252">
        <v>1</v>
      </c>
      <c r="F16" s="253"/>
      <c r="G16" s="254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1.4919999999999999E-2</v>
      </c>
      <c r="Q16" s="229">
        <f>ROUND(E16*P16,2)</f>
        <v>0.01</v>
      </c>
      <c r="R16" s="230"/>
      <c r="S16" s="230" t="s">
        <v>736</v>
      </c>
      <c r="T16" s="230" t="s">
        <v>737</v>
      </c>
      <c r="U16" s="230">
        <v>0.41</v>
      </c>
      <c r="V16" s="230">
        <f>ROUND(E16*U16,2)</f>
        <v>0.41</v>
      </c>
      <c r="W16" s="230"/>
      <c r="X16" s="230" t="s">
        <v>181</v>
      </c>
      <c r="Y16" s="230" t="s">
        <v>182</v>
      </c>
      <c r="Z16" s="210"/>
      <c r="AA16" s="210"/>
      <c r="AB16" s="210"/>
      <c r="AC16" s="210"/>
      <c r="AD16" s="210"/>
      <c r="AE16" s="210"/>
      <c r="AF16" s="210"/>
      <c r="AG16" s="210" t="s">
        <v>183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9">
        <v>8</v>
      </c>
      <c r="B17" s="250" t="s">
        <v>947</v>
      </c>
      <c r="C17" s="258" t="s">
        <v>948</v>
      </c>
      <c r="D17" s="251" t="s">
        <v>178</v>
      </c>
      <c r="E17" s="252">
        <v>2</v>
      </c>
      <c r="F17" s="253"/>
      <c r="G17" s="254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736</v>
      </c>
      <c r="T17" s="230" t="s">
        <v>737</v>
      </c>
      <c r="U17" s="230">
        <v>1.89</v>
      </c>
      <c r="V17" s="230">
        <f>ROUND(E17*U17,2)</f>
        <v>3.78</v>
      </c>
      <c r="W17" s="230"/>
      <c r="X17" s="230" t="s">
        <v>181</v>
      </c>
      <c r="Y17" s="230" t="s">
        <v>182</v>
      </c>
      <c r="Z17" s="210"/>
      <c r="AA17" s="210"/>
      <c r="AB17" s="210"/>
      <c r="AC17" s="210"/>
      <c r="AD17" s="210"/>
      <c r="AE17" s="210"/>
      <c r="AF17" s="210"/>
      <c r="AG17" s="210" t="s">
        <v>183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9">
        <v>9</v>
      </c>
      <c r="B18" s="250" t="s">
        <v>949</v>
      </c>
      <c r="C18" s="258" t="s">
        <v>950</v>
      </c>
      <c r="D18" s="251" t="s">
        <v>212</v>
      </c>
      <c r="E18" s="252">
        <v>28</v>
      </c>
      <c r="F18" s="253"/>
      <c r="G18" s="254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0.21664</v>
      </c>
      <c r="O18" s="229">
        <f>ROUND(E18*N18,2)</f>
        <v>6.07</v>
      </c>
      <c r="P18" s="229">
        <v>0</v>
      </c>
      <c r="Q18" s="229">
        <f>ROUND(E18*P18,2)</f>
        <v>0</v>
      </c>
      <c r="R18" s="230"/>
      <c r="S18" s="230" t="s">
        <v>736</v>
      </c>
      <c r="T18" s="230" t="s">
        <v>737</v>
      </c>
      <c r="U18" s="230">
        <v>0</v>
      </c>
      <c r="V18" s="230">
        <f>ROUND(E18*U18,2)</f>
        <v>0</v>
      </c>
      <c r="W18" s="230"/>
      <c r="X18" s="230" t="s">
        <v>273</v>
      </c>
      <c r="Y18" s="230" t="s">
        <v>182</v>
      </c>
      <c r="Z18" s="210"/>
      <c r="AA18" s="210"/>
      <c r="AB18" s="210"/>
      <c r="AC18" s="210"/>
      <c r="AD18" s="210"/>
      <c r="AE18" s="210"/>
      <c r="AF18" s="210"/>
      <c r="AG18" s="210" t="s">
        <v>274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9">
        <v>10</v>
      </c>
      <c r="B19" s="250" t="s">
        <v>951</v>
      </c>
      <c r="C19" s="258" t="s">
        <v>952</v>
      </c>
      <c r="D19" s="251" t="s">
        <v>212</v>
      </c>
      <c r="E19" s="252">
        <v>5</v>
      </c>
      <c r="F19" s="253"/>
      <c r="G19" s="254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0.21664</v>
      </c>
      <c r="O19" s="229">
        <f>ROUND(E19*N19,2)</f>
        <v>1.08</v>
      </c>
      <c r="P19" s="229">
        <v>0</v>
      </c>
      <c r="Q19" s="229">
        <f>ROUND(E19*P19,2)</f>
        <v>0</v>
      </c>
      <c r="R19" s="230"/>
      <c r="S19" s="230" t="s">
        <v>736</v>
      </c>
      <c r="T19" s="230" t="s">
        <v>737</v>
      </c>
      <c r="U19" s="230">
        <v>0</v>
      </c>
      <c r="V19" s="230">
        <f>ROUND(E19*U19,2)</f>
        <v>0</v>
      </c>
      <c r="W19" s="230"/>
      <c r="X19" s="230" t="s">
        <v>273</v>
      </c>
      <c r="Y19" s="230" t="s">
        <v>182</v>
      </c>
      <c r="Z19" s="210"/>
      <c r="AA19" s="210"/>
      <c r="AB19" s="210"/>
      <c r="AC19" s="210"/>
      <c r="AD19" s="210"/>
      <c r="AE19" s="210"/>
      <c r="AF19" s="210"/>
      <c r="AG19" s="210" t="s">
        <v>274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9">
        <v>11</v>
      </c>
      <c r="B20" s="250" t="s">
        <v>953</v>
      </c>
      <c r="C20" s="258" t="s">
        <v>954</v>
      </c>
      <c r="D20" s="251" t="s">
        <v>212</v>
      </c>
      <c r="E20" s="252">
        <v>6</v>
      </c>
      <c r="F20" s="253"/>
      <c r="G20" s="254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1.7099999999999999E-3</v>
      </c>
      <c r="O20" s="229">
        <f>ROUND(E20*N20,2)</f>
        <v>0.01</v>
      </c>
      <c r="P20" s="229">
        <v>0</v>
      </c>
      <c r="Q20" s="229">
        <f>ROUND(E20*P20,2)</f>
        <v>0</v>
      </c>
      <c r="R20" s="230"/>
      <c r="S20" s="230" t="s">
        <v>736</v>
      </c>
      <c r="T20" s="230" t="s">
        <v>737</v>
      </c>
      <c r="U20" s="230">
        <v>0.79700000000000004</v>
      </c>
      <c r="V20" s="230">
        <f>ROUND(E20*U20,2)</f>
        <v>4.78</v>
      </c>
      <c r="W20" s="230"/>
      <c r="X20" s="230" t="s">
        <v>181</v>
      </c>
      <c r="Y20" s="230" t="s">
        <v>182</v>
      </c>
      <c r="Z20" s="210"/>
      <c r="AA20" s="210"/>
      <c r="AB20" s="210"/>
      <c r="AC20" s="210"/>
      <c r="AD20" s="210"/>
      <c r="AE20" s="210"/>
      <c r="AF20" s="210"/>
      <c r="AG20" s="210" t="s">
        <v>183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9">
        <v>12</v>
      </c>
      <c r="B21" s="250" t="s">
        <v>955</v>
      </c>
      <c r="C21" s="258" t="s">
        <v>956</v>
      </c>
      <c r="D21" s="251" t="s">
        <v>212</v>
      </c>
      <c r="E21" s="252">
        <v>15</v>
      </c>
      <c r="F21" s="253"/>
      <c r="G21" s="254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1.31E-3</v>
      </c>
      <c r="O21" s="229">
        <f>ROUND(E21*N21,2)</f>
        <v>0.02</v>
      </c>
      <c r="P21" s="229">
        <v>0</v>
      </c>
      <c r="Q21" s="229">
        <f>ROUND(E21*P21,2)</f>
        <v>0</v>
      </c>
      <c r="R21" s="230"/>
      <c r="S21" s="230" t="s">
        <v>736</v>
      </c>
      <c r="T21" s="230" t="s">
        <v>737</v>
      </c>
      <c r="U21" s="230">
        <v>0.79700000000000004</v>
      </c>
      <c r="V21" s="230">
        <f>ROUND(E21*U21,2)</f>
        <v>11.96</v>
      </c>
      <c r="W21" s="230"/>
      <c r="X21" s="230" t="s">
        <v>181</v>
      </c>
      <c r="Y21" s="230" t="s">
        <v>182</v>
      </c>
      <c r="Z21" s="210"/>
      <c r="AA21" s="210"/>
      <c r="AB21" s="210"/>
      <c r="AC21" s="210"/>
      <c r="AD21" s="210"/>
      <c r="AE21" s="210"/>
      <c r="AF21" s="210"/>
      <c r="AG21" s="210" t="s">
        <v>183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9">
        <v>13</v>
      </c>
      <c r="B22" s="250" t="s">
        <v>957</v>
      </c>
      <c r="C22" s="258" t="s">
        <v>958</v>
      </c>
      <c r="D22" s="251" t="s">
        <v>212</v>
      </c>
      <c r="E22" s="252">
        <v>15</v>
      </c>
      <c r="F22" s="253"/>
      <c r="G22" s="254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1.5200000000000001E-3</v>
      </c>
      <c r="O22" s="229">
        <f>ROUND(E22*N22,2)</f>
        <v>0.02</v>
      </c>
      <c r="P22" s="229">
        <v>0</v>
      </c>
      <c r="Q22" s="229">
        <f>ROUND(E22*P22,2)</f>
        <v>0</v>
      </c>
      <c r="R22" s="230"/>
      <c r="S22" s="230" t="s">
        <v>736</v>
      </c>
      <c r="T22" s="230" t="s">
        <v>737</v>
      </c>
      <c r="U22" s="230">
        <v>1.173</v>
      </c>
      <c r="V22" s="230">
        <f>ROUND(E22*U22,2)</f>
        <v>17.600000000000001</v>
      </c>
      <c r="W22" s="230"/>
      <c r="X22" s="230" t="s">
        <v>181</v>
      </c>
      <c r="Y22" s="230" t="s">
        <v>182</v>
      </c>
      <c r="Z22" s="210"/>
      <c r="AA22" s="210"/>
      <c r="AB22" s="210"/>
      <c r="AC22" s="210"/>
      <c r="AD22" s="210"/>
      <c r="AE22" s="210"/>
      <c r="AF22" s="210"/>
      <c r="AG22" s="210" t="s">
        <v>183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9">
        <v>14</v>
      </c>
      <c r="B23" s="250" t="s">
        <v>959</v>
      </c>
      <c r="C23" s="258" t="s">
        <v>960</v>
      </c>
      <c r="D23" s="251" t="s">
        <v>212</v>
      </c>
      <c r="E23" s="252">
        <v>25</v>
      </c>
      <c r="F23" s="253"/>
      <c r="G23" s="254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4.6999999999999999E-4</v>
      </c>
      <c r="O23" s="229">
        <f>ROUND(E23*N23,2)</f>
        <v>0.01</v>
      </c>
      <c r="P23" s="229">
        <v>0</v>
      </c>
      <c r="Q23" s="229">
        <f>ROUND(E23*P23,2)</f>
        <v>0</v>
      </c>
      <c r="R23" s="230"/>
      <c r="S23" s="230" t="s">
        <v>736</v>
      </c>
      <c r="T23" s="230" t="s">
        <v>737</v>
      </c>
      <c r="U23" s="230">
        <v>0.35899999999999999</v>
      </c>
      <c r="V23" s="230">
        <f>ROUND(E23*U23,2)</f>
        <v>8.98</v>
      </c>
      <c r="W23" s="230"/>
      <c r="X23" s="230" t="s">
        <v>181</v>
      </c>
      <c r="Y23" s="230" t="s">
        <v>182</v>
      </c>
      <c r="Z23" s="210"/>
      <c r="AA23" s="210"/>
      <c r="AB23" s="210"/>
      <c r="AC23" s="210"/>
      <c r="AD23" s="210"/>
      <c r="AE23" s="210"/>
      <c r="AF23" s="210"/>
      <c r="AG23" s="210" t="s">
        <v>183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9">
        <v>15</v>
      </c>
      <c r="B24" s="250" t="s">
        <v>961</v>
      </c>
      <c r="C24" s="258" t="s">
        <v>962</v>
      </c>
      <c r="D24" s="251" t="s">
        <v>212</v>
      </c>
      <c r="E24" s="252">
        <v>14</v>
      </c>
      <c r="F24" s="253"/>
      <c r="G24" s="254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3.8000000000000002E-4</v>
      </c>
      <c r="O24" s="229">
        <f>ROUND(E24*N24,2)</f>
        <v>0.01</v>
      </c>
      <c r="P24" s="229">
        <v>0</v>
      </c>
      <c r="Q24" s="229">
        <f>ROUND(E24*P24,2)</f>
        <v>0</v>
      </c>
      <c r="R24" s="230"/>
      <c r="S24" s="230" t="s">
        <v>736</v>
      </c>
      <c r="T24" s="230" t="s">
        <v>737</v>
      </c>
      <c r="U24" s="230">
        <v>0.32</v>
      </c>
      <c r="V24" s="230">
        <f>ROUND(E24*U24,2)</f>
        <v>4.4800000000000004</v>
      </c>
      <c r="W24" s="230"/>
      <c r="X24" s="230" t="s">
        <v>181</v>
      </c>
      <c r="Y24" s="230" t="s">
        <v>182</v>
      </c>
      <c r="Z24" s="210"/>
      <c r="AA24" s="210"/>
      <c r="AB24" s="210"/>
      <c r="AC24" s="210"/>
      <c r="AD24" s="210"/>
      <c r="AE24" s="210"/>
      <c r="AF24" s="210"/>
      <c r="AG24" s="210" t="s">
        <v>183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9">
        <v>16</v>
      </c>
      <c r="B25" s="250" t="s">
        <v>963</v>
      </c>
      <c r="C25" s="258" t="s">
        <v>964</v>
      </c>
      <c r="D25" s="251" t="s">
        <v>178</v>
      </c>
      <c r="E25" s="252">
        <v>9</v>
      </c>
      <c r="F25" s="253"/>
      <c r="G25" s="254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736</v>
      </c>
      <c r="T25" s="230" t="s">
        <v>737</v>
      </c>
      <c r="U25" s="230">
        <v>0.157</v>
      </c>
      <c r="V25" s="230">
        <f>ROUND(E25*U25,2)</f>
        <v>1.41</v>
      </c>
      <c r="W25" s="230"/>
      <c r="X25" s="230" t="s">
        <v>181</v>
      </c>
      <c r="Y25" s="230" t="s">
        <v>182</v>
      </c>
      <c r="Z25" s="210"/>
      <c r="AA25" s="210"/>
      <c r="AB25" s="210"/>
      <c r="AC25" s="210"/>
      <c r="AD25" s="210"/>
      <c r="AE25" s="210"/>
      <c r="AF25" s="210"/>
      <c r="AG25" s="210" t="s">
        <v>183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9">
        <v>17</v>
      </c>
      <c r="B26" s="250" t="s">
        <v>965</v>
      </c>
      <c r="C26" s="258" t="s">
        <v>966</v>
      </c>
      <c r="D26" s="251" t="s">
        <v>178</v>
      </c>
      <c r="E26" s="252">
        <v>5</v>
      </c>
      <c r="F26" s="253"/>
      <c r="G26" s="254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736</v>
      </c>
      <c r="T26" s="230" t="s">
        <v>737</v>
      </c>
      <c r="U26" s="230">
        <v>0.17399999999999999</v>
      </c>
      <c r="V26" s="230">
        <f>ROUND(E26*U26,2)</f>
        <v>0.87</v>
      </c>
      <c r="W26" s="230"/>
      <c r="X26" s="230" t="s">
        <v>181</v>
      </c>
      <c r="Y26" s="230" t="s">
        <v>182</v>
      </c>
      <c r="Z26" s="210"/>
      <c r="AA26" s="210"/>
      <c r="AB26" s="210"/>
      <c r="AC26" s="210"/>
      <c r="AD26" s="210"/>
      <c r="AE26" s="210"/>
      <c r="AF26" s="210"/>
      <c r="AG26" s="210" t="s">
        <v>183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9">
        <v>18</v>
      </c>
      <c r="B27" s="250" t="s">
        <v>967</v>
      </c>
      <c r="C27" s="258" t="s">
        <v>968</v>
      </c>
      <c r="D27" s="251" t="s">
        <v>178</v>
      </c>
      <c r="E27" s="252">
        <v>6</v>
      </c>
      <c r="F27" s="253"/>
      <c r="G27" s="254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736</v>
      </c>
      <c r="T27" s="230" t="s">
        <v>737</v>
      </c>
      <c r="U27" s="230">
        <v>0.25900000000000001</v>
      </c>
      <c r="V27" s="230">
        <f>ROUND(E27*U27,2)</f>
        <v>1.55</v>
      </c>
      <c r="W27" s="230"/>
      <c r="X27" s="230" t="s">
        <v>181</v>
      </c>
      <c r="Y27" s="230" t="s">
        <v>182</v>
      </c>
      <c r="Z27" s="210"/>
      <c r="AA27" s="210"/>
      <c r="AB27" s="210"/>
      <c r="AC27" s="210"/>
      <c r="AD27" s="210"/>
      <c r="AE27" s="210"/>
      <c r="AF27" s="210"/>
      <c r="AG27" s="210" t="s">
        <v>183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9">
        <v>19</v>
      </c>
      <c r="B28" s="250" t="s">
        <v>969</v>
      </c>
      <c r="C28" s="258" t="s">
        <v>970</v>
      </c>
      <c r="D28" s="251" t="s">
        <v>178</v>
      </c>
      <c r="E28" s="252">
        <v>3</v>
      </c>
      <c r="F28" s="253"/>
      <c r="G28" s="254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4.8999999999999998E-4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736</v>
      </c>
      <c r="T28" s="230" t="s">
        <v>737</v>
      </c>
      <c r="U28" s="230">
        <v>0.13300000000000001</v>
      </c>
      <c r="V28" s="230">
        <f>ROUND(E28*U28,2)</f>
        <v>0.4</v>
      </c>
      <c r="W28" s="230"/>
      <c r="X28" s="230" t="s">
        <v>181</v>
      </c>
      <c r="Y28" s="230" t="s">
        <v>182</v>
      </c>
      <c r="Z28" s="210"/>
      <c r="AA28" s="210"/>
      <c r="AB28" s="210"/>
      <c r="AC28" s="210"/>
      <c r="AD28" s="210"/>
      <c r="AE28" s="210"/>
      <c r="AF28" s="210"/>
      <c r="AG28" s="210" t="s">
        <v>183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49">
        <v>20</v>
      </c>
      <c r="B29" s="250" t="s">
        <v>971</v>
      </c>
      <c r="C29" s="258" t="s">
        <v>972</v>
      </c>
      <c r="D29" s="251" t="s">
        <v>178</v>
      </c>
      <c r="E29" s="252">
        <v>2</v>
      </c>
      <c r="F29" s="253"/>
      <c r="G29" s="254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2.7E-4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736</v>
      </c>
      <c r="T29" s="230" t="s">
        <v>737</v>
      </c>
      <c r="U29" s="230">
        <v>0.33300000000000002</v>
      </c>
      <c r="V29" s="230">
        <f>ROUND(E29*U29,2)</f>
        <v>0.67</v>
      </c>
      <c r="W29" s="230"/>
      <c r="X29" s="230" t="s">
        <v>181</v>
      </c>
      <c r="Y29" s="230" t="s">
        <v>182</v>
      </c>
      <c r="Z29" s="210"/>
      <c r="AA29" s="210"/>
      <c r="AB29" s="210"/>
      <c r="AC29" s="210"/>
      <c r="AD29" s="210"/>
      <c r="AE29" s="210"/>
      <c r="AF29" s="210"/>
      <c r="AG29" s="210" t="s">
        <v>183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9">
        <v>21</v>
      </c>
      <c r="B30" s="250" t="s">
        <v>973</v>
      </c>
      <c r="C30" s="258" t="s">
        <v>974</v>
      </c>
      <c r="D30" s="251" t="s">
        <v>212</v>
      </c>
      <c r="E30" s="252">
        <v>54</v>
      </c>
      <c r="F30" s="253"/>
      <c r="G30" s="254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736</v>
      </c>
      <c r="T30" s="230" t="s">
        <v>737</v>
      </c>
      <c r="U30" s="230">
        <v>5.8999999999999997E-2</v>
      </c>
      <c r="V30" s="230">
        <f>ROUND(E30*U30,2)</f>
        <v>3.19</v>
      </c>
      <c r="W30" s="230"/>
      <c r="X30" s="230" t="s">
        <v>181</v>
      </c>
      <c r="Y30" s="230" t="s">
        <v>182</v>
      </c>
      <c r="Z30" s="210"/>
      <c r="AA30" s="210"/>
      <c r="AB30" s="210"/>
      <c r="AC30" s="210"/>
      <c r="AD30" s="210"/>
      <c r="AE30" s="210"/>
      <c r="AF30" s="210"/>
      <c r="AG30" s="210" t="s">
        <v>183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9">
        <v>22</v>
      </c>
      <c r="B31" s="250" t="s">
        <v>975</v>
      </c>
      <c r="C31" s="258" t="s">
        <v>976</v>
      </c>
      <c r="D31" s="251" t="s">
        <v>782</v>
      </c>
      <c r="E31" s="252">
        <v>1</v>
      </c>
      <c r="F31" s="253"/>
      <c r="G31" s="254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736</v>
      </c>
      <c r="T31" s="230" t="s">
        <v>737</v>
      </c>
      <c r="U31" s="230">
        <v>1.89</v>
      </c>
      <c r="V31" s="230">
        <f>ROUND(E31*U31,2)</f>
        <v>1.89</v>
      </c>
      <c r="W31" s="230"/>
      <c r="X31" s="230" t="s">
        <v>181</v>
      </c>
      <c r="Y31" s="230" t="s">
        <v>182</v>
      </c>
      <c r="Z31" s="210"/>
      <c r="AA31" s="210"/>
      <c r="AB31" s="210"/>
      <c r="AC31" s="210"/>
      <c r="AD31" s="210"/>
      <c r="AE31" s="210"/>
      <c r="AF31" s="210"/>
      <c r="AG31" s="210" t="s">
        <v>183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9">
        <v>23</v>
      </c>
      <c r="B32" s="250" t="s">
        <v>977</v>
      </c>
      <c r="C32" s="258" t="s">
        <v>978</v>
      </c>
      <c r="D32" s="251" t="s">
        <v>782</v>
      </c>
      <c r="E32" s="252">
        <v>1</v>
      </c>
      <c r="F32" s="253"/>
      <c r="G32" s="254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736</v>
      </c>
      <c r="T32" s="230" t="s">
        <v>737</v>
      </c>
      <c r="U32" s="230">
        <v>1.89</v>
      </c>
      <c r="V32" s="230">
        <f>ROUND(E32*U32,2)</f>
        <v>1.89</v>
      </c>
      <c r="W32" s="230"/>
      <c r="X32" s="230" t="s">
        <v>181</v>
      </c>
      <c r="Y32" s="230" t="s">
        <v>182</v>
      </c>
      <c r="Z32" s="210"/>
      <c r="AA32" s="210"/>
      <c r="AB32" s="210"/>
      <c r="AC32" s="210"/>
      <c r="AD32" s="210"/>
      <c r="AE32" s="210"/>
      <c r="AF32" s="210"/>
      <c r="AG32" s="210" t="s">
        <v>183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49">
        <v>24</v>
      </c>
      <c r="B33" s="250" t="s">
        <v>979</v>
      </c>
      <c r="C33" s="258" t="s">
        <v>980</v>
      </c>
      <c r="D33" s="251" t="s">
        <v>782</v>
      </c>
      <c r="E33" s="252">
        <v>1</v>
      </c>
      <c r="F33" s="253"/>
      <c r="G33" s="254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736</v>
      </c>
      <c r="T33" s="230" t="s">
        <v>737</v>
      </c>
      <c r="U33" s="230">
        <v>1.89</v>
      </c>
      <c r="V33" s="230">
        <f>ROUND(E33*U33,2)</f>
        <v>1.89</v>
      </c>
      <c r="W33" s="230"/>
      <c r="X33" s="230" t="s">
        <v>181</v>
      </c>
      <c r="Y33" s="230" t="s">
        <v>182</v>
      </c>
      <c r="Z33" s="210"/>
      <c r="AA33" s="210"/>
      <c r="AB33" s="210"/>
      <c r="AC33" s="210"/>
      <c r="AD33" s="210"/>
      <c r="AE33" s="210"/>
      <c r="AF33" s="210"/>
      <c r="AG33" s="210" t="s">
        <v>183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9">
        <v>25</v>
      </c>
      <c r="B34" s="250" t="s">
        <v>981</v>
      </c>
      <c r="C34" s="258" t="s">
        <v>982</v>
      </c>
      <c r="D34" s="251" t="s">
        <v>325</v>
      </c>
      <c r="E34" s="252">
        <v>7.1790000000000007E-2</v>
      </c>
      <c r="F34" s="253"/>
      <c r="G34" s="254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736</v>
      </c>
      <c r="T34" s="230" t="s">
        <v>737</v>
      </c>
      <c r="U34" s="230">
        <v>1.5229999999999999</v>
      </c>
      <c r="V34" s="230">
        <f>ROUND(E34*U34,2)</f>
        <v>0.11</v>
      </c>
      <c r="W34" s="230"/>
      <c r="X34" s="230" t="s">
        <v>181</v>
      </c>
      <c r="Y34" s="230" t="s">
        <v>182</v>
      </c>
      <c r="Z34" s="210"/>
      <c r="AA34" s="210"/>
      <c r="AB34" s="210"/>
      <c r="AC34" s="210"/>
      <c r="AD34" s="210"/>
      <c r="AE34" s="210"/>
      <c r="AF34" s="210"/>
      <c r="AG34" s="210" t="s">
        <v>944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236" t="s">
        <v>174</v>
      </c>
      <c r="B35" s="237" t="s">
        <v>107</v>
      </c>
      <c r="C35" s="255" t="s">
        <v>108</v>
      </c>
      <c r="D35" s="238"/>
      <c r="E35" s="239"/>
      <c r="F35" s="240"/>
      <c r="G35" s="241">
        <f>SUMIF(AG36:AG62,"&lt;&gt;NOR",G36:G62)</f>
        <v>0</v>
      </c>
      <c r="H35" s="235"/>
      <c r="I35" s="235">
        <f>SUM(I36:I62)</f>
        <v>0</v>
      </c>
      <c r="J35" s="235"/>
      <c r="K35" s="235">
        <f>SUM(K36:K62)</f>
        <v>0</v>
      </c>
      <c r="L35" s="235"/>
      <c r="M35" s="235">
        <f>SUM(M36:M62)</f>
        <v>0</v>
      </c>
      <c r="N35" s="234"/>
      <c r="O35" s="234">
        <f>SUM(O36:O62)</f>
        <v>0.34</v>
      </c>
      <c r="P35" s="234"/>
      <c r="Q35" s="234">
        <f>SUM(Q36:Q62)</f>
        <v>0.01</v>
      </c>
      <c r="R35" s="235"/>
      <c r="S35" s="235"/>
      <c r="T35" s="235"/>
      <c r="U35" s="235"/>
      <c r="V35" s="235">
        <f>SUM(V36:V62)</f>
        <v>151.93999999999994</v>
      </c>
      <c r="W35" s="235"/>
      <c r="X35" s="235"/>
      <c r="Y35" s="235"/>
      <c r="AG35" t="s">
        <v>175</v>
      </c>
    </row>
    <row r="36" spans="1:60" outlineLevel="1" x14ac:dyDescent="0.2">
      <c r="A36" s="249">
        <v>26</v>
      </c>
      <c r="B36" s="250" t="s">
        <v>983</v>
      </c>
      <c r="C36" s="258" t="s">
        <v>984</v>
      </c>
      <c r="D36" s="251" t="s">
        <v>782</v>
      </c>
      <c r="E36" s="252">
        <v>1</v>
      </c>
      <c r="F36" s="253"/>
      <c r="G36" s="254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1.102E-2</v>
      </c>
      <c r="Q36" s="229">
        <f>ROUND(E36*P36,2)</f>
        <v>0.01</v>
      </c>
      <c r="R36" s="230"/>
      <c r="S36" s="230" t="s">
        <v>736</v>
      </c>
      <c r="T36" s="230" t="s">
        <v>737</v>
      </c>
      <c r="U36" s="230">
        <v>0.3</v>
      </c>
      <c r="V36" s="230">
        <f>ROUND(E36*U36,2)</f>
        <v>0.3</v>
      </c>
      <c r="W36" s="230"/>
      <c r="X36" s="230" t="s">
        <v>181</v>
      </c>
      <c r="Y36" s="230" t="s">
        <v>182</v>
      </c>
      <c r="Z36" s="210"/>
      <c r="AA36" s="210"/>
      <c r="AB36" s="210"/>
      <c r="AC36" s="210"/>
      <c r="AD36" s="210"/>
      <c r="AE36" s="210"/>
      <c r="AF36" s="210"/>
      <c r="AG36" s="210" t="s">
        <v>183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9">
        <v>27</v>
      </c>
      <c r="B37" s="250" t="s">
        <v>985</v>
      </c>
      <c r="C37" s="258" t="s">
        <v>986</v>
      </c>
      <c r="D37" s="251" t="s">
        <v>212</v>
      </c>
      <c r="E37" s="252">
        <v>2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5.9000000000000003E-4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736</v>
      </c>
      <c r="T37" s="230" t="s">
        <v>737</v>
      </c>
      <c r="U37" s="230">
        <v>0.755</v>
      </c>
      <c r="V37" s="230">
        <f>ROUND(E37*U37,2)</f>
        <v>1.51</v>
      </c>
      <c r="W37" s="230"/>
      <c r="X37" s="230" t="s">
        <v>181</v>
      </c>
      <c r="Y37" s="230" t="s">
        <v>182</v>
      </c>
      <c r="Z37" s="210"/>
      <c r="AA37" s="210"/>
      <c r="AB37" s="210"/>
      <c r="AC37" s="210"/>
      <c r="AD37" s="210"/>
      <c r="AE37" s="210"/>
      <c r="AF37" s="210"/>
      <c r="AG37" s="210" t="s">
        <v>183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9">
        <v>28</v>
      </c>
      <c r="B38" s="250" t="s">
        <v>987</v>
      </c>
      <c r="C38" s="258" t="s">
        <v>988</v>
      </c>
      <c r="D38" s="251" t="s">
        <v>212</v>
      </c>
      <c r="E38" s="252">
        <v>89</v>
      </c>
      <c r="F38" s="253"/>
      <c r="G38" s="254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4.6000000000000001E-4</v>
      </c>
      <c r="O38" s="229">
        <f>ROUND(E38*N38,2)</f>
        <v>0.04</v>
      </c>
      <c r="P38" s="229">
        <v>0</v>
      </c>
      <c r="Q38" s="229">
        <f>ROUND(E38*P38,2)</f>
        <v>0</v>
      </c>
      <c r="R38" s="230"/>
      <c r="S38" s="230" t="s">
        <v>736</v>
      </c>
      <c r="T38" s="230" t="s">
        <v>737</v>
      </c>
      <c r="U38" s="230">
        <v>0.52200000000000002</v>
      </c>
      <c r="V38" s="230">
        <f>ROUND(E38*U38,2)</f>
        <v>46.46</v>
      </c>
      <c r="W38" s="230"/>
      <c r="X38" s="230" t="s">
        <v>181</v>
      </c>
      <c r="Y38" s="230" t="s">
        <v>182</v>
      </c>
      <c r="Z38" s="210"/>
      <c r="AA38" s="210"/>
      <c r="AB38" s="210"/>
      <c r="AC38" s="210"/>
      <c r="AD38" s="210"/>
      <c r="AE38" s="210"/>
      <c r="AF38" s="210"/>
      <c r="AG38" s="210" t="s">
        <v>183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9">
        <v>29</v>
      </c>
      <c r="B39" s="250" t="s">
        <v>989</v>
      </c>
      <c r="C39" s="258" t="s">
        <v>990</v>
      </c>
      <c r="D39" s="251" t="s">
        <v>212</v>
      </c>
      <c r="E39" s="252">
        <v>58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5.8E-4</v>
      </c>
      <c r="O39" s="229">
        <f>ROUND(E39*N39,2)</f>
        <v>0.03</v>
      </c>
      <c r="P39" s="229">
        <v>0</v>
      </c>
      <c r="Q39" s="229">
        <f>ROUND(E39*P39,2)</f>
        <v>0</v>
      </c>
      <c r="R39" s="230"/>
      <c r="S39" s="230" t="s">
        <v>736</v>
      </c>
      <c r="T39" s="230" t="s">
        <v>737</v>
      </c>
      <c r="U39" s="230">
        <v>0.6159</v>
      </c>
      <c r="V39" s="230">
        <f>ROUND(E39*U39,2)</f>
        <v>35.72</v>
      </c>
      <c r="W39" s="230"/>
      <c r="X39" s="230" t="s">
        <v>181</v>
      </c>
      <c r="Y39" s="230" t="s">
        <v>182</v>
      </c>
      <c r="Z39" s="210"/>
      <c r="AA39" s="210"/>
      <c r="AB39" s="210"/>
      <c r="AC39" s="210"/>
      <c r="AD39" s="210"/>
      <c r="AE39" s="210"/>
      <c r="AF39" s="210"/>
      <c r="AG39" s="210" t="s">
        <v>183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9">
        <v>30</v>
      </c>
      <c r="B40" s="250" t="s">
        <v>991</v>
      </c>
      <c r="C40" s="258" t="s">
        <v>992</v>
      </c>
      <c r="D40" s="251" t="s">
        <v>212</v>
      </c>
      <c r="E40" s="252">
        <v>20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7.6999999999999996E-4</v>
      </c>
      <c r="O40" s="229">
        <f>ROUND(E40*N40,2)</f>
        <v>0.02</v>
      </c>
      <c r="P40" s="229">
        <v>0</v>
      </c>
      <c r="Q40" s="229">
        <f>ROUND(E40*P40,2)</f>
        <v>0</v>
      </c>
      <c r="R40" s="230"/>
      <c r="S40" s="230" t="s">
        <v>736</v>
      </c>
      <c r="T40" s="230" t="s">
        <v>737</v>
      </c>
      <c r="U40" s="230">
        <v>0.68279999999999996</v>
      </c>
      <c r="V40" s="230">
        <f>ROUND(E40*U40,2)</f>
        <v>13.66</v>
      </c>
      <c r="W40" s="230"/>
      <c r="X40" s="230" t="s">
        <v>181</v>
      </c>
      <c r="Y40" s="230" t="s">
        <v>182</v>
      </c>
      <c r="Z40" s="210"/>
      <c r="AA40" s="210"/>
      <c r="AB40" s="210"/>
      <c r="AC40" s="210"/>
      <c r="AD40" s="210"/>
      <c r="AE40" s="210"/>
      <c r="AF40" s="210"/>
      <c r="AG40" s="210" t="s">
        <v>183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9">
        <v>31</v>
      </c>
      <c r="B41" s="250" t="s">
        <v>993</v>
      </c>
      <c r="C41" s="258" t="s">
        <v>994</v>
      </c>
      <c r="D41" s="251" t="s">
        <v>212</v>
      </c>
      <c r="E41" s="252">
        <v>169</v>
      </c>
      <c r="F41" s="253"/>
      <c r="G41" s="254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736</v>
      </c>
      <c r="T41" s="230" t="s">
        <v>737</v>
      </c>
      <c r="U41" s="230">
        <v>4.2000000000000003E-2</v>
      </c>
      <c r="V41" s="230">
        <f>ROUND(E41*U41,2)</f>
        <v>7.1</v>
      </c>
      <c r="W41" s="230"/>
      <c r="X41" s="230" t="s">
        <v>181</v>
      </c>
      <c r="Y41" s="230" t="s">
        <v>182</v>
      </c>
      <c r="Z41" s="210"/>
      <c r="AA41" s="210"/>
      <c r="AB41" s="210"/>
      <c r="AC41" s="210"/>
      <c r="AD41" s="210"/>
      <c r="AE41" s="210"/>
      <c r="AF41" s="210"/>
      <c r="AG41" s="210" t="s">
        <v>183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9">
        <v>32</v>
      </c>
      <c r="B42" s="250" t="s">
        <v>995</v>
      </c>
      <c r="C42" s="258" t="s">
        <v>996</v>
      </c>
      <c r="D42" s="251" t="s">
        <v>212</v>
      </c>
      <c r="E42" s="252">
        <v>169</v>
      </c>
      <c r="F42" s="253"/>
      <c r="G42" s="254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1.0000000000000001E-5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736</v>
      </c>
      <c r="T42" s="230" t="s">
        <v>737</v>
      </c>
      <c r="U42" s="230">
        <v>6.2E-2</v>
      </c>
      <c r="V42" s="230">
        <f>ROUND(E42*U42,2)</f>
        <v>10.48</v>
      </c>
      <c r="W42" s="230"/>
      <c r="X42" s="230" t="s">
        <v>181</v>
      </c>
      <c r="Y42" s="230" t="s">
        <v>182</v>
      </c>
      <c r="Z42" s="210"/>
      <c r="AA42" s="210"/>
      <c r="AB42" s="210"/>
      <c r="AC42" s="210"/>
      <c r="AD42" s="210"/>
      <c r="AE42" s="210"/>
      <c r="AF42" s="210"/>
      <c r="AG42" s="210" t="s">
        <v>183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9">
        <v>33</v>
      </c>
      <c r="B43" s="250" t="s">
        <v>997</v>
      </c>
      <c r="C43" s="258" t="s">
        <v>998</v>
      </c>
      <c r="D43" s="251" t="s">
        <v>178</v>
      </c>
      <c r="E43" s="252">
        <v>40</v>
      </c>
      <c r="F43" s="253"/>
      <c r="G43" s="254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736</v>
      </c>
      <c r="T43" s="230" t="s">
        <v>737</v>
      </c>
      <c r="U43" s="230">
        <v>0.43</v>
      </c>
      <c r="V43" s="230">
        <f>ROUND(E43*U43,2)</f>
        <v>17.2</v>
      </c>
      <c r="W43" s="230"/>
      <c r="X43" s="230" t="s">
        <v>181</v>
      </c>
      <c r="Y43" s="230" t="s">
        <v>182</v>
      </c>
      <c r="Z43" s="210"/>
      <c r="AA43" s="210"/>
      <c r="AB43" s="210"/>
      <c r="AC43" s="210"/>
      <c r="AD43" s="210"/>
      <c r="AE43" s="210"/>
      <c r="AF43" s="210"/>
      <c r="AG43" s="210" t="s">
        <v>183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9">
        <v>34</v>
      </c>
      <c r="B44" s="250" t="s">
        <v>999</v>
      </c>
      <c r="C44" s="258" t="s">
        <v>1000</v>
      </c>
      <c r="D44" s="251" t="s">
        <v>178</v>
      </c>
      <c r="E44" s="252">
        <v>6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4.0000000000000002E-4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736</v>
      </c>
      <c r="T44" s="230" t="s">
        <v>737</v>
      </c>
      <c r="U44" s="230">
        <v>0.20699999999999999</v>
      </c>
      <c r="V44" s="230">
        <f>ROUND(E44*U44,2)</f>
        <v>1.24</v>
      </c>
      <c r="W44" s="230"/>
      <c r="X44" s="230" t="s">
        <v>181</v>
      </c>
      <c r="Y44" s="230" t="s">
        <v>182</v>
      </c>
      <c r="Z44" s="210"/>
      <c r="AA44" s="210"/>
      <c r="AB44" s="210"/>
      <c r="AC44" s="210"/>
      <c r="AD44" s="210"/>
      <c r="AE44" s="210"/>
      <c r="AF44" s="210"/>
      <c r="AG44" s="210" t="s">
        <v>183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9">
        <v>35</v>
      </c>
      <c r="B45" s="250" t="s">
        <v>1001</v>
      </c>
      <c r="C45" s="258" t="s">
        <v>1002</v>
      </c>
      <c r="D45" s="251" t="s">
        <v>178</v>
      </c>
      <c r="E45" s="252">
        <v>3</v>
      </c>
      <c r="F45" s="253"/>
      <c r="G45" s="254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6.4999999999999997E-4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736</v>
      </c>
      <c r="T45" s="230" t="s">
        <v>737</v>
      </c>
      <c r="U45" s="230">
        <v>0.22700000000000001</v>
      </c>
      <c r="V45" s="230">
        <f>ROUND(E45*U45,2)</f>
        <v>0.68</v>
      </c>
      <c r="W45" s="230"/>
      <c r="X45" s="230" t="s">
        <v>181</v>
      </c>
      <c r="Y45" s="230" t="s">
        <v>182</v>
      </c>
      <c r="Z45" s="210"/>
      <c r="AA45" s="210"/>
      <c r="AB45" s="210"/>
      <c r="AC45" s="210"/>
      <c r="AD45" s="210"/>
      <c r="AE45" s="210"/>
      <c r="AF45" s="210"/>
      <c r="AG45" s="210" t="s">
        <v>183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9">
        <v>36</v>
      </c>
      <c r="B46" s="250" t="s">
        <v>1003</v>
      </c>
      <c r="C46" s="258" t="s">
        <v>1004</v>
      </c>
      <c r="D46" s="251" t="s">
        <v>178</v>
      </c>
      <c r="E46" s="252">
        <v>4</v>
      </c>
      <c r="F46" s="253"/>
      <c r="G46" s="254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1.2999999999999999E-4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736</v>
      </c>
      <c r="T46" s="230" t="s">
        <v>737</v>
      </c>
      <c r="U46" s="230">
        <v>8.3000000000000004E-2</v>
      </c>
      <c r="V46" s="230">
        <f>ROUND(E46*U46,2)</f>
        <v>0.33</v>
      </c>
      <c r="W46" s="230"/>
      <c r="X46" s="230" t="s">
        <v>181</v>
      </c>
      <c r="Y46" s="230" t="s">
        <v>182</v>
      </c>
      <c r="Z46" s="210"/>
      <c r="AA46" s="210"/>
      <c r="AB46" s="210"/>
      <c r="AC46" s="210"/>
      <c r="AD46" s="210"/>
      <c r="AE46" s="210"/>
      <c r="AF46" s="210"/>
      <c r="AG46" s="210" t="s">
        <v>183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9">
        <v>37</v>
      </c>
      <c r="B47" s="250" t="s">
        <v>1005</v>
      </c>
      <c r="C47" s="258" t="s">
        <v>1006</v>
      </c>
      <c r="D47" s="251" t="s">
        <v>178</v>
      </c>
      <c r="E47" s="252">
        <v>4</v>
      </c>
      <c r="F47" s="253"/>
      <c r="G47" s="254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2.0000000000000001E-4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736</v>
      </c>
      <c r="T47" s="230" t="s">
        <v>737</v>
      </c>
      <c r="U47" s="230">
        <v>0.20699999999999999</v>
      </c>
      <c r="V47" s="230">
        <f>ROUND(E47*U47,2)</f>
        <v>0.83</v>
      </c>
      <c r="W47" s="230"/>
      <c r="X47" s="230" t="s">
        <v>181</v>
      </c>
      <c r="Y47" s="230" t="s">
        <v>182</v>
      </c>
      <c r="Z47" s="210"/>
      <c r="AA47" s="210"/>
      <c r="AB47" s="210"/>
      <c r="AC47" s="210"/>
      <c r="AD47" s="210"/>
      <c r="AE47" s="210"/>
      <c r="AF47" s="210"/>
      <c r="AG47" s="210" t="s">
        <v>183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9">
        <v>38</v>
      </c>
      <c r="B48" s="250" t="s">
        <v>1007</v>
      </c>
      <c r="C48" s="258" t="s">
        <v>1008</v>
      </c>
      <c r="D48" s="251" t="s">
        <v>178</v>
      </c>
      <c r="E48" s="252">
        <v>3</v>
      </c>
      <c r="F48" s="253"/>
      <c r="G48" s="254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7.2999999999999996E-4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736</v>
      </c>
      <c r="T48" s="230" t="s">
        <v>737</v>
      </c>
      <c r="U48" s="230">
        <v>0.32</v>
      </c>
      <c r="V48" s="230">
        <f>ROUND(E48*U48,2)</f>
        <v>0.96</v>
      </c>
      <c r="W48" s="230"/>
      <c r="X48" s="230" t="s">
        <v>181</v>
      </c>
      <c r="Y48" s="230" t="s">
        <v>182</v>
      </c>
      <c r="Z48" s="210"/>
      <c r="AA48" s="210"/>
      <c r="AB48" s="210"/>
      <c r="AC48" s="210"/>
      <c r="AD48" s="210"/>
      <c r="AE48" s="210"/>
      <c r="AF48" s="210"/>
      <c r="AG48" s="210" t="s">
        <v>183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9">
        <v>39</v>
      </c>
      <c r="B49" s="250" t="s">
        <v>1009</v>
      </c>
      <c r="C49" s="258" t="s">
        <v>1010</v>
      </c>
      <c r="D49" s="251" t="s">
        <v>178</v>
      </c>
      <c r="E49" s="252">
        <v>6</v>
      </c>
      <c r="F49" s="253"/>
      <c r="G49" s="254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1E-3</v>
      </c>
      <c r="O49" s="229">
        <f>ROUND(E49*N49,2)</f>
        <v>0.01</v>
      </c>
      <c r="P49" s="229">
        <v>0</v>
      </c>
      <c r="Q49" s="229">
        <f>ROUND(E49*P49,2)</f>
        <v>0</v>
      </c>
      <c r="R49" s="230"/>
      <c r="S49" s="230" t="s">
        <v>736</v>
      </c>
      <c r="T49" s="230" t="s">
        <v>737</v>
      </c>
      <c r="U49" s="230">
        <v>0.09</v>
      </c>
      <c r="V49" s="230">
        <f>ROUND(E49*U49,2)</f>
        <v>0.54</v>
      </c>
      <c r="W49" s="230"/>
      <c r="X49" s="230" t="s">
        <v>181</v>
      </c>
      <c r="Y49" s="230" t="s">
        <v>182</v>
      </c>
      <c r="Z49" s="210"/>
      <c r="AA49" s="210"/>
      <c r="AB49" s="210"/>
      <c r="AC49" s="210"/>
      <c r="AD49" s="210"/>
      <c r="AE49" s="210"/>
      <c r="AF49" s="210"/>
      <c r="AG49" s="210" t="s">
        <v>183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9">
        <v>40</v>
      </c>
      <c r="B50" s="250" t="s">
        <v>1011</v>
      </c>
      <c r="C50" s="258" t="s">
        <v>1012</v>
      </c>
      <c r="D50" s="251" t="s">
        <v>178</v>
      </c>
      <c r="E50" s="252">
        <v>2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1.1999999999999999E-3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736</v>
      </c>
      <c r="T50" s="230" t="s">
        <v>737</v>
      </c>
      <c r="U50" s="230">
        <v>0.1</v>
      </c>
      <c r="V50" s="230">
        <f>ROUND(E50*U50,2)</f>
        <v>0.2</v>
      </c>
      <c r="W50" s="230"/>
      <c r="X50" s="230" t="s">
        <v>181</v>
      </c>
      <c r="Y50" s="230" t="s">
        <v>182</v>
      </c>
      <c r="Z50" s="210"/>
      <c r="AA50" s="210"/>
      <c r="AB50" s="210"/>
      <c r="AC50" s="210"/>
      <c r="AD50" s="210"/>
      <c r="AE50" s="210"/>
      <c r="AF50" s="210"/>
      <c r="AG50" s="210" t="s">
        <v>183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9">
        <v>41</v>
      </c>
      <c r="B51" s="250" t="s">
        <v>983</v>
      </c>
      <c r="C51" s="258" t="s">
        <v>1013</v>
      </c>
      <c r="D51" s="251" t="s">
        <v>178</v>
      </c>
      <c r="E51" s="252">
        <v>3</v>
      </c>
      <c r="F51" s="253"/>
      <c r="G51" s="254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6.6E-4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736</v>
      </c>
      <c r="T51" s="230" t="s">
        <v>737</v>
      </c>
      <c r="U51" s="230">
        <v>0</v>
      </c>
      <c r="V51" s="230">
        <f>ROUND(E51*U51,2)</f>
        <v>0</v>
      </c>
      <c r="W51" s="230"/>
      <c r="X51" s="230" t="s">
        <v>407</v>
      </c>
      <c r="Y51" s="230" t="s">
        <v>182</v>
      </c>
      <c r="Z51" s="210"/>
      <c r="AA51" s="210"/>
      <c r="AB51" s="210"/>
      <c r="AC51" s="210"/>
      <c r="AD51" s="210"/>
      <c r="AE51" s="210"/>
      <c r="AF51" s="210"/>
      <c r="AG51" s="210" t="s">
        <v>408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9">
        <v>42</v>
      </c>
      <c r="B52" s="250" t="s">
        <v>1014</v>
      </c>
      <c r="C52" s="258" t="s">
        <v>1015</v>
      </c>
      <c r="D52" s="251" t="s">
        <v>782</v>
      </c>
      <c r="E52" s="252">
        <v>3</v>
      </c>
      <c r="F52" s="253"/>
      <c r="G52" s="254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2.8840000000000001E-2</v>
      </c>
      <c r="O52" s="229">
        <f>ROUND(E52*N52,2)</f>
        <v>0.09</v>
      </c>
      <c r="P52" s="229">
        <v>0</v>
      </c>
      <c r="Q52" s="229">
        <f>ROUND(E52*P52,2)</f>
        <v>0</v>
      </c>
      <c r="R52" s="230"/>
      <c r="S52" s="230" t="s">
        <v>736</v>
      </c>
      <c r="T52" s="230" t="s">
        <v>737</v>
      </c>
      <c r="U52" s="230">
        <v>3.07</v>
      </c>
      <c r="V52" s="230">
        <f>ROUND(E52*U52,2)</f>
        <v>9.2100000000000009</v>
      </c>
      <c r="W52" s="230"/>
      <c r="X52" s="230" t="s">
        <v>181</v>
      </c>
      <c r="Y52" s="230" t="s">
        <v>182</v>
      </c>
      <c r="Z52" s="210"/>
      <c r="AA52" s="210"/>
      <c r="AB52" s="210"/>
      <c r="AC52" s="210"/>
      <c r="AD52" s="210"/>
      <c r="AE52" s="210"/>
      <c r="AF52" s="210"/>
      <c r="AG52" s="210" t="s">
        <v>183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9">
        <v>43</v>
      </c>
      <c r="B53" s="250" t="s">
        <v>1016</v>
      </c>
      <c r="C53" s="258" t="s">
        <v>1017</v>
      </c>
      <c r="D53" s="251" t="s">
        <v>178</v>
      </c>
      <c r="E53" s="252">
        <v>3</v>
      </c>
      <c r="F53" s="253"/>
      <c r="G53" s="254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3.9E-2</v>
      </c>
      <c r="O53" s="229">
        <f>ROUND(E53*N53,2)</f>
        <v>0.12</v>
      </c>
      <c r="P53" s="229">
        <v>0</v>
      </c>
      <c r="Q53" s="229">
        <f>ROUND(E53*P53,2)</f>
        <v>0</v>
      </c>
      <c r="R53" s="230"/>
      <c r="S53" s="230" t="s">
        <v>736</v>
      </c>
      <c r="T53" s="230" t="s">
        <v>737</v>
      </c>
      <c r="U53" s="230">
        <v>0</v>
      </c>
      <c r="V53" s="230">
        <f>ROUND(E53*U53,2)</f>
        <v>0</v>
      </c>
      <c r="W53" s="230"/>
      <c r="X53" s="230" t="s">
        <v>407</v>
      </c>
      <c r="Y53" s="230" t="s">
        <v>182</v>
      </c>
      <c r="Z53" s="210"/>
      <c r="AA53" s="210"/>
      <c r="AB53" s="210"/>
      <c r="AC53" s="210"/>
      <c r="AD53" s="210"/>
      <c r="AE53" s="210"/>
      <c r="AF53" s="210"/>
      <c r="AG53" s="210" t="s">
        <v>408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9">
        <v>44</v>
      </c>
      <c r="B54" s="250" t="s">
        <v>1018</v>
      </c>
      <c r="C54" s="258" t="s">
        <v>1019</v>
      </c>
      <c r="D54" s="251" t="s">
        <v>782</v>
      </c>
      <c r="E54" s="252">
        <v>3</v>
      </c>
      <c r="F54" s="253"/>
      <c r="G54" s="254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3.4099999999999998E-3</v>
      </c>
      <c r="O54" s="229">
        <f>ROUND(E54*N54,2)</f>
        <v>0.01</v>
      </c>
      <c r="P54" s="229">
        <v>0</v>
      </c>
      <c r="Q54" s="229">
        <f>ROUND(E54*P54,2)</f>
        <v>0</v>
      </c>
      <c r="R54" s="230"/>
      <c r="S54" s="230" t="s">
        <v>736</v>
      </c>
      <c r="T54" s="230" t="s">
        <v>737</v>
      </c>
      <c r="U54" s="230">
        <v>0.24</v>
      </c>
      <c r="V54" s="230">
        <f>ROUND(E54*U54,2)</f>
        <v>0.72</v>
      </c>
      <c r="W54" s="230"/>
      <c r="X54" s="230" t="s">
        <v>181</v>
      </c>
      <c r="Y54" s="230" t="s">
        <v>182</v>
      </c>
      <c r="Z54" s="210"/>
      <c r="AA54" s="210"/>
      <c r="AB54" s="210"/>
      <c r="AC54" s="210"/>
      <c r="AD54" s="210"/>
      <c r="AE54" s="210"/>
      <c r="AF54" s="210"/>
      <c r="AG54" s="210" t="s">
        <v>183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9">
        <v>45</v>
      </c>
      <c r="B55" s="250" t="s">
        <v>1020</v>
      </c>
      <c r="C55" s="258" t="s">
        <v>1021</v>
      </c>
      <c r="D55" s="251" t="s">
        <v>178</v>
      </c>
      <c r="E55" s="252">
        <v>1</v>
      </c>
      <c r="F55" s="253"/>
      <c r="G55" s="254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3.9399999999999999E-3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736</v>
      </c>
      <c r="T55" s="230" t="s">
        <v>737</v>
      </c>
      <c r="U55" s="230">
        <v>0.39</v>
      </c>
      <c r="V55" s="230">
        <f>ROUND(E55*U55,2)</f>
        <v>0.39</v>
      </c>
      <c r="W55" s="230"/>
      <c r="X55" s="230" t="s">
        <v>181</v>
      </c>
      <c r="Y55" s="230" t="s">
        <v>182</v>
      </c>
      <c r="Z55" s="210"/>
      <c r="AA55" s="210"/>
      <c r="AB55" s="210"/>
      <c r="AC55" s="210"/>
      <c r="AD55" s="210"/>
      <c r="AE55" s="210"/>
      <c r="AF55" s="210"/>
      <c r="AG55" s="210" t="s">
        <v>183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9">
        <v>46</v>
      </c>
      <c r="B56" s="250" t="s">
        <v>1022</v>
      </c>
      <c r="C56" s="258" t="s">
        <v>978</v>
      </c>
      <c r="D56" s="251" t="s">
        <v>782</v>
      </c>
      <c r="E56" s="252">
        <v>5</v>
      </c>
      <c r="F56" s="253"/>
      <c r="G56" s="254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3.9399999999999999E-3</v>
      </c>
      <c r="O56" s="229">
        <f>ROUND(E56*N56,2)</f>
        <v>0.02</v>
      </c>
      <c r="P56" s="229">
        <v>0</v>
      </c>
      <c r="Q56" s="229">
        <f>ROUND(E56*P56,2)</f>
        <v>0</v>
      </c>
      <c r="R56" s="230"/>
      <c r="S56" s="230" t="s">
        <v>736</v>
      </c>
      <c r="T56" s="230" t="s">
        <v>737</v>
      </c>
      <c r="U56" s="230">
        <v>0.39</v>
      </c>
      <c r="V56" s="230">
        <f>ROUND(E56*U56,2)</f>
        <v>1.95</v>
      </c>
      <c r="W56" s="230"/>
      <c r="X56" s="230" t="s">
        <v>181</v>
      </c>
      <c r="Y56" s="230" t="s">
        <v>182</v>
      </c>
      <c r="Z56" s="210"/>
      <c r="AA56" s="210"/>
      <c r="AB56" s="210"/>
      <c r="AC56" s="210"/>
      <c r="AD56" s="210"/>
      <c r="AE56" s="210"/>
      <c r="AF56" s="210"/>
      <c r="AG56" s="210" t="s">
        <v>183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9">
        <v>47</v>
      </c>
      <c r="B57" s="250" t="s">
        <v>1023</v>
      </c>
      <c r="C57" s="258" t="s">
        <v>1024</v>
      </c>
      <c r="D57" s="251" t="s">
        <v>782</v>
      </c>
      <c r="E57" s="252">
        <v>1</v>
      </c>
      <c r="F57" s="253"/>
      <c r="G57" s="254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3.9399999999999999E-3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736</v>
      </c>
      <c r="T57" s="230" t="s">
        <v>737</v>
      </c>
      <c r="U57" s="230">
        <v>0.39</v>
      </c>
      <c r="V57" s="230">
        <f>ROUND(E57*U57,2)</f>
        <v>0.39</v>
      </c>
      <c r="W57" s="230"/>
      <c r="X57" s="230" t="s">
        <v>181</v>
      </c>
      <c r="Y57" s="230" t="s">
        <v>182</v>
      </c>
      <c r="Z57" s="210"/>
      <c r="AA57" s="210"/>
      <c r="AB57" s="210"/>
      <c r="AC57" s="210"/>
      <c r="AD57" s="210"/>
      <c r="AE57" s="210"/>
      <c r="AF57" s="210"/>
      <c r="AG57" s="210" t="s">
        <v>183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9">
        <v>48</v>
      </c>
      <c r="B58" s="250" t="s">
        <v>1025</v>
      </c>
      <c r="C58" s="258" t="s">
        <v>1026</v>
      </c>
      <c r="D58" s="251" t="s">
        <v>782</v>
      </c>
      <c r="E58" s="252">
        <v>1</v>
      </c>
      <c r="F58" s="253"/>
      <c r="G58" s="254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3.9399999999999999E-3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736</v>
      </c>
      <c r="T58" s="230" t="s">
        <v>737</v>
      </c>
      <c r="U58" s="230">
        <v>0.39</v>
      </c>
      <c r="V58" s="230">
        <f>ROUND(E58*U58,2)</f>
        <v>0.39</v>
      </c>
      <c r="W58" s="230"/>
      <c r="X58" s="230" t="s">
        <v>181</v>
      </c>
      <c r="Y58" s="230" t="s">
        <v>182</v>
      </c>
      <c r="Z58" s="210"/>
      <c r="AA58" s="210"/>
      <c r="AB58" s="210"/>
      <c r="AC58" s="210"/>
      <c r="AD58" s="210"/>
      <c r="AE58" s="210"/>
      <c r="AF58" s="210"/>
      <c r="AG58" s="210" t="s">
        <v>183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9">
        <v>49</v>
      </c>
      <c r="B59" s="250" t="s">
        <v>1027</v>
      </c>
      <c r="C59" s="258" t="s">
        <v>1028</v>
      </c>
      <c r="D59" s="251" t="s">
        <v>782</v>
      </c>
      <c r="E59" s="252">
        <v>1</v>
      </c>
      <c r="F59" s="253"/>
      <c r="G59" s="254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3.9399999999999999E-3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736</v>
      </c>
      <c r="T59" s="230" t="s">
        <v>737</v>
      </c>
      <c r="U59" s="230">
        <v>0.39</v>
      </c>
      <c r="V59" s="230">
        <f>ROUND(E59*U59,2)</f>
        <v>0.39</v>
      </c>
      <c r="W59" s="230"/>
      <c r="X59" s="230" t="s">
        <v>181</v>
      </c>
      <c r="Y59" s="230" t="s">
        <v>182</v>
      </c>
      <c r="Z59" s="210"/>
      <c r="AA59" s="210"/>
      <c r="AB59" s="210"/>
      <c r="AC59" s="210"/>
      <c r="AD59" s="210"/>
      <c r="AE59" s="210"/>
      <c r="AF59" s="210"/>
      <c r="AG59" s="210" t="s">
        <v>183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9">
        <v>50</v>
      </c>
      <c r="B60" s="250" t="s">
        <v>1029</v>
      </c>
      <c r="C60" s="258" t="s">
        <v>1030</v>
      </c>
      <c r="D60" s="251" t="s">
        <v>782</v>
      </c>
      <c r="E60" s="252">
        <v>1</v>
      </c>
      <c r="F60" s="253"/>
      <c r="G60" s="254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3.9399999999999999E-3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736</v>
      </c>
      <c r="T60" s="230" t="s">
        <v>737</v>
      </c>
      <c r="U60" s="230">
        <v>0.39</v>
      </c>
      <c r="V60" s="230">
        <f>ROUND(E60*U60,2)</f>
        <v>0.39</v>
      </c>
      <c r="W60" s="230"/>
      <c r="X60" s="230" t="s">
        <v>181</v>
      </c>
      <c r="Y60" s="230" t="s">
        <v>182</v>
      </c>
      <c r="Z60" s="210"/>
      <c r="AA60" s="210"/>
      <c r="AB60" s="210"/>
      <c r="AC60" s="210"/>
      <c r="AD60" s="210"/>
      <c r="AE60" s="210"/>
      <c r="AF60" s="210"/>
      <c r="AG60" s="210" t="s">
        <v>183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49">
        <v>51</v>
      </c>
      <c r="B61" s="250" t="s">
        <v>1031</v>
      </c>
      <c r="C61" s="258" t="s">
        <v>980</v>
      </c>
      <c r="D61" s="251" t="s">
        <v>782</v>
      </c>
      <c r="E61" s="252">
        <v>1</v>
      </c>
      <c r="F61" s="253"/>
      <c r="G61" s="254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3.9399999999999999E-3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736</v>
      </c>
      <c r="T61" s="230" t="s">
        <v>737</v>
      </c>
      <c r="U61" s="230">
        <v>0.39</v>
      </c>
      <c r="V61" s="230">
        <f>ROUND(E61*U61,2)</f>
        <v>0.39</v>
      </c>
      <c r="W61" s="230"/>
      <c r="X61" s="230" t="s">
        <v>181</v>
      </c>
      <c r="Y61" s="230" t="s">
        <v>182</v>
      </c>
      <c r="Z61" s="210"/>
      <c r="AA61" s="210"/>
      <c r="AB61" s="210"/>
      <c r="AC61" s="210"/>
      <c r="AD61" s="210"/>
      <c r="AE61" s="210"/>
      <c r="AF61" s="210"/>
      <c r="AG61" s="210" t="s">
        <v>183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9">
        <v>52</v>
      </c>
      <c r="B62" s="250" t="s">
        <v>1032</v>
      </c>
      <c r="C62" s="258" t="s">
        <v>1033</v>
      </c>
      <c r="D62" s="251" t="s">
        <v>325</v>
      </c>
      <c r="E62" s="252">
        <v>0.36818000000000001</v>
      </c>
      <c r="F62" s="253"/>
      <c r="G62" s="254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736</v>
      </c>
      <c r="T62" s="230" t="s">
        <v>737</v>
      </c>
      <c r="U62" s="230">
        <v>1.3740000000000001</v>
      </c>
      <c r="V62" s="230">
        <f>ROUND(E62*U62,2)</f>
        <v>0.51</v>
      </c>
      <c r="W62" s="230"/>
      <c r="X62" s="230" t="s">
        <v>181</v>
      </c>
      <c r="Y62" s="230" t="s">
        <v>182</v>
      </c>
      <c r="Z62" s="210"/>
      <c r="AA62" s="210"/>
      <c r="AB62" s="210"/>
      <c r="AC62" s="210"/>
      <c r="AD62" s="210"/>
      <c r="AE62" s="210"/>
      <c r="AF62" s="210"/>
      <c r="AG62" s="210" t="s">
        <v>944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36" t="s">
        <v>174</v>
      </c>
      <c r="B63" s="237" t="s">
        <v>109</v>
      </c>
      <c r="C63" s="255" t="s">
        <v>110</v>
      </c>
      <c r="D63" s="238"/>
      <c r="E63" s="239"/>
      <c r="F63" s="240"/>
      <c r="G63" s="241">
        <f>SUMIF(AG64:AG87,"&lt;&gt;NOR",G64:G87)</f>
        <v>0</v>
      </c>
      <c r="H63" s="235"/>
      <c r="I63" s="235">
        <f>SUM(I64:I87)</f>
        <v>0</v>
      </c>
      <c r="J63" s="235"/>
      <c r="K63" s="235">
        <f>SUM(K64:K87)</f>
        <v>0</v>
      </c>
      <c r="L63" s="235"/>
      <c r="M63" s="235">
        <f>SUM(M64:M87)</f>
        <v>0</v>
      </c>
      <c r="N63" s="234"/>
      <c r="O63" s="234">
        <f>SUM(O64:O87)</f>
        <v>0.43</v>
      </c>
      <c r="P63" s="234"/>
      <c r="Q63" s="234">
        <f>SUM(Q64:Q87)</f>
        <v>0.02</v>
      </c>
      <c r="R63" s="235"/>
      <c r="S63" s="235"/>
      <c r="T63" s="235"/>
      <c r="U63" s="235"/>
      <c r="V63" s="235">
        <f>SUM(V64:V87)</f>
        <v>37.709999999999994</v>
      </c>
      <c r="W63" s="235"/>
      <c r="X63" s="235"/>
      <c r="Y63" s="235"/>
      <c r="AG63" t="s">
        <v>175</v>
      </c>
    </row>
    <row r="64" spans="1:60" ht="22.5" outlineLevel="1" x14ac:dyDescent="0.2">
      <c r="A64" s="249">
        <v>53</v>
      </c>
      <c r="B64" s="250" t="s">
        <v>1034</v>
      </c>
      <c r="C64" s="258" t="s">
        <v>1035</v>
      </c>
      <c r="D64" s="251" t="s">
        <v>782</v>
      </c>
      <c r="E64" s="252">
        <v>1</v>
      </c>
      <c r="F64" s="253"/>
      <c r="G64" s="254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1.933E-2</v>
      </c>
      <c r="Q64" s="229">
        <f>ROUND(E64*P64,2)</f>
        <v>0.02</v>
      </c>
      <c r="R64" s="230"/>
      <c r="S64" s="230" t="s">
        <v>736</v>
      </c>
      <c r="T64" s="230" t="s">
        <v>737</v>
      </c>
      <c r="U64" s="230">
        <v>0.59</v>
      </c>
      <c r="V64" s="230">
        <f>ROUND(E64*U64,2)</f>
        <v>0.59</v>
      </c>
      <c r="W64" s="230"/>
      <c r="X64" s="230" t="s">
        <v>181</v>
      </c>
      <c r="Y64" s="230" t="s">
        <v>182</v>
      </c>
      <c r="Z64" s="210"/>
      <c r="AA64" s="210"/>
      <c r="AB64" s="210"/>
      <c r="AC64" s="210"/>
      <c r="AD64" s="210"/>
      <c r="AE64" s="210"/>
      <c r="AF64" s="210"/>
      <c r="AG64" s="210" t="s">
        <v>183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1" x14ac:dyDescent="0.2">
      <c r="A65" s="249">
        <v>54</v>
      </c>
      <c r="B65" s="250" t="s">
        <v>1036</v>
      </c>
      <c r="C65" s="258" t="s">
        <v>1037</v>
      </c>
      <c r="D65" s="251" t="s">
        <v>782</v>
      </c>
      <c r="E65" s="252">
        <v>6</v>
      </c>
      <c r="F65" s="253"/>
      <c r="G65" s="254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0</v>
      </c>
      <c r="O65" s="229">
        <f>ROUND(E65*N65,2)</f>
        <v>0</v>
      </c>
      <c r="P65" s="229">
        <v>0</v>
      </c>
      <c r="Q65" s="229">
        <f>ROUND(E65*P65,2)</f>
        <v>0</v>
      </c>
      <c r="R65" s="230"/>
      <c r="S65" s="230" t="s">
        <v>736</v>
      </c>
      <c r="T65" s="230" t="s">
        <v>737</v>
      </c>
      <c r="U65" s="230">
        <v>1.77</v>
      </c>
      <c r="V65" s="230">
        <f>ROUND(E65*U65,2)</f>
        <v>10.62</v>
      </c>
      <c r="W65" s="230"/>
      <c r="X65" s="230" t="s">
        <v>181</v>
      </c>
      <c r="Y65" s="230" t="s">
        <v>182</v>
      </c>
      <c r="Z65" s="210"/>
      <c r="AA65" s="210"/>
      <c r="AB65" s="210"/>
      <c r="AC65" s="210"/>
      <c r="AD65" s="210"/>
      <c r="AE65" s="210"/>
      <c r="AF65" s="210"/>
      <c r="AG65" s="210" t="s">
        <v>183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9">
        <v>55</v>
      </c>
      <c r="B66" s="250" t="s">
        <v>1038</v>
      </c>
      <c r="C66" s="258" t="s">
        <v>1039</v>
      </c>
      <c r="D66" s="251" t="s">
        <v>178</v>
      </c>
      <c r="E66" s="252">
        <v>6</v>
      </c>
      <c r="F66" s="253"/>
      <c r="G66" s="254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7.0099999999999997E-3</v>
      </c>
      <c r="O66" s="229">
        <f>ROUND(E66*N66,2)</f>
        <v>0.04</v>
      </c>
      <c r="P66" s="229">
        <v>0</v>
      </c>
      <c r="Q66" s="229">
        <f>ROUND(E66*P66,2)</f>
        <v>0</v>
      </c>
      <c r="R66" s="230"/>
      <c r="S66" s="230" t="s">
        <v>736</v>
      </c>
      <c r="T66" s="230" t="s">
        <v>737</v>
      </c>
      <c r="U66" s="230">
        <v>0</v>
      </c>
      <c r="V66" s="230">
        <f>ROUND(E66*U66,2)</f>
        <v>0</v>
      </c>
      <c r="W66" s="230"/>
      <c r="X66" s="230" t="s">
        <v>407</v>
      </c>
      <c r="Y66" s="230" t="s">
        <v>182</v>
      </c>
      <c r="Z66" s="210"/>
      <c r="AA66" s="210"/>
      <c r="AB66" s="210"/>
      <c r="AC66" s="210"/>
      <c r="AD66" s="210"/>
      <c r="AE66" s="210"/>
      <c r="AF66" s="210"/>
      <c r="AG66" s="210" t="s">
        <v>408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9">
        <v>56</v>
      </c>
      <c r="B67" s="250" t="s">
        <v>1040</v>
      </c>
      <c r="C67" s="258" t="s">
        <v>1041</v>
      </c>
      <c r="D67" s="251" t="s">
        <v>178</v>
      </c>
      <c r="E67" s="252">
        <v>6</v>
      </c>
      <c r="F67" s="253"/>
      <c r="G67" s="254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3.8999999999999999E-4</v>
      </c>
      <c r="O67" s="229">
        <f>ROUND(E67*N67,2)</f>
        <v>0</v>
      </c>
      <c r="P67" s="229">
        <v>0</v>
      </c>
      <c r="Q67" s="229">
        <f>ROUND(E67*P67,2)</f>
        <v>0</v>
      </c>
      <c r="R67" s="230"/>
      <c r="S67" s="230" t="s">
        <v>736</v>
      </c>
      <c r="T67" s="230" t="s">
        <v>737</v>
      </c>
      <c r="U67" s="230">
        <v>0</v>
      </c>
      <c r="V67" s="230">
        <f>ROUND(E67*U67,2)</f>
        <v>0</v>
      </c>
      <c r="W67" s="230"/>
      <c r="X67" s="230" t="s">
        <v>407</v>
      </c>
      <c r="Y67" s="230" t="s">
        <v>182</v>
      </c>
      <c r="Z67" s="210"/>
      <c r="AA67" s="210"/>
      <c r="AB67" s="210"/>
      <c r="AC67" s="210"/>
      <c r="AD67" s="210"/>
      <c r="AE67" s="210"/>
      <c r="AF67" s="210"/>
      <c r="AG67" s="210" t="s">
        <v>408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9">
        <v>57</v>
      </c>
      <c r="B68" s="250" t="s">
        <v>1042</v>
      </c>
      <c r="C68" s="258" t="s">
        <v>1043</v>
      </c>
      <c r="D68" s="251" t="s">
        <v>782</v>
      </c>
      <c r="E68" s="252">
        <v>5</v>
      </c>
      <c r="F68" s="253"/>
      <c r="G68" s="254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2.1340000000000001E-2</v>
      </c>
      <c r="O68" s="229">
        <f>ROUND(E68*N68,2)</f>
        <v>0.11</v>
      </c>
      <c r="P68" s="229">
        <v>0</v>
      </c>
      <c r="Q68" s="229">
        <f>ROUND(E68*P68,2)</f>
        <v>0</v>
      </c>
      <c r="R68" s="230"/>
      <c r="S68" s="230" t="s">
        <v>736</v>
      </c>
      <c r="T68" s="230" t="s">
        <v>737</v>
      </c>
      <c r="U68" s="230">
        <v>0.97</v>
      </c>
      <c r="V68" s="230">
        <f>ROUND(E68*U68,2)</f>
        <v>4.8499999999999996</v>
      </c>
      <c r="W68" s="230"/>
      <c r="X68" s="230" t="s">
        <v>181</v>
      </c>
      <c r="Y68" s="230" t="s">
        <v>182</v>
      </c>
      <c r="Z68" s="210"/>
      <c r="AA68" s="210"/>
      <c r="AB68" s="210"/>
      <c r="AC68" s="210"/>
      <c r="AD68" s="210"/>
      <c r="AE68" s="210"/>
      <c r="AF68" s="210"/>
      <c r="AG68" s="210" t="s">
        <v>183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49">
        <v>58</v>
      </c>
      <c r="B69" s="250" t="s">
        <v>1044</v>
      </c>
      <c r="C69" s="258" t="s">
        <v>1045</v>
      </c>
      <c r="D69" s="251" t="s">
        <v>782</v>
      </c>
      <c r="E69" s="252">
        <v>1</v>
      </c>
      <c r="F69" s="253"/>
      <c r="G69" s="254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2.1340000000000001E-2</v>
      </c>
      <c r="O69" s="229">
        <f>ROUND(E69*N69,2)</f>
        <v>0.02</v>
      </c>
      <c r="P69" s="229">
        <v>0</v>
      </c>
      <c r="Q69" s="229">
        <f>ROUND(E69*P69,2)</f>
        <v>0</v>
      </c>
      <c r="R69" s="230"/>
      <c r="S69" s="230" t="s">
        <v>736</v>
      </c>
      <c r="T69" s="230" t="s">
        <v>737</v>
      </c>
      <c r="U69" s="230">
        <v>0.97</v>
      </c>
      <c r="V69" s="230">
        <f>ROUND(E69*U69,2)</f>
        <v>0.97</v>
      </c>
      <c r="W69" s="230"/>
      <c r="X69" s="230" t="s">
        <v>181</v>
      </c>
      <c r="Y69" s="230" t="s">
        <v>182</v>
      </c>
      <c r="Z69" s="210"/>
      <c r="AA69" s="210"/>
      <c r="AB69" s="210"/>
      <c r="AC69" s="210"/>
      <c r="AD69" s="210"/>
      <c r="AE69" s="210"/>
      <c r="AF69" s="210"/>
      <c r="AG69" s="210" t="s">
        <v>183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9">
        <v>59</v>
      </c>
      <c r="B70" s="250" t="s">
        <v>1046</v>
      </c>
      <c r="C70" s="258" t="s">
        <v>1047</v>
      </c>
      <c r="D70" s="251" t="s">
        <v>782</v>
      </c>
      <c r="E70" s="252">
        <v>5</v>
      </c>
      <c r="F70" s="253"/>
      <c r="G70" s="254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1.521E-2</v>
      </c>
      <c r="O70" s="229">
        <f>ROUND(E70*N70,2)</f>
        <v>0.08</v>
      </c>
      <c r="P70" s="229">
        <v>0</v>
      </c>
      <c r="Q70" s="229">
        <f>ROUND(E70*P70,2)</f>
        <v>0</v>
      </c>
      <c r="R70" s="230"/>
      <c r="S70" s="230" t="s">
        <v>736</v>
      </c>
      <c r="T70" s="230" t="s">
        <v>737</v>
      </c>
      <c r="U70" s="230">
        <v>1.1890000000000001</v>
      </c>
      <c r="V70" s="230">
        <f>ROUND(E70*U70,2)</f>
        <v>5.95</v>
      </c>
      <c r="W70" s="230"/>
      <c r="X70" s="230" t="s">
        <v>181</v>
      </c>
      <c r="Y70" s="230" t="s">
        <v>182</v>
      </c>
      <c r="Z70" s="210"/>
      <c r="AA70" s="210"/>
      <c r="AB70" s="210"/>
      <c r="AC70" s="210"/>
      <c r="AD70" s="210"/>
      <c r="AE70" s="210"/>
      <c r="AF70" s="210"/>
      <c r="AG70" s="210" t="s">
        <v>183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9">
        <v>60</v>
      </c>
      <c r="B71" s="250" t="s">
        <v>1048</v>
      </c>
      <c r="C71" s="258" t="s">
        <v>1049</v>
      </c>
      <c r="D71" s="251" t="s">
        <v>178</v>
      </c>
      <c r="E71" s="252">
        <v>5</v>
      </c>
      <c r="F71" s="253"/>
      <c r="G71" s="254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8.4999999999999995E-4</v>
      </c>
      <c r="O71" s="229">
        <f>ROUND(E71*N71,2)</f>
        <v>0</v>
      </c>
      <c r="P71" s="229">
        <v>0</v>
      </c>
      <c r="Q71" s="229">
        <f>ROUND(E71*P71,2)</f>
        <v>0</v>
      </c>
      <c r="R71" s="230"/>
      <c r="S71" s="230" t="s">
        <v>736</v>
      </c>
      <c r="T71" s="230" t="s">
        <v>737</v>
      </c>
      <c r="U71" s="230">
        <v>0.44500000000000001</v>
      </c>
      <c r="V71" s="230">
        <f>ROUND(E71*U71,2)</f>
        <v>2.23</v>
      </c>
      <c r="W71" s="230"/>
      <c r="X71" s="230" t="s">
        <v>181</v>
      </c>
      <c r="Y71" s="230" t="s">
        <v>182</v>
      </c>
      <c r="Z71" s="210"/>
      <c r="AA71" s="210"/>
      <c r="AB71" s="210"/>
      <c r="AC71" s="210"/>
      <c r="AD71" s="210"/>
      <c r="AE71" s="210"/>
      <c r="AF71" s="210"/>
      <c r="AG71" s="210" t="s">
        <v>183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49">
        <v>61</v>
      </c>
      <c r="B72" s="250" t="s">
        <v>1050</v>
      </c>
      <c r="C72" s="258" t="s">
        <v>1051</v>
      </c>
      <c r="D72" s="251" t="s">
        <v>782</v>
      </c>
      <c r="E72" s="252">
        <v>1</v>
      </c>
      <c r="F72" s="253"/>
      <c r="G72" s="254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1.7010000000000001E-2</v>
      </c>
      <c r="O72" s="229">
        <f>ROUND(E72*N72,2)</f>
        <v>0.02</v>
      </c>
      <c r="P72" s="229">
        <v>0</v>
      </c>
      <c r="Q72" s="229">
        <f>ROUND(E72*P72,2)</f>
        <v>0</v>
      </c>
      <c r="R72" s="230"/>
      <c r="S72" s="230" t="s">
        <v>736</v>
      </c>
      <c r="T72" s="230" t="s">
        <v>737</v>
      </c>
      <c r="U72" s="230">
        <v>1.2529999999999999</v>
      </c>
      <c r="V72" s="230">
        <f>ROUND(E72*U72,2)</f>
        <v>1.25</v>
      </c>
      <c r="W72" s="230"/>
      <c r="X72" s="230" t="s">
        <v>181</v>
      </c>
      <c r="Y72" s="230" t="s">
        <v>182</v>
      </c>
      <c r="Z72" s="210"/>
      <c r="AA72" s="210"/>
      <c r="AB72" s="210"/>
      <c r="AC72" s="210"/>
      <c r="AD72" s="210"/>
      <c r="AE72" s="210"/>
      <c r="AF72" s="210"/>
      <c r="AG72" s="210" t="s">
        <v>183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9">
        <v>62</v>
      </c>
      <c r="B73" s="250" t="s">
        <v>1052</v>
      </c>
      <c r="C73" s="258" t="s">
        <v>1053</v>
      </c>
      <c r="D73" s="251" t="s">
        <v>178</v>
      </c>
      <c r="E73" s="252">
        <v>1</v>
      </c>
      <c r="F73" s="253"/>
      <c r="G73" s="254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1.6999999999999999E-3</v>
      </c>
      <c r="O73" s="229">
        <f>ROUND(E73*N73,2)</f>
        <v>0</v>
      </c>
      <c r="P73" s="229">
        <v>0</v>
      </c>
      <c r="Q73" s="229">
        <f>ROUND(E73*P73,2)</f>
        <v>0</v>
      </c>
      <c r="R73" s="230"/>
      <c r="S73" s="230" t="s">
        <v>736</v>
      </c>
      <c r="T73" s="230" t="s">
        <v>737</v>
      </c>
      <c r="U73" s="230">
        <v>0.44500000000000001</v>
      </c>
      <c r="V73" s="230">
        <f>ROUND(E73*U73,2)</f>
        <v>0.45</v>
      </c>
      <c r="W73" s="230"/>
      <c r="X73" s="230" t="s">
        <v>181</v>
      </c>
      <c r="Y73" s="230" t="s">
        <v>182</v>
      </c>
      <c r="Z73" s="210"/>
      <c r="AA73" s="210"/>
      <c r="AB73" s="210"/>
      <c r="AC73" s="210"/>
      <c r="AD73" s="210"/>
      <c r="AE73" s="210"/>
      <c r="AF73" s="210"/>
      <c r="AG73" s="210" t="s">
        <v>183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49">
        <v>63</v>
      </c>
      <c r="B74" s="250" t="s">
        <v>1054</v>
      </c>
      <c r="C74" s="258" t="s">
        <v>1055</v>
      </c>
      <c r="D74" s="251" t="s">
        <v>782</v>
      </c>
      <c r="E74" s="252">
        <v>6</v>
      </c>
      <c r="F74" s="253"/>
      <c r="G74" s="254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8.0700000000000008E-3</v>
      </c>
      <c r="O74" s="229">
        <f>ROUND(E74*N74,2)</f>
        <v>0.05</v>
      </c>
      <c r="P74" s="229">
        <v>0</v>
      </c>
      <c r="Q74" s="229">
        <f>ROUND(E74*P74,2)</f>
        <v>0</v>
      </c>
      <c r="R74" s="230"/>
      <c r="S74" s="230" t="s">
        <v>736</v>
      </c>
      <c r="T74" s="230" t="s">
        <v>737</v>
      </c>
      <c r="U74" s="230">
        <v>0.32500000000000001</v>
      </c>
      <c r="V74" s="230">
        <f>ROUND(E74*U74,2)</f>
        <v>1.95</v>
      </c>
      <c r="W74" s="230"/>
      <c r="X74" s="230" t="s">
        <v>181</v>
      </c>
      <c r="Y74" s="230" t="s">
        <v>182</v>
      </c>
      <c r="Z74" s="210"/>
      <c r="AA74" s="210"/>
      <c r="AB74" s="210"/>
      <c r="AC74" s="210"/>
      <c r="AD74" s="210"/>
      <c r="AE74" s="210"/>
      <c r="AF74" s="210"/>
      <c r="AG74" s="210" t="s">
        <v>183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49">
        <v>64</v>
      </c>
      <c r="B75" s="250" t="s">
        <v>1056</v>
      </c>
      <c r="C75" s="258" t="s">
        <v>1057</v>
      </c>
      <c r="D75" s="251" t="s">
        <v>178</v>
      </c>
      <c r="E75" s="252">
        <v>6</v>
      </c>
      <c r="F75" s="253"/>
      <c r="G75" s="254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</v>
      </c>
      <c r="O75" s="229">
        <f>ROUND(E75*N75,2)</f>
        <v>0</v>
      </c>
      <c r="P75" s="229">
        <v>0</v>
      </c>
      <c r="Q75" s="229">
        <f>ROUND(E75*P75,2)</f>
        <v>0</v>
      </c>
      <c r="R75" s="230"/>
      <c r="S75" s="230" t="s">
        <v>736</v>
      </c>
      <c r="T75" s="230" t="s">
        <v>737</v>
      </c>
      <c r="U75" s="230">
        <v>0.2</v>
      </c>
      <c r="V75" s="230">
        <f>ROUND(E75*U75,2)</f>
        <v>1.2</v>
      </c>
      <c r="W75" s="230"/>
      <c r="X75" s="230" t="s">
        <v>181</v>
      </c>
      <c r="Y75" s="230" t="s">
        <v>182</v>
      </c>
      <c r="Z75" s="210"/>
      <c r="AA75" s="210"/>
      <c r="AB75" s="210"/>
      <c r="AC75" s="210"/>
      <c r="AD75" s="210"/>
      <c r="AE75" s="210"/>
      <c r="AF75" s="210"/>
      <c r="AG75" s="210" t="s">
        <v>183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9">
        <v>65</v>
      </c>
      <c r="B76" s="250" t="s">
        <v>1058</v>
      </c>
      <c r="C76" s="258" t="s">
        <v>1059</v>
      </c>
      <c r="D76" s="251" t="s">
        <v>782</v>
      </c>
      <c r="E76" s="252">
        <v>1</v>
      </c>
      <c r="F76" s="253"/>
      <c r="G76" s="254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7.2000000000000005E-4</v>
      </c>
      <c r="O76" s="229">
        <f>ROUND(E76*N76,2)</f>
        <v>0</v>
      </c>
      <c r="P76" s="229">
        <v>0</v>
      </c>
      <c r="Q76" s="229">
        <f>ROUND(E76*P76,2)</f>
        <v>0</v>
      </c>
      <c r="R76" s="230"/>
      <c r="S76" s="230" t="s">
        <v>736</v>
      </c>
      <c r="T76" s="230" t="s">
        <v>737</v>
      </c>
      <c r="U76" s="230">
        <v>0.50600000000000001</v>
      </c>
      <c r="V76" s="230">
        <f>ROUND(E76*U76,2)</f>
        <v>0.51</v>
      </c>
      <c r="W76" s="230"/>
      <c r="X76" s="230" t="s">
        <v>181</v>
      </c>
      <c r="Y76" s="230" t="s">
        <v>182</v>
      </c>
      <c r="Z76" s="210"/>
      <c r="AA76" s="210"/>
      <c r="AB76" s="210"/>
      <c r="AC76" s="210"/>
      <c r="AD76" s="210"/>
      <c r="AE76" s="210"/>
      <c r="AF76" s="210"/>
      <c r="AG76" s="210" t="s">
        <v>183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9">
        <v>66</v>
      </c>
      <c r="B77" s="250" t="s">
        <v>1060</v>
      </c>
      <c r="C77" s="258" t="s">
        <v>1061</v>
      </c>
      <c r="D77" s="251" t="s">
        <v>178</v>
      </c>
      <c r="E77" s="252">
        <v>1</v>
      </c>
      <c r="F77" s="253"/>
      <c r="G77" s="254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2.562E-2</v>
      </c>
      <c r="O77" s="229">
        <f>ROUND(E77*N77,2)</f>
        <v>0.03</v>
      </c>
      <c r="P77" s="229">
        <v>0</v>
      </c>
      <c r="Q77" s="229">
        <f>ROUND(E77*P77,2)</f>
        <v>0</v>
      </c>
      <c r="R77" s="230"/>
      <c r="S77" s="230" t="s">
        <v>736</v>
      </c>
      <c r="T77" s="230" t="s">
        <v>737</v>
      </c>
      <c r="U77" s="230">
        <v>0</v>
      </c>
      <c r="V77" s="230">
        <f>ROUND(E77*U77,2)</f>
        <v>0</v>
      </c>
      <c r="W77" s="230"/>
      <c r="X77" s="230" t="s">
        <v>407</v>
      </c>
      <c r="Y77" s="230" t="s">
        <v>182</v>
      </c>
      <c r="Z77" s="210"/>
      <c r="AA77" s="210"/>
      <c r="AB77" s="210"/>
      <c r="AC77" s="210"/>
      <c r="AD77" s="210"/>
      <c r="AE77" s="210"/>
      <c r="AF77" s="210"/>
      <c r="AG77" s="210" t="s">
        <v>408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49">
        <v>67</v>
      </c>
      <c r="B78" s="250" t="s">
        <v>1062</v>
      </c>
      <c r="C78" s="258" t="s">
        <v>1063</v>
      </c>
      <c r="D78" s="251" t="s">
        <v>178</v>
      </c>
      <c r="E78" s="252">
        <v>1</v>
      </c>
      <c r="F78" s="253"/>
      <c r="G78" s="254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1.64E-3</v>
      </c>
      <c r="O78" s="229">
        <f>ROUND(E78*N78,2)</f>
        <v>0</v>
      </c>
      <c r="P78" s="229">
        <v>0</v>
      </c>
      <c r="Q78" s="229">
        <f>ROUND(E78*P78,2)</f>
        <v>0</v>
      </c>
      <c r="R78" s="230"/>
      <c r="S78" s="230" t="s">
        <v>736</v>
      </c>
      <c r="T78" s="230" t="s">
        <v>737</v>
      </c>
      <c r="U78" s="230">
        <v>0.44500000000000001</v>
      </c>
      <c r="V78" s="230">
        <f>ROUND(E78*U78,2)</f>
        <v>0.45</v>
      </c>
      <c r="W78" s="230"/>
      <c r="X78" s="230" t="s">
        <v>181</v>
      </c>
      <c r="Y78" s="230" t="s">
        <v>182</v>
      </c>
      <c r="Z78" s="210"/>
      <c r="AA78" s="210"/>
      <c r="AB78" s="210"/>
      <c r="AC78" s="210"/>
      <c r="AD78" s="210"/>
      <c r="AE78" s="210"/>
      <c r="AF78" s="210"/>
      <c r="AG78" s="210" t="s">
        <v>183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9">
        <v>68</v>
      </c>
      <c r="B79" s="250" t="s">
        <v>1064</v>
      </c>
      <c r="C79" s="258" t="s">
        <v>1065</v>
      </c>
      <c r="D79" s="251" t="s">
        <v>178</v>
      </c>
      <c r="E79" s="252">
        <v>1</v>
      </c>
      <c r="F79" s="253"/>
      <c r="G79" s="254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2.2000000000000001E-4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736</v>
      </c>
      <c r="T79" s="230" t="s">
        <v>737</v>
      </c>
      <c r="U79" s="230">
        <v>0.23699999999999999</v>
      </c>
      <c r="V79" s="230">
        <f>ROUND(E79*U79,2)</f>
        <v>0.24</v>
      </c>
      <c r="W79" s="230"/>
      <c r="X79" s="230" t="s">
        <v>181</v>
      </c>
      <c r="Y79" s="230" t="s">
        <v>182</v>
      </c>
      <c r="Z79" s="210"/>
      <c r="AA79" s="210"/>
      <c r="AB79" s="210"/>
      <c r="AC79" s="210"/>
      <c r="AD79" s="210"/>
      <c r="AE79" s="210"/>
      <c r="AF79" s="210"/>
      <c r="AG79" s="210" t="s">
        <v>183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9">
        <v>69</v>
      </c>
      <c r="B80" s="250" t="s">
        <v>1066</v>
      </c>
      <c r="C80" s="258" t="s">
        <v>1067</v>
      </c>
      <c r="D80" s="251" t="s">
        <v>178</v>
      </c>
      <c r="E80" s="252">
        <v>1</v>
      </c>
      <c r="F80" s="253"/>
      <c r="G80" s="254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2.5999999999999998E-4</v>
      </c>
      <c r="O80" s="229">
        <f>ROUND(E80*N80,2)</f>
        <v>0</v>
      </c>
      <c r="P80" s="229">
        <v>0</v>
      </c>
      <c r="Q80" s="229">
        <f>ROUND(E80*P80,2)</f>
        <v>0</v>
      </c>
      <c r="R80" s="230"/>
      <c r="S80" s="230" t="s">
        <v>736</v>
      </c>
      <c r="T80" s="230" t="s">
        <v>737</v>
      </c>
      <c r="U80" s="230">
        <v>0.246</v>
      </c>
      <c r="V80" s="230">
        <f>ROUND(E80*U80,2)</f>
        <v>0.25</v>
      </c>
      <c r="W80" s="230"/>
      <c r="X80" s="230" t="s">
        <v>181</v>
      </c>
      <c r="Y80" s="230" t="s">
        <v>182</v>
      </c>
      <c r="Z80" s="210"/>
      <c r="AA80" s="210"/>
      <c r="AB80" s="210"/>
      <c r="AC80" s="210"/>
      <c r="AD80" s="210"/>
      <c r="AE80" s="210"/>
      <c r="AF80" s="210"/>
      <c r="AG80" s="210" t="s">
        <v>183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9">
        <v>70</v>
      </c>
      <c r="B81" s="250" t="s">
        <v>1068</v>
      </c>
      <c r="C81" s="258" t="s">
        <v>1069</v>
      </c>
      <c r="D81" s="251" t="s">
        <v>782</v>
      </c>
      <c r="E81" s="252">
        <v>2</v>
      </c>
      <c r="F81" s="253"/>
      <c r="G81" s="254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1.2999999999999999E-3</v>
      </c>
      <c r="O81" s="229">
        <f>ROUND(E81*N81,2)</f>
        <v>0</v>
      </c>
      <c r="P81" s="229">
        <v>0</v>
      </c>
      <c r="Q81" s="229">
        <f>ROUND(E81*P81,2)</f>
        <v>0</v>
      </c>
      <c r="R81" s="230"/>
      <c r="S81" s="230" t="s">
        <v>736</v>
      </c>
      <c r="T81" s="230" t="s">
        <v>737</v>
      </c>
      <c r="U81" s="230">
        <v>0.33</v>
      </c>
      <c r="V81" s="230">
        <f>ROUND(E81*U81,2)</f>
        <v>0.66</v>
      </c>
      <c r="W81" s="230"/>
      <c r="X81" s="230" t="s">
        <v>181</v>
      </c>
      <c r="Y81" s="230" t="s">
        <v>182</v>
      </c>
      <c r="Z81" s="210"/>
      <c r="AA81" s="210"/>
      <c r="AB81" s="210"/>
      <c r="AC81" s="210"/>
      <c r="AD81" s="210"/>
      <c r="AE81" s="210"/>
      <c r="AF81" s="210"/>
      <c r="AG81" s="210" t="s">
        <v>183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9">
        <v>71</v>
      </c>
      <c r="B82" s="250" t="s">
        <v>1070</v>
      </c>
      <c r="C82" s="258" t="s">
        <v>1071</v>
      </c>
      <c r="D82" s="251" t="s">
        <v>782</v>
      </c>
      <c r="E82" s="252">
        <v>2</v>
      </c>
      <c r="F82" s="253"/>
      <c r="G82" s="254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2E-3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736</v>
      </c>
      <c r="T82" s="230" t="s">
        <v>737</v>
      </c>
      <c r="U82" s="230">
        <v>0.38</v>
      </c>
      <c r="V82" s="230">
        <f>ROUND(E82*U82,2)</f>
        <v>0.76</v>
      </c>
      <c r="W82" s="230"/>
      <c r="X82" s="230" t="s">
        <v>181</v>
      </c>
      <c r="Y82" s="230" t="s">
        <v>182</v>
      </c>
      <c r="Z82" s="210"/>
      <c r="AA82" s="210"/>
      <c r="AB82" s="210"/>
      <c r="AC82" s="210"/>
      <c r="AD82" s="210"/>
      <c r="AE82" s="210"/>
      <c r="AF82" s="210"/>
      <c r="AG82" s="210" t="s">
        <v>183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49">
        <v>72</v>
      </c>
      <c r="B83" s="250" t="s">
        <v>1072</v>
      </c>
      <c r="C83" s="258" t="s">
        <v>1073</v>
      </c>
      <c r="D83" s="251" t="s">
        <v>178</v>
      </c>
      <c r="E83" s="252">
        <v>3</v>
      </c>
      <c r="F83" s="253"/>
      <c r="G83" s="254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8.5000000000000006E-3</v>
      </c>
      <c r="O83" s="229">
        <f>ROUND(E83*N83,2)</f>
        <v>0.03</v>
      </c>
      <c r="P83" s="229">
        <v>0</v>
      </c>
      <c r="Q83" s="229">
        <f>ROUND(E83*P83,2)</f>
        <v>0</v>
      </c>
      <c r="R83" s="230"/>
      <c r="S83" s="230" t="s">
        <v>736</v>
      </c>
      <c r="T83" s="230" t="s">
        <v>737</v>
      </c>
      <c r="U83" s="230">
        <v>0</v>
      </c>
      <c r="V83" s="230">
        <f>ROUND(E83*U83,2)</f>
        <v>0</v>
      </c>
      <c r="W83" s="230"/>
      <c r="X83" s="230" t="s">
        <v>273</v>
      </c>
      <c r="Y83" s="230" t="s">
        <v>182</v>
      </c>
      <c r="Z83" s="210"/>
      <c r="AA83" s="210"/>
      <c r="AB83" s="210"/>
      <c r="AC83" s="210"/>
      <c r="AD83" s="210"/>
      <c r="AE83" s="210"/>
      <c r="AF83" s="210"/>
      <c r="AG83" s="210" t="s">
        <v>274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1" x14ac:dyDescent="0.2">
      <c r="A84" s="249">
        <v>73</v>
      </c>
      <c r="B84" s="250" t="s">
        <v>1074</v>
      </c>
      <c r="C84" s="258" t="s">
        <v>1075</v>
      </c>
      <c r="D84" s="251" t="s">
        <v>178</v>
      </c>
      <c r="E84" s="252">
        <v>1</v>
      </c>
      <c r="F84" s="253"/>
      <c r="G84" s="254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3.8280000000000002E-2</v>
      </c>
      <c r="O84" s="229">
        <f>ROUND(E84*N84,2)</f>
        <v>0.04</v>
      </c>
      <c r="P84" s="229">
        <v>0</v>
      </c>
      <c r="Q84" s="229">
        <f>ROUND(E84*P84,2)</f>
        <v>0</v>
      </c>
      <c r="R84" s="230"/>
      <c r="S84" s="230" t="s">
        <v>736</v>
      </c>
      <c r="T84" s="230" t="s">
        <v>737</v>
      </c>
      <c r="U84" s="230">
        <v>0</v>
      </c>
      <c r="V84" s="230">
        <f>ROUND(E84*U84,2)</f>
        <v>0</v>
      </c>
      <c r="W84" s="230"/>
      <c r="X84" s="230" t="s">
        <v>273</v>
      </c>
      <c r="Y84" s="230" t="s">
        <v>182</v>
      </c>
      <c r="Z84" s="210"/>
      <c r="AA84" s="210"/>
      <c r="AB84" s="210"/>
      <c r="AC84" s="210"/>
      <c r="AD84" s="210"/>
      <c r="AE84" s="210"/>
      <c r="AF84" s="210"/>
      <c r="AG84" s="210" t="s">
        <v>274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9">
        <v>74</v>
      </c>
      <c r="B85" s="250" t="s">
        <v>1076</v>
      </c>
      <c r="C85" s="258" t="s">
        <v>1077</v>
      </c>
      <c r="D85" s="251" t="s">
        <v>178</v>
      </c>
      <c r="E85" s="252">
        <v>3</v>
      </c>
      <c r="F85" s="253"/>
      <c r="G85" s="254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6.9999999999999999E-4</v>
      </c>
      <c r="O85" s="229">
        <f>ROUND(E85*N85,2)</f>
        <v>0</v>
      </c>
      <c r="P85" s="229">
        <v>0</v>
      </c>
      <c r="Q85" s="229">
        <f>ROUND(E85*P85,2)</f>
        <v>0</v>
      </c>
      <c r="R85" s="230"/>
      <c r="S85" s="230" t="s">
        <v>736</v>
      </c>
      <c r="T85" s="230" t="s">
        <v>737</v>
      </c>
      <c r="U85" s="230">
        <v>0.37</v>
      </c>
      <c r="V85" s="230">
        <f>ROUND(E85*U85,2)</f>
        <v>1.1100000000000001</v>
      </c>
      <c r="W85" s="230"/>
      <c r="X85" s="230" t="s">
        <v>181</v>
      </c>
      <c r="Y85" s="230" t="s">
        <v>182</v>
      </c>
      <c r="Z85" s="210"/>
      <c r="AA85" s="210"/>
      <c r="AB85" s="210"/>
      <c r="AC85" s="210"/>
      <c r="AD85" s="210"/>
      <c r="AE85" s="210"/>
      <c r="AF85" s="210"/>
      <c r="AG85" s="210" t="s">
        <v>183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9">
        <v>75</v>
      </c>
      <c r="B86" s="250" t="s">
        <v>1078</v>
      </c>
      <c r="C86" s="258" t="s">
        <v>1079</v>
      </c>
      <c r="D86" s="251" t="s">
        <v>782</v>
      </c>
      <c r="E86" s="252">
        <v>25</v>
      </c>
      <c r="F86" s="253"/>
      <c r="G86" s="254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2.4000000000000001E-4</v>
      </c>
      <c r="O86" s="229">
        <f>ROUND(E86*N86,2)</f>
        <v>0.01</v>
      </c>
      <c r="P86" s="229">
        <v>0</v>
      </c>
      <c r="Q86" s="229">
        <f>ROUND(E86*P86,2)</f>
        <v>0</v>
      </c>
      <c r="R86" s="230"/>
      <c r="S86" s="230" t="s">
        <v>736</v>
      </c>
      <c r="T86" s="230" t="s">
        <v>737</v>
      </c>
      <c r="U86" s="230">
        <v>0.124</v>
      </c>
      <c r="V86" s="230">
        <f>ROUND(E86*U86,2)</f>
        <v>3.1</v>
      </c>
      <c r="W86" s="230"/>
      <c r="X86" s="230" t="s">
        <v>181</v>
      </c>
      <c r="Y86" s="230" t="s">
        <v>182</v>
      </c>
      <c r="Z86" s="210"/>
      <c r="AA86" s="210"/>
      <c r="AB86" s="210"/>
      <c r="AC86" s="210"/>
      <c r="AD86" s="210"/>
      <c r="AE86" s="210"/>
      <c r="AF86" s="210"/>
      <c r="AG86" s="210" t="s">
        <v>183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49">
        <v>76</v>
      </c>
      <c r="B87" s="250" t="s">
        <v>1080</v>
      </c>
      <c r="C87" s="258" t="s">
        <v>1081</v>
      </c>
      <c r="D87" s="251" t="s">
        <v>325</v>
      </c>
      <c r="E87" s="252">
        <v>0.36303000000000002</v>
      </c>
      <c r="F87" s="253"/>
      <c r="G87" s="254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736</v>
      </c>
      <c r="T87" s="230" t="s">
        <v>737</v>
      </c>
      <c r="U87" s="230">
        <v>1.573</v>
      </c>
      <c r="V87" s="230">
        <f>ROUND(E87*U87,2)</f>
        <v>0.56999999999999995</v>
      </c>
      <c r="W87" s="230"/>
      <c r="X87" s="230" t="s">
        <v>181</v>
      </c>
      <c r="Y87" s="230" t="s">
        <v>182</v>
      </c>
      <c r="Z87" s="210"/>
      <c r="AA87" s="210"/>
      <c r="AB87" s="210"/>
      <c r="AC87" s="210"/>
      <c r="AD87" s="210"/>
      <c r="AE87" s="210"/>
      <c r="AF87" s="210"/>
      <c r="AG87" s="210" t="s">
        <v>944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x14ac:dyDescent="0.2">
      <c r="A88" s="236" t="s">
        <v>174</v>
      </c>
      <c r="B88" s="237" t="s">
        <v>146</v>
      </c>
      <c r="C88" s="255" t="s">
        <v>29</v>
      </c>
      <c r="D88" s="238"/>
      <c r="E88" s="239"/>
      <c r="F88" s="240"/>
      <c r="G88" s="241">
        <f>SUMIF(AG89:AG89,"&lt;&gt;NOR",G89:G89)</f>
        <v>0</v>
      </c>
      <c r="H88" s="235"/>
      <c r="I88" s="235">
        <f>SUM(I89:I89)</f>
        <v>0</v>
      </c>
      <c r="J88" s="235"/>
      <c r="K88" s="235">
        <f>SUM(K89:K89)</f>
        <v>0</v>
      </c>
      <c r="L88" s="235"/>
      <c r="M88" s="235">
        <f>SUM(M89:M89)</f>
        <v>0</v>
      </c>
      <c r="N88" s="234"/>
      <c r="O88" s="234">
        <f>SUM(O89:O89)</f>
        <v>0</v>
      </c>
      <c r="P88" s="234"/>
      <c r="Q88" s="234">
        <f>SUM(Q89:Q89)</f>
        <v>0</v>
      </c>
      <c r="R88" s="235"/>
      <c r="S88" s="235"/>
      <c r="T88" s="235"/>
      <c r="U88" s="235"/>
      <c r="V88" s="235">
        <f>SUM(V89:V89)</f>
        <v>24</v>
      </c>
      <c r="W88" s="235"/>
      <c r="X88" s="235"/>
      <c r="Y88" s="235"/>
      <c r="AG88" t="s">
        <v>175</v>
      </c>
    </row>
    <row r="89" spans="1:60" outlineLevel="1" x14ac:dyDescent="0.2">
      <c r="A89" s="249">
        <v>77</v>
      </c>
      <c r="B89" s="250" t="s">
        <v>1082</v>
      </c>
      <c r="C89" s="258" t="s">
        <v>1083</v>
      </c>
      <c r="D89" s="251" t="s">
        <v>1084</v>
      </c>
      <c r="E89" s="252">
        <v>24</v>
      </c>
      <c r="F89" s="253"/>
      <c r="G89" s="254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0</v>
      </c>
      <c r="O89" s="229">
        <f>ROUND(E89*N89,2)</f>
        <v>0</v>
      </c>
      <c r="P89" s="229">
        <v>0</v>
      </c>
      <c r="Q89" s="229">
        <f>ROUND(E89*P89,2)</f>
        <v>0</v>
      </c>
      <c r="R89" s="230"/>
      <c r="S89" s="230" t="s">
        <v>736</v>
      </c>
      <c r="T89" s="230" t="s">
        <v>737</v>
      </c>
      <c r="U89" s="230">
        <v>1</v>
      </c>
      <c r="V89" s="230">
        <f>ROUND(E89*U89,2)</f>
        <v>24</v>
      </c>
      <c r="W89" s="230"/>
      <c r="X89" s="230" t="s">
        <v>1085</v>
      </c>
      <c r="Y89" s="230" t="s">
        <v>182</v>
      </c>
      <c r="Z89" s="210"/>
      <c r="AA89" s="210"/>
      <c r="AB89" s="210"/>
      <c r="AC89" s="210"/>
      <c r="AD89" s="210"/>
      <c r="AE89" s="210"/>
      <c r="AF89" s="210"/>
      <c r="AG89" s="210" t="s">
        <v>1086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x14ac:dyDescent="0.2">
      <c r="A90" s="236" t="s">
        <v>174</v>
      </c>
      <c r="B90" s="237" t="s">
        <v>147</v>
      </c>
      <c r="C90" s="255" t="s">
        <v>30</v>
      </c>
      <c r="D90" s="238"/>
      <c r="E90" s="239"/>
      <c r="F90" s="240"/>
      <c r="G90" s="241">
        <f>SUMIF(AG91:AG93,"&lt;&gt;NOR",G91:G93)</f>
        <v>0</v>
      </c>
      <c r="H90" s="235"/>
      <c r="I90" s="235">
        <f>SUM(I91:I93)</f>
        <v>0</v>
      </c>
      <c r="J90" s="235"/>
      <c r="K90" s="235">
        <f>SUM(K91:K93)</f>
        <v>0</v>
      </c>
      <c r="L90" s="235"/>
      <c r="M90" s="235">
        <f>SUM(M91:M93)</f>
        <v>0</v>
      </c>
      <c r="N90" s="234"/>
      <c r="O90" s="234">
        <f>SUM(O91:O93)</f>
        <v>0</v>
      </c>
      <c r="P90" s="234"/>
      <c r="Q90" s="234">
        <f>SUM(Q91:Q93)</f>
        <v>0</v>
      </c>
      <c r="R90" s="235"/>
      <c r="S90" s="235"/>
      <c r="T90" s="235"/>
      <c r="U90" s="235"/>
      <c r="V90" s="235">
        <f>SUM(V91:V93)</f>
        <v>0</v>
      </c>
      <c r="W90" s="235"/>
      <c r="X90" s="235"/>
      <c r="Y90" s="235"/>
      <c r="AG90" t="s">
        <v>175</v>
      </c>
    </row>
    <row r="91" spans="1:60" outlineLevel="1" x14ac:dyDescent="0.2">
      <c r="A91" s="249">
        <v>78</v>
      </c>
      <c r="B91" s="250" t="s">
        <v>1087</v>
      </c>
      <c r="C91" s="258" t="s">
        <v>1088</v>
      </c>
      <c r="D91" s="251" t="s">
        <v>915</v>
      </c>
      <c r="E91" s="252">
        <v>1</v>
      </c>
      <c r="F91" s="253"/>
      <c r="G91" s="254">
        <f>ROUND(E91*F91,2)</f>
        <v>0</v>
      </c>
      <c r="H91" s="231"/>
      <c r="I91" s="230">
        <f>ROUND(E91*H91,2)</f>
        <v>0</v>
      </c>
      <c r="J91" s="231"/>
      <c r="K91" s="230">
        <f>ROUND(E91*J91,2)</f>
        <v>0</v>
      </c>
      <c r="L91" s="230">
        <v>21</v>
      </c>
      <c r="M91" s="230">
        <f>G91*(1+L91/100)</f>
        <v>0</v>
      </c>
      <c r="N91" s="229">
        <v>0</v>
      </c>
      <c r="O91" s="229">
        <f>ROUND(E91*N91,2)</f>
        <v>0</v>
      </c>
      <c r="P91" s="229">
        <v>0</v>
      </c>
      <c r="Q91" s="229">
        <f>ROUND(E91*P91,2)</f>
        <v>0</v>
      </c>
      <c r="R91" s="230"/>
      <c r="S91" s="230" t="s">
        <v>736</v>
      </c>
      <c r="T91" s="230" t="s">
        <v>737</v>
      </c>
      <c r="U91" s="230">
        <v>0</v>
      </c>
      <c r="V91" s="230">
        <f>ROUND(E91*U91,2)</f>
        <v>0</v>
      </c>
      <c r="W91" s="230"/>
      <c r="X91" s="230" t="s">
        <v>916</v>
      </c>
      <c r="Y91" s="230" t="s">
        <v>182</v>
      </c>
      <c r="Z91" s="210"/>
      <c r="AA91" s="210"/>
      <c r="AB91" s="210"/>
      <c r="AC91" s="210"/>
      <c r="AD91" s="210"/>
      <c r="AE91" s="210"/>
      <c r="AF91" s="210"/>
      <c r="AG91" s="210" t="s">
        <v>917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49">
        <v>79</v>
      </c>
      <c r="B92" s="250" t="s">
        <v>1089</v>
      </c>
      <c r="C92" s="258" t="s">
        <v>1090</v>
      </c>
      <c r="D92" s="251" t="s">
        <v>915</v>
      </c>
      <c r="E92" s="252">
        <v>1</v>
      </c>
      <c r="F92" s="253"/>
      <c r="G92" s="254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0</v>
      </c>
      <c r="O92" s="229">
        <f>ROUND(E92*N92,2)</f>
        <v>0</v>
      </c>
      <c r="P92" s="229">
        <v>0</v>
      </c>
      <c r="Q92" s="229">
        <f>ROUND(E92*P92,2)</f>
        <v>0</v>
      </c>
      <c r="R92" s="230"/>
      <c r="S92" s="230" t="s">
        <v>736</v>
      </c>
      <c r="T92" s="230" t="s">
        <v>737</v>
      </c>
      <c r="U92" s="230">
        <v>0</v>
      </c>
      <c r="V92" s="230">
        <f>ROUND(E92*U92,2)</f>
        <v>0</v>
      </c>
      <c r="W92" s="230"/>
      <c r="X92" s="230" t="s">
        <v>916</v>
      </c>
      <c r="Y92" s="230" t="s">
        <v>182</v>
      </c>
      <c r="Z92" s="210"/>
      <c r="AA92" s="210"/>
      <c r="AB92" s="210"/>
      <c r="AC92" s="210"/>
      <c r="AD92" s="210"/>
      <c r="AE92" s="210"/>
      <c r="AF92" s="210"/>
      <c r="AG92" s="210" t="s">
        <v>917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3">
        <v>80</v>
      </c>
      <c r="B93" s="244" t="s">
        <v>924</v>
      </c>
      <c r="C93" s="256" t="s">
        <v>1091</v>
      </c>
      <c r="D93" s="245" t="s">
        <v>915</v>
      </c>
      <c r="E93" s="246">
        <v>1</v>
      </c>
      <c r="F93" s="247"/>
      <c r="G93" s="248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0</v>
      </c>
      <c r="O93" s="229">
        <f>ROUND(E93*N93,2)</f>
        <v>0</v>
      </c>
      <c r="P93" s="229">
        <v>0</v>
      </c>
      <c r="Q93" s="229">
        <f>ROUND(E93*P93,2)</f>
        <v>0</v>
      </c>
      <c r="R93" s="230"/>
      <c r="S93" s="230" t="s">
        <v>736</v>
      </c>
      <c r="T93" s="230" t="s">
        <v>737</v>
      </c>
      <c r="U93" s="230">
        <v>0</v>
      </c>
      <c r="V93" s="230">
        <f>ROUND(E93*U93,2)</f>
        <v>0</v>
      </c>
      <c r="W93" s="230"/>
      <c r="X93" s="230" t="s">
        <v>916</v>
      </c>
      <c r="Y93" s="230" t="s">
        <v>182</v>
      </c>
      <c r="Z93" s="210"/>
      <c r="AA93" s="210"/>
      <c r="AB93" s="210"/>
      <c r="AC93" s="210"/>
      <c r="AD93" s="210"/>
      <c r="AE93" s="210"/>
      <c r="AF93" s="210"/>
      <c r="AG93" s="210" t="s">
        <v>917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x14ac:dyDescent="0.2">
      <c r="A94" s="3"/>
      <c r="B94" s="4"/>
      <c r="C94" s="259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E94">
        <v>12</v>
      </c>
      <c r="AF94">
        <v>21</v>
      </c>
      <c r="AG94" t="s">
        <v>160</v>
      </c>
    </row>
    <row r="95" spans="1:60" x14ac:dyDescent="0.2">
      <c r="A95" s="213"/>
      <c r="B95" s="214" t="s">
        <v>31</v>
      </c>
      <c r="C95" s="260"/>
      <c r="D95" s="215"/>
      <c r="E95" s="216"/>
      <c r="F95" s="216"/>
      <c r="G95" s="242">
        <f>G8+G15+G35+G63+G88+G90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f>SUMIF(L7:L93,AE94,G7:G93)</f>
        <v>0</v>
      </c>
      <c r="AF95">
        <f>SUMIF(L7:L93,AF94,G7:G93)</f>
        <v>0</v>
      </c>
      <c r="AG95" t="s">
        <v>347</v>
      </c>
    </row>
    <row r="96" spans="1:60" x14ac:dyDescent="0.2">
      <c r="A96" s="3"/>
      <c r="B96" s="4"/>
      <c r="C96" s="259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">
      <c r="A97" s="3"/>
      <c r="B97" s="4"/>
      <c r="C97" s="259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">
      <c r="A98" s="217" t="s">
        <v>348</v>
      </c>
      <c r="B98" s="217"/>
      <c r="C98" s="261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">
      <c r="A99" s="218"/>
      <c r="B99" s="219"/>
      <c r="C99" s="262"/>
      <c r="D99" s="219"/>
      <c r="E99" s="219"/>
      <c r="F99" s="219"/>
      <c r="G99" s="220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G99" t="s">
        <v>349</v>
      </c>
    </row>
    <row r="100" spans="1:33" x14ac:dyDescent="0.2">
      <c r="A100" s="221"/>
      <c r="B100" s="222"/>
      <c r="C100" s="263"/>
      <c r="D100" s="222"/>
      <c r="E100" s="222"/>
      <c r="F100" s="222"/>
      <c r="G100" s="22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">
      <c r="A101" s="221"/>
      <c r="B101" s="222"/>
      <c r="C101" s="263"/>
      <c r="D101" s="222"/>
      <c r="E101" s="222"/>
      <c r="F101" s="222"/>
      <c r="G101" s="22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">
      <c r="A102" s="221"/>
      <c r="B102" s="222"/>
      <c r="C102" s="263"/>
      <c r="D102" s="222"/>
      <c r="E102" s="222"/>
      <c r="F102" s="222"/>
      <c r="G102" s="22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">
      <c r="A103" s="224"/>
      <c r="B103" s="225"/>
      <c r="C103" s="264"/>
      <c r="D103" s="225"/>
      <c r="E103" s="225"/>
      <c r="F103" s="225"/>
      <c r="G103" s="22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">
      <c r="A104" s="3"/>
      <c r="B104" s="4"/>
      <c r="C104" s="259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 x14ac:dyDescent="0.2">
      <c r="C105" s="265"/>
      <c r="D105" s="10"/>
      <c r="AG105" t="s">
        <v>350</v>
      </c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cAfl9hEFoV/lqu12mkmcYL2t9ha0YrcwF5sZ9CQQQyGKgnN2H7VhEQpNoIprh2+wrBSUqK3u9VrQ9rY3FlBZQ==" saltValue="+MPZnWI5AXQcvYpuZdds3w==" spinCount="100000" sheet="1" formatRows="0"/>
  <mergeCells count="6">
    <mergeCell ref="A1:G1"/>
    <mergeCell ref="C2:G2"/>
    <mergeCell ref="C3:G3"/>
    <mergeCell ref="C4:G4"/>
    <mergeCell ref="A98:C98"/>
    <mergeCell ref="A99:G10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26B51-6241-4AB4-961C-F3B3ED62FE7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53</v>
      </c>
      <c r="C4" s="202" t="s">
        <v>54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111</v>
      </c>
      <c r="C8" s="255" t="s">
        <v>112</v>
      </c>
      <c r="D8" s="238"/>
      <c r="E8" s="239"/>
      <c r="F8" s="240"/>
      <c r="G8" s="241">
        <f>SUMIF(AG9:AG16,"&lt;&gt;NOR",G9:G16)</f>
        <v>0</v>
      </c>
      <c r="H8" s="235"/>
      <c r="I8" s="235">
        <f>SUM(I9:I16)</f>
        <v>0</v>
      </c>
      <c r="J8" s="235"/>
      <c r="K8" s="235">
        <f>SUM(K9:K16)</f>
        <v>0</v>
      </c>
      <c r="L8" s="235"/>
      <c r="M8" s="235">
        <f>SUM(M9:M16)</f>
        <v>0</v>
      </c>
      <c r="N8" s="234"/>
      <c r="O8" s="234">
        <f>SUM(O9:O16)</f>
        <v>7.0000000000000007E-2</v>
      </c>
      <c r="P8" s="234"/>
      <c r="Q8" s="234">
        <f>SUM(Q9:Q16)</f>
        <v>0</v>
      </c>
      <c r="R8" s="235"/>
      <c r="S8" s="235"/>
      <c r="T8" s="235"/>
      <c r="U8" s="235"/>
      <c r="V8" s="235">
        <f>SUM(V9:V16)</f>
        <v>14.45</v>
      </c>
      <c r="W8" s="235"/>
      <c r="X8" s="235"/>
      <c r="Y8" s="235"/>
      <c r="AG8" t="s">
        <v>175</v>
      </c>
    </row>
    <row r="9" spans="1:60" outlineLevel="1" x14ac:dyDescent="0.2">
      <c r="A9" s="249">
        <v>1</v>
      </c>
      <c r="B9" s="250" t="s">
        <v>1092</v>
      </c>
      <c r="C9" s="258" t="s">
        <v>1093</v>
      </c>
      <c r="D9" s="251" t="s">
        <v>782</v>
      </c>
      <c r="E9" s="252">
        <v>19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736</v>
      </c>
      <c r="T9" s="230" t="s">
        <v>737</v>
      </c>
      <c r="U9" s="230">
        <v>0.75</v>
      </c>
      <c r="V9" s="230">
        <f>ROUND(E9*U9,2)</f>
        <v>14.25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9">
        <v>2</v>
      </c>
      <c r="B10" s="250" t="s">
        <v>1094</v>
      </c>
      <c r="C10" s="258" t="s">
        <v>1095</v>
      </c>
      <c r="D10" s="251" t="s">
        <v>178</v>
      </c>
      <c r="E10" s="252">
        <v>2</v>
      </c>
      <c r="F10" s="253"/>
      <c r="G10" s="254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3.5999999999999999E-3</v>
      </c>
      <c r="O10" s="229">
        <f>ROUND(E10*N10,2)</f>
        <v>0.01</v>
      </c>
      <c r="P10" s="229">
        <v>0</v>
      </c>
      <c r="Q10" s="229">
        <f>ROUND(E10*P10,2)</f>
        <v>0</v>
      </c>
      <c r="R10" s="230"/>
      <c r="S10" s="230" t="s">
        <v>736</v>
      </c>
      <c r="T10" s="230" t="s">
        <v>737</v>
      </c>
      <c r="U10" s="230">
        <v>0</v>
      </c>
      <c r="V10" s="230">
        <f>ROUND(E10*U10,2)</f>
        <v>0</v>
      </c>
      <c r="W10" s="230"/>
      <c r="X10" s="230" t="s">
        <v>407</v>
      </c>
      <c r="Y10" s="230" t="s">
        <v>182</v>
      </c>
      <c r="Z10" s="210"/>
      <c r="AA10" s="210"/>
      <c r="AB10" s="210"/>
      <c r="AC10" s="210"/>
      <c r="AD10" s="210"/>
      <c r="AE10" s="210"/>
      <c r="AF10" s="210"/>
      <c r="AG10" s="210" t="s">
        <v>408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9">
        <v>3</v>
      </c>
      <c r="B11" s="250" t="s">
        <v>1096</v>
      </c>
      <c r="C11" s="258" t="s">
        <v>1097</v>
      </c>
      <c r="D11" s="251" t="s">
        <v>178</v>
      </c>
      <c r="E11" s="252">
        <v>8</v>
      </c>
      <c r="F11" s="253"/>
      <c r="G11" s="254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3.5999999999999999E-3</v>
      </c>
      <c r="O11" s="229">
        <f>ROUND(E11*N11,2)</f>
        <v>0.03</v>
      </c>
      <c r="P11" s="229">
        <v>0</v>
      </c>
      <c r="Q11" s="229">
        <f>ROUND(E11*P11,2)</f>
        <v>0</v>
      </c>
      <c r="R11" s="230"/>
      <c r="S11" s="230" t="s">
        <v>736</v>
      </c>
      <c r="T11" s="230" t="s">
        <v>737</v>
      </c>
      <c r="U11" s="230">
        <v>0</v>
      </c>
      <c r="V11" s="230">
        <f>ROUND(E11*U11,2)</f>
        <v>0</v>
      </c>
      <c r="W11" s="230"/>
      <c r="X11" s="230" t="s">
        <v>407</v>
      </c>
      <c r="Y11" s="230" t="s">
        <v>182</v>
      </c>
      <c r="Z11" s="210"/>
      <c r="AA11" s="210"/>
      <c r="AB11" s="210"/>
      <c r="AC11" s="210"/>
      <c r="AD11" s="210"/>
      <c r="AE11" s="210"/>
      <c r="AF11" s="210"/>
      <c r="AG11" s="210" t="s">
        <v>408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9">
        <v>4</v>
      </c>
      <c r="B12" s="250" t="s">
        <v>1098</v>
      </c>
      <c r="C12" s="258" t="s">
        <v>1099</v>
      </c>
      <c r="D12" s="251" t="s">
        <v>178</v>
      </c>
      <c r="E12" s="252">
        <v>2</v>
      </c>
      <c r="F12" s="253"/>
      <c r="G12" s="254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3.5999999999999999E-3</v>
      </c>
      <c r="O12" s="229">
        <f>ROUND(E12*N12,2)</f>
        <v>0.01</v>
      </c>
      <c r="P12" s="229">
        <v>0</v>
      </c>
      <c r="Q12" s="229">
        <f>ROUND(E12*P12,2)</f>
        <v>0</v>
      </c>
      <c r="R12" s="230"/>
      <c r="S12" s="230" t="s">
        <v>736</v>
      </c>
      <c r="T12" s="230" t="s">
        <v>737</v>
      </c>
      <c r="U12" s="230">
        <v>0</v>
      </c>
      <c r="V12" s="230">
        <f>ROUND(E12*U12,2)</f>
        <v>0</v>
      </c>
      <c r="W12" s="230"/>
      <c r="X12" s="230" t="s">
        <v>407</v>
      </c>
      <c r="Y12" s="230" t="s">
        <v>182</v>
      </c>
      <c r="Z12" s="210"/>
      <c r="AA12" s="210"/>
      <c r="AB12" s="210"/>
      <c r="AC12" s="210"/>
      <c r="AD12" s="210"/>
      <c r="AE12" s="210"/>
      <c r="AF12" s="210"/>
      <c r="AG12" s="210" t="s">
        <v>408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9">
        <v>5</v>
      </c>
      <c r="B13" s="250" t="s">
        <v>1100</v>
      </c>
      <c r="C13" s="258" t="s">
        <v>1101</v>
      </c>
      <c r="D13" s="251" t="s">
        <v>178</v>
      </c>
      <c r="E13" s="252">
        <v>6</v>
      </c>
      <c r="F13" s="253"/>
      <c r="G13" s="254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3.5999999999999999E-3</v>
      </c>
      <c r="O13" s="229">
        <f>ROUND(E13*N13,2)</f>
        <v>0.02</v>
      </c>
      <c r="P13" s="229">
        <v>0</v>
      </c>
      <c r="Q13" s="229">
        <f>ROUND(E13*P13,2)</f>
        <v>0</v>
      </c>
      <c r="R13" s="230"/>
      <c r="S13" s="230" t="s">
        <v>736</v>
      </c>
      <c r="T13" s="230" t="s">
        <v>737</v>
      </c>
      <c r="U13" s="230">
        <v>0</v>
      </c>
      <c r="V13" s="230">
        <f>ROUND(E13*U13,2)</f>
        <v>0</v>
      </c>
      <c r="W13" s="230"/>
      <c r="X13" s="230" t="s">
        <v>407</v>
      </c>
      <c r="Y13" s="230" t="s">
        <v>182</v>
      </c>
      <c r="Z13" s="210"/>
      <c r="AA13" s="210"/>
      <c r="AB13" s="210"/>
      <c r="AC13" s="210"/>
      <c r="AD13" s="210"/>
      <c r="AE13" s="210"/>
      <c r="AF13" s="210"/>
      <c r="AG13" s="210" t="s">
        <v>408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9">
        <v>6</v>
      </c>
      <c r="B14" s="250" t="s">
        <v>1102</v>
      </c>
      <c r="C14" s="258" t="s">
        <v>1103</v>
      </c>
      <c r="D14" s="251" t="s">
        <v>178</v>
      </c>
      <c r="E14" s="252">
        <v>1</v>
      </c>
      <c r="F14" s="253"/>
      <c r="G14" s="254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3.5999999999999999E-3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736</v>
      </c>
      <c r="T14" s="230" t="s">
        <v>737</v>
      </c>
      <c r="U14" s="230">
        <v>0</v>
      </c>
      <c r="V14" s="230">
        <f>ROUND(E14*U14,2)</f>
        <v>0</v>
      </c>
      <c r="W14" s="230"/>
      <c r="X14" s="230" t="s">
        <v>407</v>
      </c>
      <c r="Y14" s="230" t="s">
        <v>182</v>
      </c>
      <c r="Z14" s="210"/>
      <c r="AA14" s="210"/>
      <c r="AB14" s="210"/>
      <c r="AC14" s="210"/>
      <c r="AD14" s="210"/>
      <c r="AE14" s="210"/>
      <c r="AF14" s="210"/>
      <c r="AG14" s="210" t="s">
        <v>408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9">
        <v>7</v>
      </c>
      <c r="B15" s="250" t="s">
        <v>1104</v>
      </c>
      <c r="C15" s="258" t="s">
        <v>1105</v>
      </c>
      <c r="D15" s="251" t="s">
        <v>178</v>
      </c>
      <c r="E15" s="252">
        <v>1</v>
      </c>
      <c r="F15" s="253"/>
      <c r="G15" s="254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3.5999999999999999E-3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736</v>
      </c>
      <c r="T15" s="230" t="s">
        <v>737</v>
      </c>
      <c r="U15" s="230">
        <v>0</v>
      </c>
      <c r="V15" s="230">
        <f>ROUND(E15*U15,2)</f>
        <v>0</v>
      </c>
      <c r="W15" s="230"/>
      <c r="X15" s="230" t="s">
        <v>407</v>
      </c>
      <c r="Y15" s="230" t="s">
        <v>182</v>
      </c>
      <c r="Z15" s="210"/>
      <c r="AA15" s="210"/>
      <c r="AB15" s="210"/>
      <c r="AC15" s="210"/>
      <c r="AD15" s="210"/>
      <c r="AE15" s="210"/>
      <c r="AF15" s="210"/>
      <c r="AG15" s="210" t="s">
        <v>408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3">
        <v>8</v>
      </c>
      <c r="B16" s="244" t="s">
        <v>1106</v>
      </c>
      <c r="C16" s="256" t="s">
        <v>1107</v>
      </c>
      <c r="D16" s="245" t="s">
        <v>325</v>
      </c>
      <c r="E16" s="246">
        <v>7.1999999999999995E-2</v>
      </c>
      <c r="F16" s="247"/>
      <c r="G16" s="248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736</v>
      </c>
      <c r="T16" s="230" t="s">
        <v>737</v>
      </c>
      <c r="U16" s="230">
        <v>2.71</v>
      </c>
      <c r="V16" s="230">
        <f>ROUND(E16*U16,2)</f>
        <v>0.2</v>
      </c>
      <c r="W16" s="230"/>
      <c r="X16" s="230" t="s">
        <v>181</v>
      </c>
      <c r="Y16" s="230" t="s">
        <v>182</v>
      </c>
      <c r="Z16" s="210"/>
      <c r="AA16" s="210"/>
      <c r="AB16" s="210"/>
      <c r="AC16" s="210"/>
      <c r="AD16" s="210"/>
      <c r="AE16" s="210"/>
      <c r="AF16" s="210"/>
      <c r="AG16" s="210" t="s">
        <v>944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33" x14ac:dyDescent="0.2">
      <c r="A17" s="3"/>
      <c r="B17" s="4"/>
      <c r="C17" s="259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v>12</v>
      </c>
      <c r="AF17">
        <v>21</v>
      </c>
      <c r="AG17" t="s">
        <v>160</v>
      </c>
    </row>
    <row r="18" spans="1:33" x14ac:dyDescent="0.2">
      <c r="A18" s="213"/>
      <c r="B18" s="214" t="s">
        <v>31</v>
      </c>
      <c r="C18" s="260"/>
      <c r="D18" s="215"/>
      <c r="E18" s="216"/>
      <c r="F18" s="216"/>
      <c r="G18" s="242">
        <f>G8</f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E18">
        <f>SUMIF(L7:L16,AE17,G7:G16)</f>
        <v>0</v>
      </c>
      <c r="AF18">
        <f>SUMIF(L7:L16,AF17,G7:G16)</f>
        <v>0</v>
      </c>
      <c r="AG18" t="s">
        <v>347</v>
      </c>
    </row>
    <row r="19" spans="1:33" x14ac:dyDescent="0.2">
      <c r="A19" s="3"/>
      <c r="B19" s="4"/>
      <c r="C19" s="259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259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17" t="s">
        <v>348</v>
      </c>
      <c r="B21" s="217"/>
      <c r="C21" s="261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18"/>
      <c r="B22" s="219"/>
      <c r="C22" s="262"/>
      <c r="D22" s="219"/>
      <c r="E22" s="219"/>
      <c r="F22" s="219"/>
      <c r="G22" s="22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G22" t="s">
        <v>349</v>
      </c>
    </row>
    <row r="23" spans="1:33" x14ac:dyDescent="0.2">
      <c r="A23" s="221"/>
      <c r="B23" s="222"/>
      <c r="C23" s="263"/>
      <c r="D23" s="222"/>
      <c r="E23" s="222"/>
      <c r="F23" s="222"/>
      <c r="G23" s="22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221"/>
      <c r="B24" s="222"/>
      <c r="C24" s="263"/>
      <c r="D24" s="222"/>
      <c r="E24" s="222"/>
      <c r="F24" s="222"/>
      <c r="G24" s="22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A25" s="221"/>
      <c r="B25" s="222"/>
      <c r="C25" s="263"/>
      <c r="D25" s="222"/>
      <c r="E25" s="222"/>
      <c r="F25" s="222"/>
      <c r="G25" s="22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">
      <c r="A26" s="224"/>
      <c r="B26" s="225"/>
      <c r="C26" s="264"/>
      <c r="D26" s="225"/>
      <c r="E26" s="225"/>
      <c r="F26" s="225"/>
      <c r="G26" s="22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33" x14ac:dyDescent="0.2">
      <c r="A27" s="3"/>
      <c r="B27" s="4"/>
      <c r="C27" s="259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33" x14ac:dyDescent="0.2">
      <c r="C28" s="265"/>
      <c r="D28" s="10"/>
      <c r="AG28" t="s">
        <v>350</v>
      </c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kM8+dMeW7GSMnv9LnCyGk/8kCZq06D689EVqezEz8C9ThrRdiJA5pmAVEok7mLwBek0pAXxc5tg70AIAIc28w==" saltValue="t7AAjIXHSQiaXxFhhhbrgg==" spinCount="100000" sheet="1" formatRows="0"/>
  <mergeCells count="6">
    <mergeCell ref="A1:G1"/>
    <mergeCell ref="C2:G2"/>
    <mergeCell ref="C3:G3"/>
    <mergeCell ref="C4:G4"/>
    <mergeCell ref="A21:C21"/>
    <mergeCell ref="A22:G2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DD019-70A6-4814-9DA0-9EFAF58CC89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55</v>
      </c>
      <c r="C4" s="202" t="s">
        <v>56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137</v>
      </c>
      <c r="C8" s="255" t="s">
        <v>138</v>
      </c>
      <c r="D8" s="238"/>
      <c r="E8" s="239"/>
      <c r="F8" s="240"/>
      <c r="G8" s="241">
        <f>SUMIF(AG9:AG37,"&lt;&gt;NOR",G9:G37)</f>
        <v>0</v>
      </c>
      <c r="H8" s="235"/>
      <c r="I8" s="235">
        <f>SUM(I9:I37)</f>
        <v>0</v>
      </c>
      <c r="J8" s="235"/>
      <c r="K8" s="235">
        <f>SUM(K9:K37)</f>
        <v>0</v>
      </c>
      <c r="L8" s="235"/>
      <c r="M8" s="235">
        <f>SUM(M9:M37)</f>
        <v>0</v>
      </c>
      <c r="N8" s="234"/>
      <c r="O8" s="234">
        <f>SUM(O9:O37)</f>
        <v>0.3600000000000001</v>
      </c>
      <c r="P8" s="234"/>
      <c r="Q8" s="234">
        <f>SUM(Q9:Q37)</f>
        <v>0</v>
      </c>
      <c r="R8" s="235"/>
      <c r="S8" s="235"/>
      <c r="T8" s="235"/>
      <c r="U8" s="235"/>
      <c r="V8" s="235">
        <f>SUM(V9:V37)</f>
        <v>190.73999999999998</v>
      </c>
      <c r="W8" s="235"/>
      <c r="X8" s="235"/>
      <c r="Y8" s="235"/>
      <c r="AG8" t="s">
        <v>175</v>
      </c>
    </row>
    <row r="9" spans="1:60" ht="22.5" outlineLevel="1" x14ac:dyDescent="0.2">
      <c r="A9" s="249">
        <v>1</v>
      </c>
      <c r="B9" s="250" t="s">
        <v>1108</v>
      </c>
      <c r="C9" s="258" t="s">
        <v>1109</v>
      </c>
      <c r="D9" s="251" t="s">
        <v>212</v>
      </c>
      <c r="E9" s="252">
        <v>15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1.1999999999999999E-3</v>
      </c>
      <c r="O9" s="229">
        <f>ROUND(E9*N9,2)</f>
        <v>0.02</v>
      </c>
      <c r="P9" s="229">
        <v>0</v>
      </c>
      <c r="Q9" s="229">
        <f>ROUND(E9*P9,2)</f>
        <v>0</v>
      </c>
      <c r="R9" s="230"/>
      <c r="S9" s="230" t="s">
        <v>736</v>
      </c>
      <c r="T9" s="230" t="s">
        <v>737</v>
      </c>
      <c r="U9" s="230">
        <v>0.09</v>
      </c>
      <c r="V9" s="230">
        <f>ROUND(E9*U9,2)</f>
        <v>1.35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49">
        <v>2</v>
      </c>
      <c r="B10" s="250" t="s">
        <v>1110</v>
      </c>
      <c r="C10" s="258" t="s">
        <v>1111</v>
      </c>
      <c r="D10" s="251" t="s">
        <v>212</v>
      </c>
      <c r="E10" s="252">
        <v>50</v>
      </c>
      <c r="F10" s="253"/>
      <c r="G10" s="254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3.2000000000000003E-4</v>
      </c>
      <c r="O10" s="229">
        <f>ROUND(E10*N10,2)</f>
        <v>0.02</v>
      </c>
      <c r="P10" s="229">
        <v>0</v>
      </c>
      <c r="Q10" s="229">
        <f>ROUND(E10*P10,2)</f>
        <v>0</v>
      </c>
      <c r="R10" s="230"/>
      <c r="S10" s="230" t="s">
        <v>736</v>
      </c>
      <c r="T10" s="230" t="s">
        <v>737</v>
      </c>
      <c r="U10" s="230">
        <v>7.2459999999999997E-2</v>
      </c>
      <c r="V10" s="230">
        <f>ROUND(E10*U10,2)</f>
        <v>3.62</v>
      </c>
      <c r="W10" s="230"/>
      <c r="X10" s="230" t="s">
        <v>181</v>
      </c>
      <c r="Y10" s="230" t="s">
        <v>182</v>
      </c>
      <c r="Z10" s="210"/>
      <c r="AA10" s="210"/>
      <c r="AB10" s="210"/>
      <c r="AC10" s="210"/>
      <c r="AD10" s="210"/>
      <c r="AE10" s="210"/>
      <c r="AF10" s="210"/>
      <c r="AG10" s="210" t="s">
        <v>183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9">
        <v>3</v>
      </c>
      <c r="B11" s="250" t="s">
        <v>1112</v>
      </c>
      <c r="C11" s="258" t="s">
        <v>1113</v>
      </c>
      <c r="D11" s="251" t="s">
        <v>212</v>
      </c>
      <c r="E11" s="252">
        <v>700</v>
      </c>
      <c r="F11" s="253"/>
      <c r="G11" s="254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2.1000000000000001E-4</v>
      </c>
      <c r="O11" s="229">
        <f>ROUND(E11*N11,2)</f>
        <v>0.15</v>
      </c>
      <c r="P11" s="229">
        <v>0</v>
      </c>
      <c r="Q11" s="229">
        <f>ROUND(E11*P11,2)</f>
        <v>0</v>
      </c>
      <c r="R11" s="230"/>
      <c r="S11" s="230" t="s">
        <v>736</v>
      </c>
      <c r="T11" s="230" t="s">
        <v>737</v>
      </c>
      <c r="U11" s="230">
        <v>7.0000000000000007E-2</v>
      </c>
      <c r="V11" s="230">
        <f>ROUND(E11*U11,2)</f>
        <v>49</v>
      </c>
      <c r="W11" s="230"/>
      <c r="X11" s="230" t="s">
        <v>181</v>
      </c>
      <c r="Y11" s="230" t="s">
        <v>182</v>
      </c>
      <c r="Z11" s="210"/>
      <c r="AA11" s="210"/>
      <c r="AB11" s="210"/>
      <c r="AC11" s="210"/>
      <c r="AD11" s="210"/>
      <c r="AE11" s="210"/>
      <c r="AF11" s="210"/>
      <c r="AG11" s="210" t="s">
        <v>183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49">
        <v>4</v>
      </c>
      <c r="B12" s="250" t="s">
        <v>1114</v>
      </c>
      <c r="C12" s="258" t="s">
        <v>1115</v>
      </c>
      <c r="D12" s="251" t="s">
        <v>212</v>
      </c>
      <c r="E12" s="252">
        <v>40</v>
      </c>
      <c r="F12" s="253"/>
      <c r="G12" s="254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2.2000000000000001E-4</v>
      </c>
      <c r="O12" s="229">
        <f>ROUND(E12*N12,2)</f>
        <v>0.01</v>
      </c>
      <c r="P12" s="229">
        <v>0</v>
      </c>
      <c r="Q12" s="229">
        <f>ROUND(E12*P12,2)</f>
        <v>0</v>
      </c>
      <c r="R12" s="230"/>
      <c r="S12" s="230" t="s">
        <v>736</v>
      </c>
      <c r="T12" s="230" t="s">
        <v>737</v>
      </c>
      <c r="U12" s="230">
        <v>7.0000000000000007E-2</v>
      </c>
      <c r="V12" s="230">
        <f>ROUND(E12*U12,2)</f>
        <v>2.8</v>
      </c>
      <c r="W12" s="230"/>
      <c r="X12" s="230" t="s">
        <v>181</v>
      </c>
      <c r="Y12" s="230" t="s">
        <v>182</v>
      </c>
      <c r="Z12" s="210"/>
      <c r="AA12" s="210"/>
      <c r="AB12" s="210"/>
      <c r="AC12" s="210"/>
      <c r="AD12" s="210"/>
      <c r="AE12" s="210"/>
      <c r="AF12" s="210"/>
      <c r="AG12" s="210" t="s">
        <v>183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9">
        <v>5</v>
      </c>
      <c r="B13" s="250" t="s">
        <v>1116</v>
      </c>
      <c r="C13" s="258" t="s">
        <v>1117</v>
      </c>
      <c r="D13" s="251" t="s">
        <v>212</v>
      </c>
      <c r="E13" s="252">
        <v>500</v>
      </c>
      <c r="F13" s="253"/>
      <c r="G13" s="254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1.6000000000000001E-4</v>
      </c>
      <c r="O13" s="229">
        <f>ROUND(E13*N13,2)</f>
        <v>0.08</v>
      </c>
      <c r="P13" s="229">
        <v>0</v>
      </c>
      <c r="Q13" s="229">
        <f>ROUND(E13*P13,2)</f>
        <v>0</v>
      </c>
      <c r="R13" s="230"/>
      <c r="S13" s="230" t="s">
        <v>736</v>
      </c>
      <c r="T13" s="230" t="s">
        <v>737</v>
      </c>
      <c r="U13" s="230">
        <v>7.0000000000000007E-2</v>
      </c>
      <c r="V13" s="230">
        <f>ROUND(E13*U13,2)</f>
        <v>35</v>
      </c>
      <c r="W13" s="230"/>
      <c r="X13" s="230" t="s">
        <v>181</v>
      </c>
      <c r="Y13" s="230" t="s">
        <v>182</v>
      </c>
      <c r="Z13" s="210"/>
      <c r="AA13" s="210"/>
      <c r="AB13" s="210"/>
      <c r="AC13" s="210"/>
      <c r="AD13" s="210"/>
      <c r="AE13" s="210"/>
      <c r="AF13" s="210"/>
      <c r="AG13" s="210" t="s">
        <v>183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49">
        <v>6</v>
      </c>
      <c r="B14" s="250" t="s">
        <v>1118</v>
      </c>
      <c r="C14" s="258" t="s">
        <v>1119</v>
      </c>
      <c r="D14" s="251" t="s">
        <v>212</v>
      </c>
      <c r="E14" s="252">
        <v>200</v>
      </c>
      <c r="F14" s="253"/>
      <c r="G14" s="254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1.6000000000000001E-4</v>
      </c>
      <c r="O14" s="229">
        <f>ROUND(E14*N14,2)</f>
        <v>0.03</v>
      </c>
      <c r="P14" s="229">
        <v>0</v>
      </c>
      <c r="Q14" s="229">
        <f>ROUND(E14*P14,2)</f>
        <v>0</v>
      </c>
      <c r="R14" s="230"/>
      <c r="S14" s="230" t="s">
        <v>736</v>
      </c>
      <c r="T14" s="230" t="s">
        <v>737</v>
      </c>
      <c r="U14" s="230">
        <v>7.0000000000000007E-2</v>
      </c>
      <c r="V14" s="230">
        <f>ROUND(E14*U14,2)</f>
        <v>14</v>
      </c>
      <c r="W14" s="230"/>
      <c r="X14" s="230" t="s">
        <v>181</v>
      </c>
      <c r="Y14" s="230" t="s">
        <v>182</v>
      </c>
      <c r="Z14" s="210"/>
      <c r="AA14" s="210"/>
      <c r="AB14" s="210"/>
      <c r="AC14" s="210"/>
      <c r="AD14" s="210"/>
      <c r="AE14" s="210"/>
      <c r="AF14" s="210"/>
      <c r="AG14" s="210" t="s">
        <v>183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49">
        <v>7</v>
      </c>
      <c r="B15" s="250" t="s">
        <v>1120</v>
      </c>
      <c r="C15" s="258" t="s">
        <v>1121</v>
      </c>
      <c r="D15" s="251" t="s">
        <v>212</v>
      </c>
      <c r="E15" s="252">
        <v>150</v>
      </c>
      <c r="F15" s="253"/>
      <c r="G15" s="254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6.0000000000000002E-5</v>
      </c>
      <c r="O15" s="229">
        <f>ROUND(E15*N15,2)</f>
        <v>0.01</v>
      </c>
      <c r="P15" s="229">
        <v>0</v>
      </c>
      <c r="Q15" s="229">
        <f>ROUND(E15*P15,2)</f>
        <v>0</v>
      </c>
      <c r="R15" s="230"/>
      <c r="S15" s="230" t="s">
        <v>736</v>
      </c>
      <c r="T15" s="230" t="s">
        <v>737</v>
      </c>
      <c r="U15" s="230">
        <v>4.6330000000000003E-2</v>
      </c>
      <c r="V15" s="230">
        <f>ROUND(E15*U15,2)</f>
        <v>6.95</v>
      </c>
      <c r="W15" s="230"/>
      <c r="X15" s="230" t="s">
        <v>181</v>
      </c>
      <c r="Y15" s="230" t="s">
        <v>182</v>
      </c>
      <c r="Z15" s="210"/>
      <c r="AA15" s="210"/>
      <c r="AB15" s="210"/>
      <c r="AC15" s="210"/>
      <c r="AD15" s="210"/>
      <c r="AE15" s="210"/>
      <c r="AF15" s="210"/>
      <c r="AG15" s="210" t="s">
        <v>183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49">
        <v>8</v>
      </c>
      <c r="B16" s="250" t="s">
        <v>1122</v>
      </c>
      <c r="C16" s="258" t="s">
        <v>1123</v>
      </c>
      <c r="D16" s="251" t="s">
        <v>212</v>
      </c>
      <c r="E16" s="252">
        <v>100</v>
      </c>
      <c r="F16" s="253"/>
      <c r="G16" s="254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8.0000000000000007E-5</v>
      </c>
      <c r="O16" s="229">
        <f>ROUND(E16*N16,2)</f>
        <v>0.01</v>
      </c>
      <c r="P16" s="229">
        <v>0</v>
      </c>
      <c r="Q16" s="229">
        <f>ROUND(E16*P16,2)</f>
        <v>0</v>
      </c>
      <c r="R16" s="230"/>
      <c r="S16" s="230" t="s">
        <v>736</v>
      </c>
      <c r="T16" s="230" t="s">
        <v>737</v>
      </c>
      <c r="U16" s="230">
        <v>7.1669999999999998E-2</v>
      </c>
      <c r="V16" s="230">
        <f>ROUND(E16*U16,2)</f>
        <v>7.17</v>
      </c>
      <c r="W16" s="230"/>
      <c r="X16" s="230" t="s">
        <v>181</v>
      </c>
      <c r="Y16" s="230" t="s">
        <v>182</v>
      </c>
      <c r="Z16" s="210"/>
      <c r="AA16" s="210"/>
      <c r="AB16" s="210"/>
      <c r="AC16" s="210"/>
      <c r="AD16" s="210"/>
      <c r="AE16" s="210"/>
      <c r="AF16" s="210"/>
      <c r="AG16" s="210" t="s">
        <v>183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9">
        <v>9</v>
      </c>
      <c r="B17" s="250" t="s">
        <v>1124</v>
      </c>
      <c r="C17" s="258" t="s">
        <v>1125</v>
      </c>
      <c r="D17" s="251" t="s">
        <v>212</v>
      </c>
      <c r="E17" s="252">
        <v>100</v>
      </c>
      <c r="F17" s="253"/>
      <c r="G17" s="254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1.4999999999999999E-4</v>
      </c>
      <c r="O17" s="229">
        <f>ROUND(E17*N17,2)</f>
        <v>0.02</v>
      </c>
      <c r="P17" s="229">
        <v>0</v>
      </c>
      <c r="Q17" s="229">
        <f>ROUND(E17*P17,2)</f>
        <v>0</v>
      </c>
      <c r="R17" s="230"/>
      <c r="S17" s="230" t="s">
        <v>736</v>
      </c>
      <c r="T17" s="230" t="s">
        <v>737</v>
      </c>
      <c r="U17" s="230">
        <v>8.0170000000000005E-2</v>
      </c>
      <c r="V17" s="230">
        <f>ROUND(E17*U17,2)</f>
        <v>8.02</v>
      </c>
      <c r="W17" s="230"/>
      <c r="X17" s="230" t="s">
        <v>181</v>
      </c>
      <c r="Y17" s="230" t="s">
        <v>182</v>
      </c>
      <c r="Z17" s="210"/>
      <c r="AA17" s="210"/>
      <c r="AB17" s="210"/>
      <c r="AC17" s="210"/>
      <c r="AD17" s="210"/>
      <c r="AE17" s="210"/>
      <c r="AF17" s="210"/>
      <c r="AG17" s="210" t="s">
        <v>183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9">
        <v>10</v>
      </c>
      <c r="B18" s="250" t="s">
        <v>1126</v>
      </c>
      <c r="C18" s="258" t="s">
        <v>1127</v>
      </c>
      <c r="D18" s="251" t="s">
        <v>212</v>
      </c>
      <c r="E18" s="252">
        <v>20</v>
      </c>
      <c r="F18" s="253"/>
      <c r="G18" s="254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736</v>
      </c>
      <c r="T18" s="230" t="s">
        <v>737</v>
      </c>
      <c r="U18" s="230">
        <v>0.12</v>
      </c>
      <c r="V18" s="230">
        <f>ROUND(E18*U18,2)</f>
        <v>2.4</v>
      </c>
      <c r="W18" s="230"/>
      <c r="X18" s="230" t="s">
        <v>181</v>
      </c>
      <c r="Y18" s="230" t="s">
        <v>182</v>
      </c>
      <c r="Z18" s="210"/>
      <c r="AA18" s="210"/>
      <c r="AB18" s="210"/>
      <c r="AC18" s="210"/>
      <c r="AD18" s="210"/>
      <c r="AE18" s="210"/>
      <c r="AF18" s="210"/>
      <c r="AG18" s="210" t="s">
        <v>183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9">
        <v>11</v>
      </c>
      <c r="B19" s="250" t="s">
        <v>1128</v>
      </c>
      <c r="C19" s="258" t="s">
        <v>1129</v>
      </c>
      <c r="D19" s="251" t="s">
        <v>178</v>
      </c>
      <c r="E19" s="252">
        <v>125</v>
      </c>
      <c r="F19" s="253"/>
      <c r="G19" s="254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3.0000000000000001E-5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736</v>
      </c>
      <c r="T19" s="230" t="s">
        <v>737</v>
      </c>
      <c r="U19" s="230">
        <v>0.14130000000000001</v>
      </c>
      <c r="V19" s="230">
        <f>ROUND(E19*U19,2)</f>
        <v>17.66</v>
      </c>
      <c r="W19" s="230"/>
      <c r="X19" s="230" t="s">
        <v>181</v>
      </c>
      <c r="Y19" s="230" t="s">
        <v>182</v>
      </c>
      <c r="Z19" s="210"/>
      <c r="AA19" s="210"/>
      <c r="AB19" s="210"/>
      <c r="AC19" s="210"/>
      <c r="AD19" s="210"/>
      <c r="AE19" s="210"/>
      <c r="AF19" s="210"/>
      <c r="AG19" s="210" t="s">
        <v>183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9">
        <v>12</v>
      </c>
      <c r="B20" s="250" t="s">
        <v>1130</v>
      </c>
      <c r="C20" s="258" t="s">
        <v>1131</v>
      </c>
      <c r="D20" s="251" t="s">
        <v>178</v>
      </c>
      <c r="E20" s="252">
        <v>4</v>
      </c>
      <c r="F20" s="253"/>
      <c r="G20" s="254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1.1E-4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736</v>
      </c>
      <c r="T20" s="230" t="s">
        <v>737</v>
      </c>
      <c r="U20" s="230">
        <v>0.13</v>
      </c>
      <c r="V20" s="230">
        <f>ROUND(E20*U20,2)</f>
        <v>0.52</v>
      </c>
      <c r="W20" s="230"/>
      <c r="X20" s="230" t="s">
        <v>181</v>
      </c>
      <c r="Y20" s="230" t="s">
        <v>182</v>
      </c>
      <c r="Z20" s="210"/>
      <c r="AA20" s="210"/>
      <c r="AB20" s="210"/>
      <c r="AC20" s="210"/>
      <c r="AD20" s="210"/>
      <c r="AE20" s="210"/>
      <c r="AF20" s="210"/>
      <c r="AG20" s="210" t="s">
        <v>183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49">
        <v>13</v>
      </c>
      <c r="B21" s="250" t="s">
        <v>1132</v>
      </c>
      <c r="C21" s="258" t="s">
        <v>1133</v>
      </c>
      <c r="D21" s="251" t="s">
        <v>178</v>
      </c>
      <c r="E21" s="252">
        <v>4</v>
      </c>
      <c r="F21" s="253"/>
      <c r="G21" s="254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1.1E-4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736</v>
      </c>
      <c r="T21" s="230" t="s">
        <v>737</v>
      </c>
      <c r="U21" s="230">
        <v>0.13</v>
      </c>
      <c r="V21" s="230">
        <f>ROUND(E21*U21,2)</f>
        <v>0.52</v>
      </c>
      <c r="W21" s="230"/>
      <c r="X21" s="230" t="s">
        <v>181</v>
      </c>
      <c r="Y21" s="230" t="s">
        <v>182</v>
      </c>
      <c r="Z21" s="210"/>
      <c r="AA21" s="210"/>
      <c r="AB21" s="210"/>
      <c r="AC21" s="210"/>
      <c r="AD21" s="210"/>
      <c r="AE21" s="210"/>
      <c r="AF21" s="210"/>
      <c r="AG21" s="210" t="s">
        <v>183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9">
        <v>14</v>
      </c>
      <c r="B22" s="250" t="s">
        <v>1134</v>
      </c>
      <c r="C22" s="258" t="s">
        <v>1135</v>
      </c>
      <c r="D22" s="251" t="s">
        <v>178</v>
      </c>
      <c r="E22" s="252">
        <v>1</v>
      </c>
      <c r="F22" s="253"/>
      <c r="G22" s="254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1.1E-4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736</v>
      </c>
      <c r="T22" s="230" t="s">
        <v>737</v>
      </c>
      <c r="U22" s="230">
        <v>0.15620000000000001</v>
      </c>
      <c r="V22" s="230">
        <f>ROUND(E22*U22,2)</f>
        <v>0.16</v>
      </c>
      <c r="W22" s="230"/>
      <c r="X22" s="230" t="s">
        <v>181</v>
      </c>
      <c r="Y22" s="230" t="s">
        <v>182</v>
      </c>
      <c r="Z22" s="210"/>
      <c r="AA22" s="210"/>
      <c r="AB22" s="210"/>
      <c r="AC22" s="210"/>
      <c r="AD22" s="210"/>
      <c r="AE22" s="210"/>
      <c r="AF22" s="210"/>
      <c r="AG22" s="210" t="s">
        <v>183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49">
        <v>15</v>
      </c>
      <c r="B23" s="250" t="s">
        <v>1136</v>
      </c>
      <c r="C23" s="258" t="s">
        <v>1137</v>
      </c>
      <c r="D23" s="251" t="s">
        <v>178</v>
      </c>
      <c r="E23" s="252">
        <v>6</v>
      </c>
      <c r="F23" s="253"/>
      <c r="G23" s="254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1.1E-4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736</v>
      </c>
      <c r="T23" s="230" t="s">
        <v>737</v>
      </c>
      <c r="U23" s="230">
        <v>0.15620000000000001</v>
      </c>
      <c r="V23" s="230">
        <f>ROUND(E23*U23,2)</f>
        <v>0.94</v>
      </c>
      <c r="W23" s="230"/>
      <c r="X23" s="230" t="s">
        <v>181</v>
      </c>
      <c r="Y23" s="230" t="s">
        <v>182</v>
      </c>
      <c r="Z23" s="210"/>
      <c r="AA23" s="210"/>
      <c r="AB23" s="210"/>
      <c r="AC23" s="210"/>
      <c r="AD23" s="210"/>
      <c r="AE23" s="210"/>
      <c r="AF23" s="210"/>
      <c r="AG23" s="210" t="s">
        <v>183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49">
        <v>16</v>
      </c>
      <c r="B24" s="250" t="s">
        <v>1138</v>
      </c>
      <c r="C24" s="258" t="s">
        <v>1139</v>
      </c>
      <c r="D24" s="251" t="s">
        <v>178</v>
      </c>
      <c r="E24" s="252">
        <v>6</v>
      </c>
      <c r="F24" s="253"/>
      <c r="G24" s="254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1.1E-4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736</v>
      </c>
      <c r="T24" s="230" t="s">
        <v>737</v>
      </c>
      <c r="U24" s="230">
        <v>0.16</v>
      </c>
      <c r="V24" s="230">
        <f>ROUND(E24*U24,2)</f>
        <v>0.96</v>
      </c>
      <c r="W24" s="230"/>
      <c r="X24" s="230" t="s">
        <v>181</v>
      </c>
      <c r="Y24" s="230" t="s">
        <v>182</v>
      </c>
      <c r="Z24" s="210"/>
      <c r="AA24" s="210"/>
      <c r="AB24" s="210"/>
      <c r="AC24" s="210"/>
      <c r="AD24" s="210"/>
      <c r="AE24" s="210"/>
      <c r="AF24" s="210"/>
      <c r="AG24" s="210" t="s">
        <v>183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1" x14ac:dyDescent="0.2">
      <c r="A25" s="249">
        <v>17</v>
      </c>
      <c r="B25" s="250" t="s">
        <v>1140</v>
      </c>
      <c r="C25" s="258" t="s">
        <v>1141</v>
      </c>
      <c r="D25" s="251" t="s">
        <v>178</v>
      </c>
      <c r="E25" s="252">
        <v>7</v>
      </c>
      <c r="F25" s="253"/>
      <c r="G25" s="254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9.0000000000000006E-5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736</v>
      </c>
      <c r="T25" s="230" t="s">
        <v>737</v>
      </c>
      <c r="U25" s="230">
        <v>0.2475</v>
      </c>
      <c r="V25" s="230">
        <f>ROUND(E25*U25,2)</f>
        <v>1.73</v>
      </c>
      <c r="W25" s="230"/>
      <c r="X25" s="230" t="s">
        <v>181</v>
      </c>
      <c r="Y25" s="230" t="s">
        <v>182</v>
      </c>
      <c r="Z25" s="210"/>
      <c r="AA25" s="210"/>
      <c r="AB25" s="210"/>
      <c r="AC25" s="210"/>
      <c r="AD25" s="210"/>
      <c r="AE25" s="210"/>
      <c r="AF25" s="210"/>
      <c r="AG25" s="210" t="s">
        <v>183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33.75" outlineLevel="1" x14ac:dyDescent="0.2">
      <c r="A26" s="249">
        <v>18</v>
      </c>
      <c r="B26" s="250" t="s">
        <v>1142</v>
      </c>
      <c r="C26" s="258" t="s">
        <v>1143</v>
      </c>
      <c r="D26" s="251" t="s">
        <v>178</v>
      </c>
      <c r="E26" s="252">
        <v>21</v>
      </c>
      <c r="F26" s="253"/>
      <c r="G26" s="254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1E-4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736</v>
      </c>
      <c r="T26" s="230" t="s">
        <v>737</v>
      </c>
      <c r="U26" s="230">
        <v>0.249</v>
      </c>
      <c r="V26" s="230">
        <f>ROUND(E26*U26,2)</f>
        <v>5.23</v>
      </c>
      <c r="W26" s="230"/>
      <c r="X26" s="230" t="s">
        <v>181</v>
      </c>
      <c r="Y26" s="230" t="s">
        <v>182</v>
      </c>
      <c r="Z26" s="210"/>
      <c r="AA26" s="210"/>
      <c r="AB26" s="210"/>
      <c r="AC26" s="210"/>
      <c r="AD26" s="210"/>
      <c r="AE26" s="210"/>
      <c r="AF26" s="210"/>
      <c r="AG26" s="210" t="s">
        <v>183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9">
        <v>19</v>
      </c>
      <c r="B27" s="250" t="s">
        <v>1144</v>
      </c>
      <c r="C27" s="258" t="s">
        <v>1145</v>
      </c>
      <c r="D27" s="251" t="s">
        <v>178</v>
      </c>
      <c r="E27" s="252">
        <v>34</v>
      </c>
      <c r="F27" s="253"/>
      <c r="G27" s="254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736</v>
      </c>
      <c r="T27" s="230" t="s">
        <v>737</v>
      </c>
      <c r="U27" s="230">
        <v>0.42</v>
      </c>
      <c r="V27" s="230">
        <f>ROUND(E27*U27,2)</f>
        <v>14.28</v>
      </c>
      <c r="W27" s="230"/>
      <c r="X27" s="230" t="s">
        <v>181</v>
      </c>
      <c r="Y27" s="230" t="s">
        <v>182</v>
      </c>
      <c r="Z27" s="210"/>
      <c r="AA27" s="210"/>
      <c r="AB27" s="210"/>
      <c r="AC27" s="210"/>
      <c r="AD27" s="210"/>
      <c r="AE27" s="210"/>
      <c r="AF27" s="210"/>
      <c r="AG27" s="210" t="s">
        <v>183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9">
        <v>20</v>
      </c>
      <c r="B28" s="250" t="s">
        <v>1146</v>
      </c>
      <c r="C28" s="258" t="s">
        <v>1147</v>
      </c>
      <c r="D28" s="251" t="s">
        <v>178</v>
      </c>
      <c r="E28" s="252">
        <v>12</v>
      </c>
      <c r="F28" s="253"/>
      <c r="G28" s="254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736</v>
      </c>
      <c r="T28" s="230" t="s">
        <v>737</v>
      </c>
      <c r="U28" s="230">
        <v>0.44</v>
      </c>
      <c r="V28" s="230">
        <f>ROUND(E28*U28,2)</f>
        <v>5.28</v>
      </c>
      <c r="W28" s="230"/>
      <c r="X28" s="230" t="s">
        <v>181</v>
      </c>
      <c r="Y28" s="230" t="s">
        <v>182</v>
      </c>
      <c r="Z28" s="210"/>
      <c r="AA28" s="210"/>
      <c r="AB28" s="210"/>
      <c r="AC28" s="210"/>
      <c r="AD28" s="210"/>
      <c r="AE28" s="210"/>
      <c r="AF28" s="210"/>
      <c r="AG28" s="210" t="s">
        <v>183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9">
        <v>21</v>
      </c>
      <c r="B29" s="250" t="s">
        <v>1148</v>
      </c>
      <c r="C29" s="258" t="s">
        <v>1149</v>
      </c>
      <c r="D29" s="251" t="s">
        <v>178</v>
      </c>
      <c r="E29" s="252">
        <v>3</v>
      </c>
      <c r="F29" s="253"/>
      <c r="G29" s="254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736</v>
      </c>
      <c r="T29" s="230" t="s">
        <v>737</v>
      </c>
      <c r="U29" s="230">
        <v>0</v>
      </c>
      <c r="V29" s="230">
        <f>ROUND(E29*U29,2)</f>
        <v>0</v>
      </c>
      <c r="W29" s="230"/>
      <c r="X29" s="230" t="s">
        <v>407</v>
      </c>
      <c r="Y29" s="230" t="s">
        <v>182</v>
      </c>
      <c r="Z29" s="210"/>
      <c r="AA29" s="210"/>
      <c r="AB29" s="210"/>
      <c r="AC29" s="210"/>
      <c r="AD29" s="210"/>
      <c r="AE29" s="210"/>
      <c r="AF29" s="210"/>
      <c r="AG29" s="210" t="s">
        <v>408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9">
        <v>22</v>
      </c>
      <c r="B30" s="250" t="s">
        <v>1150</v>
      </c>
      <c r="C30" s="258" t="s">
        <v>1151</v>
      </c>
      <c r="D30" s="251" t="s">
        <v>178</v>
      </c>
      <c r="E30" s="252">
        <v>11</v>
      </c>
      <c r="F30" s="253"/>
      <c r="G30" s="254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736</v>
      </c>
      <c r="T30" s="230" t="s">
        <v>737</v>
      </c>
      <c r="U30" s="230">
        <v>0.45</v>
      </c>
      <c r="V30" s="230">
        <f>ROUND(E30*U30,2)</f>
        <v>4.95</v>
      </c>
      <c r="W30" s="230"/>
      <c r="X30" s="230" t="s">
        <v>181</v>
      </c>
      <c r="Y30" s="230" t="s">
        <v>182</v>
      </c>
      <c r="Z30" s="210"/>
      <c r="AA30" s="210"/>
      <c r="AB30" s="210"/>
      <c r="AC30" s="210"/>
      <c r="AD30" s="210"/>
      <c r="AE30" s="210"/>
      <c r="AF30" s="210"/>
      <c r="AG30" s="210" t="s">
        <v>183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9">
        <v>23</v>
      </c>
      <c r="B31" s="250" t="s">
        <v>1152</v>
      </c>
      <c r="C31" s="258" t="s">
        <v>1153</v>
      </c>
      <c r="D31" s="251" t="s">
        <v>178</v>
      </c>
      <c r="E31" s="252">
        <v>8</v>
      </c>
      <c r="F31" s="253"/>
      <c r="G31" s="254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736</v>
      </c>
      <c r="T31" s="230" t="s">
        <v>737</v>
      </c>
      <c r="U31" s="230">
        <v>0.45</v>
      </c>
      <c r="V31" s="230">
        <f>ROUND(E31*U31,2)</f>
        <v>3.6</v>
      </c>
      <c r="W31" s="230"/>
      <c r="X31" s="230" t="s">
        <v>181</v>
      </c>
      <c r="Y31" s="230" t="s">
        <v>182</v>
      </c>
      <c r="Z31" s="210"/>
      <c r="AA31" s="210"/>
      <c r="AB31" s="210"/>
      <c r="AC31" s="210"/>
      <c r="AD31" s="210"/>
      <c r="AE31" s="210"/>
      <c r="AF31" s="210"/>
      <c r="AG31" s="210" t="s">
        <v>183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9">
        <v>24</v>
      </c>
      <c r="B32" s="250" t="s">
        <v>1154</v>
      </c>
      <c r="C32" s="258" t="s">
        <v>1155</v>
      </c>
      <c r="D32" s="251" t="s">
        <v>178</v>
      </c>
      <c r="E32" s="252">
        <v>5</v>
      </c>
      <c r="F32" s="253"/>
      <c r="G32" s="254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736</v>
      </c>
      <c r="T32" s="230" t="s">
        <v>737</v>
      </c>
      <c r="U32" s="230">
        <v>0.92</v>
      </c>
      <c r="V32" s="230">
        <f>ROUND(E32*U32,2)</f>
        <v>4.5999999999999996</v>
      </c>
      <c r="W32" s="230"/>
      <c r="X32" s="230" t="s">
        <v>181</v>
      </c>
      <c r="Y32" s="230" t="s">
        <v>182</v>
      </c>
      <c r="Z32" s="210"/>
      <c r="AA32" s="210"/>
      <c r="AB32" s="210"/>
      <c r="AC32" s="210"/>
      <c r="AD32" s="210"/>
      <c r="AE32" s="210"/>
      <c r="AF32" s="210"/>
      <c r="AG32" s="210" t="s">
        <v>183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9">
        <v>25</v>
      </c>
      <c r="B33" s="250" t="s">
        <v>1156</v>
      </c>
      <c r="C33" s="258" t="s">
        <v>1157</v>
      </c>
      <c r="D33" s="251" t="s">
        <v>212</v>
      </c>
      <c r="E33" s="252">
        <v>10</v>
      </c>
      <c r="F33" s="253"/>
      <c r="G33" s="254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2.5999999999999998E-4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736</v>
      </c>
      <c r="T33" s="230" t="s">
        <v>737</v>
      </c>
      <c r="U33" s="230">
        <v>0</v>
      </c>
      <c r="V33" s="230">
        <f>ROUND(E33*U33,2)</f>
        <v>0</v>
      </c>
      <c r="W33" s="230"/>
      <c r="X33" s="230" t="s">
        <v>407</v>
      </c>
      <c r="Y33" s="230" t="s">
        <v>182</v>
      </c>
      <c r="Z33" s="210"/>
      <c r="AA33" s="210"/>
      <c r="AB33" s="210"/>
      <c r="AC33" s="210"/>
      <c r="AD33" s="210"/>
      <c r="AE33" s="210"/>
      <c r="AF33" s="210"/>
      <c r="AG33" s="210" t="s">
        <v>408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49">
        <v>26</v>
      </c>
      <c r="B34" s="250" t="s">
        <v>1158</v>
      </c>
      <c r="C34" s="258" t="s">
        <v>1159</v>
      </c>
      <c r="D34" s="251" t="s">
        <v>782</v>
      </c>
      <c r="E34" s="252">
        <v>2</v>
      </c>
      <c r="F34" s="253"/>
      <c r="G34" s="254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2.5999999999999998E-4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736</v>
      </c>
      <c r="T34" s="230" t="s">
        <v>737</v>
      </c>
      <c r="U34" s="230">
        <v>0</v>
      </c>
      <c r="V34" s="230">
        <f>ROUND(E34*U34,2)</f>
        <v>0</v>
      </c>
      <c r="W34" s="230"/>
      <c r="X34" s="230" t="s">
        <v>407</v>
      </c>
      <c r="Y34" s="230" t="s">
        <v>182</v>
      </c>
      <c r="Z34" s="210"/>
      <c r="AA34" s="210"/>
      <c r="AB34" s="210"/>
      <c r="AC34" s="210"/>
      <c r="AD34" s="210"/>
      <c r="AE34" s="210"/>
      <c r="AF34" s="210"/>
      <c r="AG34" s="210" t="s">
        <v>408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9">
        <v>27</v>
      </c>
      <c r="B35" s="250" t="s">
        <v>1160</v>
      </c>
      <c r="C35" s="258" t="s">
        <v>1161</v>
      </c>
      <c r="D35" s="251" t="s">
        <v>782</v>
      </c>
      <c r="E35" s="252">
        <v>23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2.5999999999999998E-4</v>
      </c>
      <c r="O35" s="229">
        <f>ROUND(E35*N35,2)</f>
        <v>0.01</v>
      </c>
      <c r="P35" s="229">
        <v>0</v>
      </c>
      <c r="Q35" s="229">
        <f>ROUND(E35*P35,2)</f>
        <v>0</v>
      </c>
      <c r="R35" s="230"/>
      <c r="S35" s="230" t="s">
        <v>736</v>
      </c>
      <c r="T35" s="230" t="s">
        <v>737</v>
      </c>
      <c r="U35" s="230">
        <v>0</v>
      </c>
      <c r="V35" s="230">
        <f>ROUND(E35*U35,2)</f>
        <v>0</v>
      </c>
      <c r="W35" s="230"/>
      <c r="X35" s="230" t="s">
        <v>407</v>
      </c>
      <c r="Y35" s="230" t="s">
        <v>182</v>
      </c>
      <c r="Z35" s="210"/>
      <c r="AA35" s="210"/>
      <c r="AB35" s="210"/>
      <c r="AC35" s="210"/>
      <c r="AD35" s="210"/>
      <c r="AE35" s="210"/>
      <c r="AF35" s="210"/>
      <c r="AG35" s="210" t="s">
        <v>408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9">
        <v>28</v>
      </c>
      <c r="B36" s="250" t="s">
        <v>1162</v>
      </c>
      <c r="C36" s="258" t="s">
        <v>1163</v>
      </c>
      <c r="D36" s="251" t="s">
        <v>782</v>
      </c>
      <c r="E36" s="252">
        <v>1</v>
      </c>
      <c r="F36" s="253"/>
      <c r="G36" s="254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2.5999999999999998E-4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736</v>
      </c>
      <c r="T36" s="230" t="s">
        <v>737</v>
      </c>
      <c r="U36" s="230">
        <v>0</v>
      </c>
      <c r="V36" s="230">
        <f>ROUND(E36*U36,2)</f>
        <v>0</v>
      </c>
      <c r="W36" s="230"/>
      <c r="X36" s="230" t="s">
        <v>407</v>
      </c>
      <c r="Y36" s="230" t="s">
        <v>182</v>
      </c>
      <c r="Z36" s="210"/>
      <c r="AA36" s="210"/>
      <c r="AB36" s="210"/>
      <c r="AC36" s="210"/>
      <c r="AD36" s="210"/>
      <c r="AE36" s="210"/>
      <c r="AF36" s="210"/>
      <c r="AG36" s="210" t="s">
        <v>408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49">
        <v>29</v>
      </c>
      <c r="B37" s="250" t="s">
        <v>1164</v>
      </c>
      <c r="C37" s="258" t="s">
        <v>1165</v>
      </c>
      <c r="D37" s="251" t="s">
        <v>782</v>
      </c>
      <c r="E37" s="252">
        <v>1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2.5999999999999998E-4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736</v>
      </c>
      <c r="T37" s="230" t="s">
        <v>737</v>
      </c>
      <c r="U37" s="230">
        <v>0</v>
      </c>
      <c r="V37" s="230">
        <f>ROUND(E37*U37,2)</f>
        <v>0</v>
      </c>
      <c r="W37" s="230"/>
      <c r="X37" s="230" t="s">
        <v>407</v>
      </c>
      <c r="Y37" s="230" t="s">
        <v>182</v>
      </c>
      <c r="Z37" s="210"/>
      <c r="AA37" s="210"/>
      <c r="AB37" s="210"/>
      <c r="AC37" s="210"/>
      <c r="AD37" s="210"/>
      <c r="AE37" s="210"/>
      <c r="AF37" s="210"/>
      <c r="AG37" s="210" t="s">
        <v>408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36" t="s">
        <v>174</v>
      </c>
      <c r="B38" s="237" t="s">
        <v>139</v>
      </c>
      <c r="C38" s="255" t="s">
        <v>140</v>
      </c>
      <c r="D38" s="238"/>
      <c r="E38" s="239"/>
      <c r="F38" s="240"/>
      <c r="G38" s="241">
        <f>SUMIF(AG39:AG42,"&lt;&gt;NOR",G39:G42)</f>
        <v>0</v>
      </c>
      <c r="H38" s="235"/>
      <c r="I38" s="235">
        <f>SUM(I39:I42)</f>
        <v>0</v>
      </c>
      <c r="J38" s="235"/>
      <c r="K38" s="235">
        <f>SUM(K39:K42)</f>
        <v>0</v>
      </c>
      <c r="L38" s="235"/>
      <c r="M38" s="235">
        <f>SUM(M39:M42)</f>
        <v>0</v>
      </c>
      <c r="N38" s="234"/>
      <c r="O38" s="234">
        <f>SUM(O39:O42)</f>
        <v>0</v>
      </c>
      <c r="P38" s="234"/>
      <c r="Q38" s="234">
        <f>SUM(Q39:Q42)</f>
        <v>0</v>
      </c>
      <c r="R38" s="235"/>
      <c r="S38" s="235"/>
      <c r="T38" s="235"/>
      <c r="U38" s="235"/>
      <c r="V38" s="235">
        <f>SUM(V39:V42)</f>
        <v>0</v>
      </c>
      <c r="W38" s="235"/>
      <c r="X38" s="235"/>
      <c r="Y38" s="235"/>
      <c r="AG38" t="s">
        <v>175</v>
      </c>
    </row>
    <row r="39" spans="1:60" outlineLevel="1" x14ac:dyDescent="0.2">
      <c r="A39" s="249">
        <v>30</v>
      </c>
      <c r="B39" s="250" t="s">
        <v>1166</v>
      </c>
      <c r="C39" s="258" t="s">
        <v>1167</v>
      </c>
      <c r="D39" s="251" t="s">
        <v>178</v>
      </c>
      <c r="E39" s="252">
        <v>2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736</v>
      </c>
      <c r="T39" s="230" t="s">
        <v>737</v>
      </c>
      <c r="U39" s="230">
        <v>0</v>
      </c>
      <c r="V39" s="230">
        <f>ROUND(E39*U39,2)</f>
        <v>0</v>
      </c>
      <c r="W39" s="230"/>
      <c r="X39" s="230" t="s">
        <v>181</v>
      </c>
      <c r="Y39" s="230" t="s">
        <v>182</v>
      </c>
      <c r="Z39" s="210"/>
      <c r="AA39" s="210"/>
      <c r="AB39" s="210"/>
      <c r="AC39" s="210"/>
      <c r="AD39" s="210"/>
      <c r="AE39" s="210"/>
      <c r="AF39" s="210"/>
      <c r="AG39" s="210" t="s">
        <v>183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9">
        <v>31</v>
      </c>
      <c r="B40" s="250" t="s">
        <v>1168</v>
      </c>
      <c r="C40" s="258" t="s">
        <v>1169</v>
      </c>
      <c r="D40" s="251" t="s">
        <v>212</v>
      </c>
      <c r="E40" s="252">
        <v>20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736</v>
      </c>
      <c r="T40" s="230" t="s">
        <v>737</v>
      </c>
      <c r="U40" s="230">
        <v>0</v>
      </c>
      <c r="V40" s="230">
        <f>ROUND(E40*U40,2)</f>
        <v>0</v>
      </c>
      <c r="W40" s="230"/>
      <c r="X40" s="230" t="s">
        <v>181</v>
      </c>
      <c r="Y40" s="230" t="s">
        <v>182</v>
      </c>
      <c r="Z40" s="210"/>
      <c r="AA40" s="210"/>
      <c r="AB40" s="210"/>
      <c r="AC40" s="210"/>
      <c r="AD40" s="210"/>
      <c r="AE40" s="210"/>
      <c r="AF40" s="210"/>
      <c r="AG40" s="210" t="s">
        <v>183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9">
        <v>32</v>
      </c>
      <c r="B41" s="250" t="s">
        <v>1170</v>
      </c>
      <c r="C41" s="258" t="s">
        <v>1171</v>
      </c>
      <c r="D41" s="251" t="s">
        <v>178</v>
      </c>
      <c r="E41" s="252">
        <v>10</v>
      </c>
      <c r="F41" s="253"/>
      <c r="G41" s="254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736</v>
      </c>
      <c r="T41" s="230" t="s">
        <v>737</v>
      </c>
      <c r="U41" s="230">
        <v>0</v>
      </c>
      <c r="V41" s="230">
        <f>ROUND(E41*U41,2)</f>
        <v>0</v>
      </c>
      <c r="W41" s="230"/>
      <c r="X41" s="230" t="s">
        <v>181</v>
      </c>
      <c r="Y41" s="230" t="s">
        <v>182</v>
      </c>
      <c r="Z41" s="210"/>
      <c r="AA41" s="210"/>
      <c r="AB41" s="210"/>
      <c r="AC41" s="210"/>
      <c r="AD41" s="210"/>
      <c r="AE41" s="210"/>
      <c r="AF41" s="210"/>
      <c r="AG41" s="210" t="s">
        <v>183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9">
        <v>33</v>
      </c>
      <c r="B42" s="250" t="s">
        <v>1172</v>
      </c>
      <c r="C42" s="258" t="s">
        <v>1173</v>
      </c>
      <c r="D42" s="251" t="s">
        <v>212</v>
      </c>
      <c r="E42" s="252">
        <v>100</v>
      </c>
      <c r="F42" s="253"/>
      <c r="G42" s="254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736</v>
      </c>
      <c r="T42" s="230" t="s">
        <v>737</v>
      </c>
      <c r="U42" s="230">
        <v>0</v>
      </c>
      <c r="V42" s="230">
        <f>ROUND(E42*U42,2)</f>
        <v>0</v>
      </c>
      <c r="W42" s="230"/>
      <c r="X42" s="230" t="s">
        <v>181</v>
      </c>
      <c r="Y42" s="230" t="s">
        <v>182</v>
      </c>
      <c r="Z42" s="210"/>
      <c r="AA42" s="210"/>
      <c r="AB42" s="210"/>
      <c r="AC42" s="210"/>
      <c r="AD42" s="210"/>
      <c r="AE42" s="210"/>
      <c r="AF42" s="210"/>
      <c r="AG42" s="210" t="s">
        <v>183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36" t="s">
        <v>174</v>
      </c>
      <c r="B43" s="237" t="s">
        <v>141</v>
      </c>
      <c r="C43" s="255" t="s">
        <v>142</v>
      </c>
      <c r="D43" s="238"/>
      <c r="E43" s="239"/>
      <c r="F43" s="240"/>
      <c r="G43" s="241">
        <f>SUMIF(AG44:AG45,"&lt;&gt;NOR",G44:G45)</f>
        <v>0</v>
      </c>
      <c r="H43" s="235"/>
      <c r="I43" s="235">
        <f>SUM(I44:I45)</f>
        <v>0</v>
      </c>
      <c r="J43" s="235"/>
      <c r="K43" s="235">
        <f>SUM(K44:K45)</f>
        <v>0</v>
      </c>
      <c r="L43" s="235"/>
      <c r="M43" s="235">
        <f>SUM(M44:M45)</f>
        <v>0</v>
      </c>
      <c r="N43" s="234"/>
      <c r="O43" s="234">
        <f>SUM(O44:O45)</f>
        <v>0</v>
      </c>
      <c r="P43" s="234"/>
      <c r="Q43" s="234">
        <f>SUM(Q44:Q45)</f>
        <v>0</v>
      </c>
      <c r="R43" s="235"/>
      <c r="S43" s="235"/>
      <c r="T43" s="235"/>
      <c r="U43" s="235"/>
      <c r="V43" s="235">
        <f>SUM(V44:V45)</f>
        <v>10.4</v>
      </c>
      <c r="W43" s="235"/>
      <c r="X43" s="235"/>
      <c r="Y43" s="235"/>
      <c r="AG43" t="s">
        <v>175</v>
      </c>
    </row>
    <row r="44" spans="1:60" outlineLevel="1" x14ac:dyDescent="0.2">
      <c r="A44" s="249">
        <v>34</v>
      </c>
      <c r="B44" s="250" t="s">
        <v>1174</v>
      </c>
      <c r="C44" s="258" t="s">
        <v>1175</v>
      </c>
      <c r="D44" s="251" t="s">
        <v>178</v>
      </c>
      <c r="E44" s="252">
        <v>1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736</v>
      </c>
      <c r="T44" s="230" t="s">
        <v>737</v>
      </c>
      <c r="U44" s="230">
        <v>5.2</v>
      </c>
      <c r="V44" s="230">
        <f>ROUND(E44*U44,2)</f>
        <v>5.2</v>
      </c>
      <c r="W44" s="230"/>
      <c r="X44" s="230" t="s">
        <v>181</v>
      </c>
      <c r="Y44" s="230" t="s">
        <v>182</v>
      </c>
      <c r="Z44" s="210"/>
      <c r="AA44" s="210"/>
      <c r="AB44" s="210"/>
      <c r="AC44" s="210"/>
      <c r="AD44" s="210"/>
      <c r="AE44" s="210"/>
      <c r="AF44" s="210"/>
      <c r="AG44" s="210" t="s">
        <v>183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9">
        <v>35</v>
      </c>
      <c r="B45" s="250" t="s">
        <v>1176</v>
      </c>
      <c r="C45" s="258" t="s">
        <v>1177</v>
      </c>
      <c r="D45" s="251" t="s">
        <v>178</v>
      </c>
      <c r="E45" s="252">
        <v>1</v>
      </c>
      <c r="F45" s="253"/>
      <c r="G45" s="254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736</v>
      </c>
      <c r="T45" s="230" t="s">
        <v>737</v>
      </c>
      <c r="U45" s="230">
        <v>5.2</v>
      </c>
      <c r="V45" s="230">
        <f>ROUND(E45*U45,2)</f>
        <v>5.2</v>
      </c>
      <c r="W45" s="230"/>
      <c r="X45" s="230" t="s">
        <v>181</v>
      </c>
      <c r="Y45" s="230" t="s">
        <v>182</v>
      </c>
      <c r="Z45" s="210"/>
      <c r="AA45" s="210"/>
      <c r="AB45" s="210"/>
      <c r="AC45" s="210"/>
      <c r="AD45" s="210"/>
      <c r="AE45" s="210"/>
      <c r="AF45" s="210"/>
      <c r="AG45" s="210" t="s">
        <v>183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236" t="s">
        <v>174</v>
      </c>
      <c r="B46" s="237" t="s">
        <v>147</v>
      </c>
      <c r="C46" s="255" t="s">
        <v>30</v>
      </c>
      <c r="D46" s="238"/>
      <c r="E46" s="239"/>
      <c r="F46" s="240"/>
      <c r="G46" s="241">
        <f>SUMIF(AG47:AG54,"&lt;&gt;NOR",G47:G54)</f>
        <v>0</v>
      </c>
      <c r="H46" s="235"/>
      <c r="I46" s="235">
        <f>SUM(I47:I54)</f>
        <v>0</v>
      </c>
      <c r="J46" s="235"/>
      <c r="K46" s="235">
        <f>SUM(K47:K54)</f>
        <v>0</v>
      </c>
      <c r="L46" s="235"/>
      <c r="M46" s="235">
        <f>SUM(M47:M54)</f>
        <v>0</v>
      </c>
      <c r="N46" s="234"/>
      <c r="O46" s="234">
        <f>SUM(O47:O54)</f>
        <v>0</v>
      </c>
      <c r="P46" s="234"/>
      <c r="Q46" s="234">
        <f>SUM(Q47:Q54)</f>
        <v>0</v>
      </c>
      <c r="R46" s="235"/>
      <c r="S46" s="235"/>
      <c r="T46" s="235"/>
      <c r="U46" s="235"/>
      <c r="V46" s="235">
        <f>SUM(V47:V54)</f>
        <v>0</v>
      </c>
      <c r="W46" s="235"/>
      <c r="X46" s="235"/>
      <c r="Y46" s="235"/>
      <c r="AG46" t="s">
        <v>175</v>
      </c>
    </row>
    <row r="47" spans="1:60" outlineLevel="1" x14ac:dyDescent="0.2">
      <c r="A47" s="249">
        <v>36</v>
      </c>
      <c r="B47" s="250" t="s">
        <v>1178</v>
      </c>
      <c r="C47" s="258" t="s">
        <v>1179</v>
      </c>
      <c r="D47" s="251" t="s">
        <v>915</v>
      </c>
      <c r="E47" s="252">
        <v>1</v>
      </c>
      <c r="F47" s="253"/>
      <c r="G47" s="254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736</v>
      </c>
      <c r="T47" s="230" t="s">
        <v>737</v>
      </c>
      <c r="U47" s="230">
        <v>0</v>
      </c>
      <c r="V47" s="230">
        <f>ROUND(E47*U47,2)</f>
        <v>0</v>
      </c>
      <c r="W47" s="230"/>
      <c r="X47" s="230" t="s">
        <v>181</v>
      </c>
      <c r="Y47" s="230" t="s">
        <v>182</v>
      </c>
      <c r="Z47" s="210"/>
      <c r="AA47" s="210"/>
      <c r="AB47" s="210"/>
      <c r="AC47" s="210"/>
      <c r="AD47" s="210"/>
      <c r="AE47" s="210"/>
      <c r="AF47" s="210"/>
      <c r="AG47" s="210" t="s">
        <v>183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9">
        <v>37</v>
      </c>
      <c r="B48" s="250" t="s">
        <v>1180</v>
      </c>
      <c r="C48" s="258" t="s">
        <v>1181</v>
      </c>
      <c r="D48" s="251" t="s">
        <v>915</v>
      </c>
      <c r="E48" s="252">
        <v>1</v>
      </c>
      <c r="F48" s="253"/>
      <c r="G48" s="254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736</v>
      </c>
      <c r="T48" s="230" t="s">
        <v>737</v>
      </c>
      <c r="U48" s="230">
        <v>0</v>
      </c>
      <c r="V48" s="230">
        <f>ROUND(E48*U48,2)</f>
        <v>0</v>
      </c>
      <c r="W48" s="230"/>
      <c r="X48" s="230" t="s">
        <v>181</v>
      </c>
      <c r="Y48" s="230" t="s">
        <v>182</v>
      </c>
      <c r="Z48" s="210"/>
      <c r="AA48" s="210"/>
      <c r="AB48" s="210"/>
      <c r="AC48" s="210"/>
      <c r="AD48" s="210"/>
      <c r="AE48" s="210"/>
      <c r="AF48" s="210"/>
      <c r="AG48" s="210" t="s">
        <v>183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9">
        <v>38</v>
      </c>
      <c r="B49" s="250" t="s">
        <v>1182</v>
      </c>
      <c r="C49" s="258" t="s">
        <v>1183</v>
      </c>
      <c r="D49" s="251" t="s">
        <v>915</v>
      </c>
      <c r="E49" s="252">
        <v>1</v>
      </c>
      <c r="F49" s="253"/>
      <c r="G49" s="254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736</v>
      </c>
      <c r="T49" s="230" t="s">
        <v>737</v>
      </c>
      <c r="U49" s="230">
        <v>0</v>
      </c>
      <c r="V49" s="230">
        <f>ROUND(E49*U49,2)</f>
        <v>0</v>
      </c>
      <c r="W49" s="230"/>
      <c r="X49" s="230" t="s">
        <v>181</v>
      </c>
      <c r="Y49" s="230" t="s">
        <v>182</v>
      </c>
      <c r="Z49" s="210"/>
      <c r="AA49" s="210"/>
      <c r="AB49" s="210"/>
      <c r="AC49" s="210"/>
      <c r="AD49" s="210"/>
      <c r="AE49" s="210"/>
      <c r="AF49" s="210"/>
      <c r="AG49" s="210" t="s">
        <v>183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9">
        <v>39</v>
      </c>
      <c r="B50" s="250" t="s">
        <v>1184</v>
      </c>
      <c r="C50" s="258" t="s">
        <v>1185</v>
      </c>
      <c r="D50" s="251" t="s">
        <v>915</v>
      </c>
      <c r="E50" s="252">
        <v>1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736</v>
      </c>
      <c r="T50" s="230" t="s">
        <v>737</v>
      </c>
      <c r="U50" s="230">
        <v>0</v>
      </c>
      <c r="V50" s="230">
        <f>ROUND(E50*U50,2)</f>
        <v>0</v>
      </c>
      <c r="W50" s="230"/>
      <c r="X50" s="230" t="s">
        <v>181</v>
      </c>
      <c r="Y50" s="230" t="s">
        <v>182</v>
      </c>
      <c r="Z50" s="210"/>
      <c r="AA50" s="210"/>
      <c r="AB50" s="210"/>
      <c r="AC50" s="210"/>
      <c r="AD50" s="210"/>
      <c r="AE50" s="210"/>
      <c r="AF50" s="210"/>
      <c r="AG50" s="210" t="s">
        <v>183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9">
        <v>40</v>
      </c>
      <c r="B51" s="250" t="s">
        <v>1186</v>
      </c>
      <c r="C51" s="258" t="s">
        <v>1187</v>
      </c>
      <c r="D51" s="251" t="s">
        <v>915</v>
      </c>
      <c r="E51" s="252">
        <v>1</v>
      </c>
      <c r="F51" s="253"/>
      <c r="G51" s="254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736</v>
      </c>
      <c r="T51" s="230" t="s">
        <v>737</v>
      </c>
      <c r="U51" s="230">
        <v>0</v>
      </c>
      <c r="V51" s="230">
        <f>ROUND(E51*U51,2)</f>
        <v>0</v>
      </c>
      <c r="W51" s="230"/>
      <c r="X51" s="230" t="s">
        <v>181</v>
      </c>
      <c r="Y51" s="230" t="s">
        <v>182</v>
      </c>
      <c r="Z51" s="210"/>
      <c r="AA51" s="210"/>
      <c r="AB51" s="210"/>
      <c r="AC51" s="210"/>
      <c r="AD51" s="210"/>
      <c r="AE51" s="210"/>
      <c r="AF51" s="210"/>
      <c r="AG51" s="210" t="s">
        <v>183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9">
        <v>41</v>
      </c>
      <c r="B52" s="250" t="s">
        <v>1188</v>
      </c>
      <c r="C52" s="258" t="s">
        <v>1189</v>
      </c>
      <c r="D52" s="251" t="s">
        <v>915</v>
      </c>
      <c r="E52" s="252">
        <v>1</v>
      </c>
      <c r="F52" s="253"/>
      <c r="G52" s="254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736</v>
      </c>
      <c r="T52" s="230" t="s">
        <v>737</v>
      </c>
      <c r="U52" s="230">
        <v>0</v>
      </c>
      <c r="V52" s="230">
        <f>ROUND(E52*U52,2)</f>
        <v>0</v>
      </c>
      <c r="W52" s="230"/>
      <c r="X52" s="230" t="s">
        <v>181</v>
      </c>
      <c r="Y52" s="230" t="s">
        <v>182</v>
      </c>
      <c r="Z52" s="210"/>
      <c r="AA52" s="210"/>
      <c r="AB52" s="210"/>
      <c r="AC52" s="210"/>
      <c r="AD52" s="210"/>
      <c r="AE52" s="210"/>
      <c r="AF52" s="210"/>
      <c r="AG52" s="210" t="s">
        <v>183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9">
        <v>42</v>
      </c>
      <c r="B53" s="250" t="s">
        <v>1190</v>
      </c>
      <c r="C53" s="258" t="s">
        <v>1191</v>
      </c>
      <c r="D53" s="251" t="s">
        <v>915</v>
      </c>
      <c r="E53" s="252">
        <v>1</v>
      </c>
      <c r="F53" s="253"/>
      <c r="G53" s="254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736</v>
      </c>
      <c r="T53" s="230" t="s">
        <v>737</v>
      </c>
      <c r="U53" s="230">
        <v>0</v>
      </c>
      <c r="V53" s="230">
        <f>ROUND(E53*U53,2)</f>
        <v>0</v>
      </c>
      <c r="W53" s="230"/>
      <c r="X53" s="230" t="s">
        <v>181</v>
      </c>
      <c r="Y53" s="230" t="s">
        <v>182</v>
      </c>
      <c r="Z53" s="210"/>
      <c r="AA53" s="210"/>
      <c r="AB53" s="210"/>
      <c r="AC53" s="210"/>
      <c r="AD53" s="210"/>
      <c r="AE53" s="210"/>
      <c r="AF53" s="210"/>
      <c r="AG53" s="210" t="s">
        <v>183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3">
        <v>43</v>
      </c>
      <c r="B54" s="244" t="s">
        <v>1192</v>
      </c>
      <c r="C54" s="256" t="s">
        <v>1193</v>
      </c>
      <c r="D54" s="245" t="s">
        <v>915</v>
      </c>
      <c r="E54" s="246">
        <v>1</v>
      </c>
      <c r="F54" s="247"/>
      <c r="G54" s="248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736</v>
      </c>
      <c r="T54" s="230" t="s">
        <v>737</v>
      </c>
      <c r="U54" s="230">
        <v>0</v>
      </c>
      <c r="V54" s="230">
        <f>ROUND(E54*U54,2)</f>
        <v>0</v>
      </c>
      <c r="W54" s="230"/>
      <c r="X54" s="230" t="s">
        <v>181</v>
      </c>
      <c r="Y54" s="230" t="s">
        <v>182</v>
      </c>
      <c r="Z54" s="210"/>
      <c r="AA54" s="210"/>
      <c r="AB54" s="210"/>
      <c r="AC54" s="210"/>
      <c r="AD54" s="210"/>
      <c r="AE54" s="210"/>
      <c r="AF54" s="210"/>
      <c r="AG54" s="210" t="s">
        <v>183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3"/>
      <c r="B55" s="4"/>
      <c r="C55" s="259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v>12</v>
      </c>
      <c r="AF55">
        <v>21</v>
      </c>
      <c r="AG55" t="s">
        <v>160</v>
      </c>
    </row>
    <row r="56" spans="1:60" x14ac:dyDescent="0.2">
      <c r="A56" s="213"/>
      <c r="B56" s="214" t="s">
        <v>31</v>
      </c>
      <c r="C56" s="260"/>
      <c r="D56" s="215"/>
      <c r="E56" s="216"/>
      <c r="F56" s="216"/>
      <c r="G56" s="242">
        <f>G8+G38+G43+G46</f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f>SUMIF(L7:L54,AE55,G7:G54)</f>
        <v>0</v>
      </c>
      <c r="AF56">
        <f>SUMIF(L7:L54,AF55,G7:G54)</f>
        <v>0</v>
      </c>
      <c r="AG56" t="s">
        <v>347</v>
      </c>
    </row>
    <row r="57" spans="1:60" x14ac:dyDescent="0.2">
      <c r="A57" s="3"/>
      <c r="B57" s="4"/>
      <c r="C57" s="259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3"/>
      <c r="B58" s="4"/>
      <c r="C58" s="259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17" t="s">
        <v>348</v>
      </c>
      <c r="B59" s="217"/>
      <c r="C59" s="261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18"/>
      <c r="B60" s="219"/>
      <c r="C60" s="262"/>
      <c r="D60" s="219"/>
      <c r="E60" s="219"/>
      <c r="F60" s="219"/>
      <c r="G60" s="220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G60" t="s">
        <v>349</v>
      </c>
    </row>
    <row r="61" spans="1:60" x14ac:dyDescent="0.2">
      <c r="A61" s="221"/>
      <c r="B61" s="222"/>
      <c r="C61" s="263"/>
      <c r="D61" s="222"/>
      <c r="E61" s="222"/>
      <c r="F61" s="222"/>
      <c r="G61" s="22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21"/>
      <c r="B62" s="222"/>
      <c r="C62" s="263"/>
      <c r="D62" s="222"/>
      <c r="E62" s="222"/>
      <c r="F62" s="222"/>
      <c r="G62" s="22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221"/>
      <c r="B63" s="222"/>
      <c r="C63" s="263"/>
      <c r="D63" s="222"/>
      <c r="E63" s="222"/>
      <c r="F63" s="222"/>
      <c r="G63" s="22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24"/>
      <c r="B64" s="225"/>
      <c r="C64" s="264"/>
      <c r="D64" s="225"/>
      <c r="E64" s="225"/>
      <c r="F64" s="225"/>
      <c r="G64" s="22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3"/>
      <c r="B65" s="4"/>
      <c r="C65" s="259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C66" s="265"/>
      <c r="D66" s="10"/>
      <c r="AG66" t="s">
        <v>350</v>
      </c>
    </row>
    <row r="67" spans="1:33" x14ac:dyDescent="0.2">
      <c r="D67" s="10"/>
    </row>
    <row r="68" spans="1:33" x14ac:dyDescent="0.2">
      <c r="D68" s="10"/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fAGIJYDDJcR0eMDe6jn4T7JjZmfaoDuXG60H7prBU7fU6o3RsIufmPqY08Gn/vKzirkbqLa6FxK1qiafmk/9w==" saltValue="9lY8ttsMHcZzSSwYV/lQqg==" spinCount="100000" sheet="1" formatRows="0"/>
  <mergeCells count="6">
    <mergeCell ref="A1:G1"/>
    <mergeCell ref="C2:G2"/>
    <mergeCell ref="C3:G3"/>
    <mergeCell ref="C4:G4"/>
    <mergeCell ref="A59:C59"/>
    <mergeCell ref="A60:G6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00D5E-B05F-4D0C-B62C-AC08AB147BB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148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149</v>
      </c>
    </row>
    <row r="3" spans="1:60" ht="24.95" customHeight="1" x14ac:dyDescent="0.2">
      <c r="A3" s="196" t="s">
        <v>9</v>
      </c>
      <c r="B3" s="49" t="s">
        <v>49</v>
      </c>
      <c r="C3" s="199" t="s">
        <v>57</v>
      </c>
      <c r="D3" s="197"/>
      <c r="E3" s="197"/>
      <c r="F3" s="197"/>
      <c r="G3" s="198"/>
      <c r="AC3" s="174" t="s">
        <v>149</v>
      </c>
      <c r="AG3" t="s">
        <v>150</v>
      </c>
    </row>
    <row r="4" spans="1:60" ht="24.95" customHeight="1" x14ac:dyDescent="0.2">
      <c r="A4" s="200" t="s">
        <v>10</v>
      </c>
      <c r="B4" s="201" t="s">
        <v>46</v>
      </c>
      <c r="C4" s="202" t="s">
        <v>48</v>
      </c>
      <c r="D4" s="203"/>
      <c r="E4" s="203"/>
      <c r="F4" s="203"/>
      <c r="G4" s="204"/>
      <c r="AG4" t="s">
        <v>151</v>
      </c>
    </row>
    <row r="5" spans="1:60" x14ac:dyDescent="0.2">
      <c r="D5" s="10"/>
    </row>
    <row r="6" spans="1:60" ht="38.25" x14ac:dyDescent="0.2">
      <c r="A6" s="206" t="s">
        <v>152</v>
      </c>
      <c r="B6" s="208" t="s">
        <v>153</v>
      </c>
      <c r="C6" s="208" t="s">
        <v>154</v>
      </c>
      <c r="D6" s="207" t="s">
        <v>155</v>
      </c>
      <c r="E6" s="206" t="s">
        <v>156</v>
      </c>
      <c r="F6" s="205" t="s">
        <v>157</v>
      </c>
      <c r="G6" s="206" t="s">
        <v>31</v>
      </c>
      <c r="H6" s="209" t="s">
        <v>32</v>
      </c>
      <c r="I6" s="209" t="s">
        <v>158</v>
      </c>
      <c r="J6" s="209" t="s">
        <v>33</v>
      </c>
      <c r="K6" s="209" t="s">
        <v>159</v>
      </c>
      <c r="L6" s="209" t="s">
        <v>160</v>
      </c>
      <c r="M6" s="209" t="s">
        <v>161</v>
      </c>
      <c r="N6" s="209" t="s">
        <v>162</v>
      </c>
      <c r="O6" s="209" t="s">
        <v>163</v>
      </c>
      <c r="P6" s="209" t="s">
        <v>164</v>
      </c>
      <c r="Q6" s="209" t="s">
        <v>165</v>
      </c>
      <c r="R6" s="209" t="s">
        <v>166</v>
      </c>
      <c r="S6" s="209" t="s">
        <v>167</v>
      </c>
      <c r="T6" s="209" t="s">
        <v>168</v>
      </c>
      <c r="U6" s="209" t="s">
        <v>169</v>
      </c>
      <c r="V6" s="209" t="s">
        <v>170</v>
      </c>
      <c r="W6" s="209" t="s">
        <v>171</v>
      </c>
      <c r="X6" s="209" t="s">
        <v>172</v>
      </c>
      <c r="Y6" s="209" t="s">
        <v>173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174</v>
      </c>
      <c r="B8" s="237" t="s">
        <v>95</v>
      </c>
      <c r="C8" s="255" t="s">
        <v>96</v>
      </c>
      <c r="D8" s="238"/>
      <c r="E8" s="239"/>
      <c r="F8" s="240"/>
      <c r="G8" s="241">
        <f>SUMIF(AG9:AG53,"&lt;&gt;NOR",G9:G53)</f>
        <v>0</v>
      </c>
      <c r="H8" s="235"/>
      <c r="I8" s="235">
        <f>SUM(I9:I53)</f>
        <v>0</v>
      </c>
      <c r="J8" s="235"/>
      <c r="K8" s="235">
        <f>SUM(K9:K53)</f>
        <v>0</v>
      </c>
      <c r="L8" s="235"/>
      <c r="M8" s="235">
        <f>SUM(M9:M53)</f>
        <v>0</v>
      </c>
      <c r="N8" s="234"/>
      <c r="O8" s="234">
        <f>SUM(O9:O53)</f>
        <v>0.26</v>
      </c>
      <c r="P8" s="234"/>
      <c r="Q8" s="234">
        <f>SUM(Q9:Q53)</f>
        <v>42.919999999999995</v>
      </c>
      <c r="R8" s="235"/>
      <c r="S8" s="235"/>
      <c r="T8" s="235"/>
      <c r="U8" s="235"/>
      <c r="V8" s="235">
        <f>SUM(V9:V53)</f>
        <v>213.29999999999998</v>
      </c>
      <c r="W8" s="235"/>
      <c r="X8" s="235"/>
      <c r="Y8" s="235"/>
      <c r="AG8" t="s">
        <v>175</v>
      </c>
    </row>
    <row r="9" spans="1:60" ht="22.5" outlineLevel="1" x14ac:dyDescent="0.2">
      <c r="A9" s="243">
        <v>1</v>
      </c>
      <c r="B9" s="244" t="s">
        <v>176</v>
      </c>
      <c r="C9" s="256" t="s">
        <v>177</v>
      </c>
      <c r="D9" s="245" t="s">
        <v>178</v>
      </c>
      <c r="E9" s="246">
        <v>25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179</v>
      </c>
      <c r="T9" s="230" t="s">
        <v>180</v>
      </c>
      <c r="U9" s="230">
        <v>0.05</v>
      </c>
      <c r="V9" s="230">
        <f>ROUND(E9*U9,2)</f>
        <v>1.25</v>
      </c>
      <c r="W9" s="230"/>
      <c r="X9" s="230" t="s">
        <v>181</v>
      </c>
      <c r="Y9" s="230" t="s">
        <v>182</v>
      </c>
      <c r="Z9" s="210"/>
      <c r="AA9" s="210"/>
      <c r="AB9" s="210"/>
      <c r="AC9" s="210"/>
      <c r="AD9" s="210"/>
      <c r="AE9" s="210"/>
      <c r="AF9" s="210"/>
      <c r="AG9" s="210" t="s">
        <v>183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1194</v>
      </c>
      <c r="D10" s="232"/>
      <c r="E10" s="233">
        <v>19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185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7" t="s">
        <v>1195</v>
      </c>
      <c r="D11" s="232"/>
      <c r="E11" s="233">
        <v>4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7" t="s">
        <v>499</v>
      </c>
      <c r="D12" s="232"/>
      <c r="E12" s="233">
        <v>2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185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3">
        <v>2</v>
      </c>
      <c r="B13" s="244" t="s">
        <v>186</v>
      </c>
      <c r="C13" s="256" t="s">
        <v>187</v>
      </c>
      <c r="D13" s="245" t="s">
        <v>188</v>
      </c>
      <c r="E13" s="246">
        <v>28.56</v>
      </c>
      <c r="F13" s="247"/>
      <c r="G13" s="248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1.17E-3</v>
      </c>
      <c r="O13" s="229">
        <f>ROUND(E13*N13,2)</f>
        <v>0.03</v>
      </c>
      <c r="P13" s="229">
        <v>7.5999999999999998E-2</v>
      </c>
      <c r="Q13" s="229">
        <f>ROUND(E13*P13,2)</f>
        <v>2.17</v>
      </c>
      <c r="R13" s="230"/>
      <c r="S13" s="230" t="s">
        <v>179</v>
      </c>
      <c r="T13" s="230" t="s">
        <v>180</v>
      </c>
      <c r="U13" s="230">
        <v>0.93899999999999995</v>
      </c>
      <c r="V13" s="230">
        <f>ROUND(E13*U13,2)</f>
        <v>26.82</v>
      </c>
      <c r="W13" s="230"/>
      <c r="X13" s="230" t="s">
        <v>181</v>
      </c>
      <c r="Y13" s="230" t="s">
        <v>182</v>
      </c>
      <c r="Z13" s="210"/>
      <c r="AA13" s="210"/>
      <c r="AB13" s="210"/>
      <c r="AC13" s="210"/>
      <c r="AD13" s="210"/>
      <c r="AE13" s="210"/>
      <c r="AF13" s="210"/>
      <c r="AG13" s="210" t="s">
        <v>183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1196</v>
      </c>
      <c r="D14" s="232"/>
      <c r="E14" s="233">
        <v>24.8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185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57" t="s">
        <v>1197</v>
      </c>
      <c r="D15" s="232"/>
      <c r="E15" s="233">
        <v>3.76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185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3">
        <v>3</v>
      </c>
      <c r="B16" s="244" t="s">
        <v>1198</v>
      </c>
      <c r="C16" s="256" t="s">
        <v>1199</v>
      </c>
      <c r="D16" s="245" t="s">
        <v>188</v>
      </c>
      <c r="E16" s="246">
        <v>7.2</v>
      </c>
      <c r="F16" s="247"/>
      <c r="G16" s="248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1E-3</v>
      </c>
      <c r="O16" s="229">
        <f>ROUND(E16*N16,2)</f>
        <v>0.01</v>
      </c>
      <c r="P16" s="229">
        <v>6.3E-2</v>
      </c>
      <c r="Q16" s="229">
        <f>ROUND(E16*P16,2)</f>
        <v>0.45</v>
      </c>
      <c r="R16" s="230"/>
      <c r="S16" s="230" t="s">
        <v>179</v>
      </c>
      <c r="T16" s="230" t="s">
        <v>180</v>
      </c>
      <c r="U16" s="230">
        <v>0.71799999999999997</v>
      </c>
      <c r="V16" s="230">
        <f>ROUND(E16*U16,2)</f>
        <v>5.17</v>
      </c>
      <c r="W16" s="230"/>
      <c r="X16" s="230" t="s">
        <v>181</v>
      </c>
      <c r="Y16" s="230" t="s">
        <v>182</v>
      </c>
      <c r="Z16" s="210"/>
      <c r="AA16" s="210"/>
      <c r="AB16" s="210"/>
      <c r="AC16" s="210"/>
      <c r="AD16" s="210"/>
      <c r="AE16" s="210"/>
      <c r="AF16" s="210"/>
      <c r="AG16" s="210" t="s">
        <v>183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7" t="s">
        <v>1200</v>
      </c>
      <c r="D17" s="232"/>
      <c r="E17" s="233">
        <v>7.2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185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3">
        <v>4</v>
      </c>
      <c r="B18" s="244" t="s">
        <v>190</v>
      </c>
      <c r="C18" s="256" t="s">
        <v>1201</v>
      </c>
      <c r="D18" s="245" t="s">
        <v>188</v>
      </c>
      <c r="E18" s="246">
        <v>4.8600000000000003</v>
      </c>
      <c r="F18" s="247"/>
      <c r="G18" s="248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2.1900000000000001E-3</v>
      </c>
      <c r="O18" s="229">
        <f>ROUND(E18*N18,2)</f>
        <v>0.01</v>
      </c>
      <c r="P18" s="229">
        <v>0.01</v>
      </c>
      <c r="Q18" s="229">
        <f>ROUND(E18*P18,2)</f>
        <v>0.05</v>
      </c>
      <c r="R18" s="230"/>
      <c r="S18" s="230" t="s">
        <v>179</v>
      </c>
      <c r="T18" s="230" t="s">
        <v>180</v>
      </c>
      <c r="U18" s="230">
        <v>0.52</v>
      </c>
      <c r="V18" s="230">
        <f>ROUND(E18*U18,2)</f>
        <v>2.5299999999999998</v>
      </c>
      <c r="W18" s="230"/>
      <c r="X18" s="230" t="s">
        <v>181</v>
      </c>
      <c r="Y18" s="230" t="s">
        <v>182</v>
      </c>
      <c r="Z18" s="210"/>
      <c r="AA18" s="210"/>
      <c r="AB18" s="210"/>
      <c r="AC18" s="210"/>
      <c r="AD18" s="210"/>
      <c r="AE18" s="210"/>
      <c r="AF18" s="210"/>
      <c r="AG18" s="210" t="s">
        <v>183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7" t="s">
        <v>1202</v>
      </c>
      <c r="D19" s="232"/>
      <c r="E19" s="233">
        <v>4.8600000000000003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185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3">
        <v>5</v>
      </c>
      <c r="B20" s="244" t="s">
        <v>1203</v>
      </c>
      <c r="C20" s="256" t="s">
        <v>1204</v>
      </c>
      <c r="D20" s="245" t="s">
        <v>188</v>
      </c>
      <c r="E20" s="246">
        <v>4.5</v>
      </c>
      <c r="F20" s="247"/>
      <c r="G20" s="248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1E-3</v>
      </c>
      <c r="O20" s="229">
        <f>ROUND(E20*N20,2)</f>
        <v>0</v>
      </c>
      <c r="P20" s="229">
        <v>3.492E-2</v>
      </c>
      <c r="Q20" s="229">
        <f>ROUND(E20*P20,2)</f>
        <v>0.16</v>
      </c>
      <c r="R20" s="230"/>
      <c r="S20" s="230" t="s">
        <v>179</v>
      </c>
      <c r="T20" s="230" t="s">
        <v>180</v>
      </c>
      <c r="U20" s="230">
        <v>0.52100000000000002</v>
      </c>
      <c r="V20" s="230">
        <f>ROUND(E20*U20,2)</f>
        <v>2.34</v>
      </c>
      <c r="W20" s="230"/>
      <c r="X20" s="230" t="s">
        <v>181</v>
      </c>
      <c r="Y20" s="230" t="s">
        <v>182</v>
      </c>
      <c r="Z20" s="210"/>
      <c r="AA20" s="210"/>
      <c r="AB20" s="210"/>
      <c r="AC20" s="210"/>
      <c r="AD20" s="210"/>
      <c r="AE20" s="210"/>
      <c r="AF20" s="210"/>
      <c r="AG20" s="210" t="s">
        <v>183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7" t="s">
        <v>1205</v>
      </c>
      <c r="D21" s="232"/>
      <c r="E21" s="233">
        <v>2.7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185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57" t="s">
        <v>1206</v>
      </c>
      <c r="D22" s="232"/>
      <c r="E22" s="233">
        <v>1.8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185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3">
        <v>6</v>
      </c>
      <c r="B23" s="244" t="s">
        <v>207</v>
      </c>
      <c r="C23" s="256" t="s">
        <v>208</v>
      </c>
      <c r="D23" s="245" t="s">
        <v>188</v>
      </c>
      <c r="E23" s="246">
        <v>98</v>
      </c>
      <c r="F23" s="247"/>
      <c r="G23" s="248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6.8000000000000005E-2</v>
      </c>
      <c r="Q23" s="229">
        <f>ROUND(E23*P23,2)</f>
        <v>6.66</v>
      </c>
      <c r="R23" s="230"/>
      <c r="S23" s="230" t="s">
        <v>179</v>
      </c>
      <c r="T23" s="230" t="s">
        <v>180</v>
      </c>
      <c r="U23" s="230">
        <v>0.3</v>
      </c>
      <c r="V23" s="230">
        <f>ROUND(E23*U23,2)</f>
        <v>29.4</v>
      </c>
      <c r="W23" s="230"/>
      <c r="X23" s="230" t="s">
        <v>181</v>
      </c>
      <c r="Y23" s="230" t="s">
        <v>182</v>
      </c>
      <c r="Z23" s="210"/>
      <c r="AA23" s="210"/>
      <c r="AB23" s="210"/>
      <c r="AC23" s="210"/>
      <c r="AD23" s="210"/>
      <c r="AE23" s="210"/>
      <c r="AF23" s="210"/>
      <c r="AG23" s="210" t="s">
        <v>183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33.75" outlineLevel="2" x14ac:dyDescent="0.2">
      <c r="A24" s="227"/>
      <c r="B24" s="228"/>
      <c r="C24" s="257" t="s">
        <v>1207</v>
      </c>
      <c r="D24" s="232"/>
      <c r="E24" s="233">
        <v>98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185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3">
        <v>7</v>
      </c>
      <c r="B25" s="244" t="s">
        <v>1208</v>
      </c>
      <c r="C25" s="256" t="s">
        <v>1209</v>
      </c>
      <c r="D25" s="245" t="s">
        <v>188</v>
      </c>
      <c r="E25" s="246">
        <v>325.47649999999999</v>
      </c>
      <c r="F25" s="247"/>
      <c r="G25" s="248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0.02</v>
      </c>
      <c r="Q25" s="229">
        <f>ROUND(E25*P25,2)</f>
        <v>6.51</v>
      </c>
      <c r="R25" s="230"/>
      <c r="S25" s="230" t="s">
        <v>179</v>
      </c>
      <c r="T25" s="230" t="s">
        <v>180</v>
      </c>
      <c r="U25" s="230">
        <v>0.13</v>
      </c>
      <c r="V25" s="230">
        <f>ROUND(E25*U25,2)</f>
        <v>42.31</v>
      </c>
      <c r="W25" s="230"/>
      <c r="X25" s="230" t="s">
        <v>181</v>
      </c>
      <c r="Y25" s="230" t="s">
        <v>182</v>
      </c>
      <c r="Z25" s="210"/>
      <c r="AA25" s="210"/>
      <c r="AB25" s="210"/>
      <c r="AC25" s="210"/>
      <c r="AD25" s="210"/>
      <c r="AE25" s="210"/>
      <c r="AF25" s="210"/>
      <c r="AG25" s="210" t="s">
        <v>183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2" x14ac:dyDescent="0.2">
      <c r="A26" s="227"/>
      <c r="B26" s="228"/>
      <c r="C26" s="257" t="s">
        <v>1210</v>
      </c>
      <c r="D26" s="232"/>
      <c r="E26" s="233"/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185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7" t="s">
        <v>1211</v>
      </c>
      <c r="D27" s="232"/>
      <c r="E27" s="233">
        <v>230.31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185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7" t="s">
        <v>1212</v>
      </c>
      <c r="D28" s="232"/>
      <c r="E28" s="233">
        <v>95.166499999999999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185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3">
        <v>8</v>
      </c>
      <c r="B29" s="244" t="s">
        <v>1213</v>
      </c>
      <c r="C29" s="256" t="s">
        <v>1214</v>
      </c>
      <c r="D29" s="245" t="s">
        <v>188</v>
      </c>
      <c r="E29" s="246">
        <v>44.8</v>
      </c>
      <c r="F29" s="247"/>
      <c r="G29" s="248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0.02</v>
      </c>
      <c r="Q29" s="229">
        <f>ROUND(E29*P29,2)</f>
        <v>0.9</v>
      </c>
      <c r="R29" s="230"/>
      <c r="S29" s="230" t="s">
        <v>179</v>
      </c>
      <c r="T29" s="230" t="s">
        <v>180</v>
      </c>
      <c r="U29" s="230">
        <v>0.17</v>
      </c>
      <c r="V29" s="230">
        <f>ROUND(E29*U29,2)</f>
        <v>7.62</v>
      </c>
      <c r="W29" s="230"/>
      <c r="X29" s="230" t="s">
        <v>181</v>
      </c>
      <c r="Y29" s="230" t="s">
        <v>182</v>
      </c>
      <c r="Z29" s="210"/>
      <c r="AA29" s="210"/>
      <c r="AB29" s="210"/>
      <c r="AC29" s="210"/>
      <c r="AD29" s="210"/>
      <c r="AE29" s="210"/>
      <c r="AF29" s="210"/>
      <c r="AG29" s="210" t="s">
        <v>183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57" t="s">
        <v>1215</v>
      </c>
      <c r="D30" s="232"/>
      <c r="E30" s="233">
        <v>44.8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185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3">
        <v>9</v>
      </c>
      <c r="B31" s="244" t="s">
        <v>1216</v>
      </c>
      <c r="C31" s="256" t="s">
        <v>1217</v>
      </c>
      <c r="D31" s="245" t="s">
        <v>188</v>
      </c>
      <c r="E31" s="246">
        <v>97.533249999999995</v>
      </c>
      <c r="F31" s="247"/>
      <c r="G31" s="248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4.1999999999999997E-3</v>
      </c>
      <c r="Q31" s="229">
        <f>ROUND(E31*P31,2)</f>
        <v>0.41</v>
      </c>
      <c r="R31" s="230"/>
      <c r="S31" s="230" t="s">
        <v>179</v>
      </c>
      <c r="T31" s="230" t="s">
        <v>180</v>
      </c>
      <c r="U31" s="230">
        <v>0.105</v>
      </c>
      <c r="V31" s="230">
        <f>ROUND(E31*U31,2)</f>
        <v>10.24</v>
      </c>
      <c r="W31" s="230"/>
      <c r="X31" s="230" t="s">
        <v>181</v>
      </c>
      <c r="Y31" s="230" t="s">
        <v>182</v>
      </c>
      <c r="Z31" s="210"/>
      <c r="AA31" s="210"/>
      <c r="AB31" s="210"/>
      <c r="AC31" s="210"/>
      <c r="AD31" s="210"/>
      <c r="AE31" s="210"/>
      <c r="AF31" s="210"/>
      <c r="AG31" s="210" t="s">
        <v>183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2" x14ac:dyDescent="0.2">
      <c r="A32" s="227"/>
      <c r="B32" s="228"/>
      <c r="C32" s="257" t="s">
        <v>1218</v>
      </c>
      <c r="D32" s="232"/>
      <c r="E32" s="233"/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185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7" t="s">
        <v>1219</v>
      </c>
      <c r="D33" s="232"/>
      <c r="E33" s="233">
        <v>49.95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185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7" t="s">
        <v>1220</v>
      </c>
      <c r="D34" s="232"/>
      <c r="E34" s="233">
        <v>47.58325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185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3">
        <v>10</v>
      </c>
      <c r="B35" s="244" t="s">
        <v>1221</v>
      </c>
      <c r="C35" s="256" t="s">
        <v>1222</v>
      </c>
      <c r="D35" s="245" t="s">
        <v>188</v>
      </c>
      <c r="E35" s="246">
        <v>201</v>
      </c>
      <c r="F35" s="247"/>
      <c r="G35" s="248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0.01</v>
      </c>
      <c r="Q35" s="229">
        <f>ROUND(E35*P35,2)</f>
        <v>2.0099999999999998</v>
      </c>
      <c r="R35" s="230"/>
      <c r="S35" s="230" t="s">
        <v>179</v>
      </c>
      <c r="T35" s="230" t="s">
        <v>180</v>
      </c>
      <c r="U35" s="230">
        <v>0.06</v>
      </c>
      <c r="V35" s="230">
        <f>ROUND(E35*U35,2)</f>
        <v>12.06</v>
      </c>
      <c r="W35" s="230"/>
      <c r="X35" s="230" t="s">
        <v>181</v>
      </c>
      <c r="Y35" s="230" t="s">
        <v>182</v>
      </c>
      <c r="Z35" s="210"/>
      <c r="AA35" s="210"/>
      <c r="AB35" s="210"/>
      <c r="AC35" s="210"/>
      <c r="AD35" s="210"/>
      <c r="AE35" s="210"/>
      <c r="AF35" s="210"/>
      <c r="AG35" s="210" t="s">
        <v>183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2" x14ac:dyDescent="0.2">
      <c r="A36" s="227"/>
      <c r="B36" s="228"/>
      <c r="C36" s="257" t="s">
        <v>1223</v>
      </c>
      <c r="D36" s="232"/>
      <c r="E36" s="233">
        <v>201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185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43">
        <v>11</v>
      </c>
      <c r="B37" s="244" t="s">
        <v>214</v>
      </c>
      <c r="C37" s="256" t="s">
        <v>215</v>
      </c>
      <c r="D37" s="245" t="s">
        <v>188</v>
      </c>
      <c r="E37" s="246">
        <v>104.1</v>
      </c>
      <c r="F37" s="247"/>
      <c r="G37" s="248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0.02</v>
      </c>
      <c r="Q37" s="229">
        <f>ROUND(E37*P37,2)</f>
        <v>2.08</v>
      </c>
      <c r="R37" s="230"/>
      <c r="S37" s="230" t="s">
        <v>179</v>
      </c>
      <c r="T37" s="230" t="s">
        <v>180</v>
      </c>
      <c r="U37" s="230">
        <v>7.8E-2</v>
      </c>
      <c r="V37" s="230">
        <f>ROUND(E37*U37,2)</f>
        <v>8.1199999999999992</v>
      </c>
      <c r="W37" s="230"/>
      <c r="X37" s="230" t="s">
        <v>181</v>
      </c>
      <c r="Y37" s="230" t="s">
        <v>182</v>
      </c>
      <c r="Z37" s="210"/>
      <c r="AA37" s="210"/>
      <c r="AB37" s="210"/>
      <c r="AC37" s="210"/>
      <c r="AD37" s="210"/>
      <c r="AE37" s="210"/>
      <c r="AF37" s="210"/>
      <c r="AG37" s="210" t="s">
        <v>183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7" t="s">
        <v>1224</v>
      </c>
      <c r="D38" s="232"/>
      <c r="E38" s="233">
        <v>104.1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185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9">
        <v>12</v>
      </c>
      <c r="B39" s="250" t="s">
        <v>1225</v>
      </c>
      <c r="C39" s="258" t="s">
        <v>1226</v>
      </c>
      <c r="D39" s="251" t="s">
        <v>188</v>
      </c>
      <c r="E39" s="252">
        <v>104.1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2.5510000000000001E-2</v>
      </c>
      <c r="Q39" s="229">
        <f>ROUND(E39*P39,2)</f>
        <v>2.66</v>
      </c>
      <c r="R39" s="230"/>
      <c r="S39" s="230" t="s">
        <v>179</v>
      </c>
      <c r="T39" s="230" t="s">
        <v>180</v>
      </c>
      <c r="U39" s="230">
        <v>0.11550000000000001</v>
      </c>
      <c r="V39" s="230">
        <f>ROUND(E39*U39,2)</f>
        <v>12.02</v>
      </c>
      <c r="W39" s="230"/>
      <c r="X39" s="230" t="s">
        <v>181</v>
      </c>
      <c r="Y39" s="230" t="s">
        <v>182</v>
      </c>
      <c r="Z39" s="210"/>
      <c r="AA39" s="210"/>
      <c r="AB39" s="210"/>
      <c r="AC39" s="210"/>
      <c r="AD39" s="210"/>
      <c r="AE39" s="210"/>
      <c r="AF39" s="210"/>
      <c r="AG39" s="210" t="s">
        <v>183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3">
        <v>13</v>
      </c>
      <c r="B40" s="244" t="s">
        <v>1227</v>
      </c>
      <c r="C40" s="256" t="s">
        <v>1228</v>
      </c>
      <c r="D40" s="245" t="s">
        <v>188</v>
      </c>
      <c r="E40" s="246">
        <v>53.87</v>
      </c>
      <c r="F40" s="247"/>
      <c r="G40" s="248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1.26E-2</v>
      </c>
      <c r="Q40" s="229">
        <f>ROUND(E40*P40,2)</f>
        <v>0.68</v>
      </c>
      <c r="R40" s="230"/>
      <c r="S40" s="230" t="s">
        <v>179</v>
      </c>
      <c r="T40" s="230" t="s">
        <v>180</v>
      </c>
      <c r="U40" s="230">
        <v>0.33</v>
      </c>
      <c r="V40" s="230">
        <f>ROUND(E40*U40,2)</f>
        <v>17.78</v>
      </c>
      <c r="W40" s="230"/>
      <c r="X40" s="230" t="s">
        <v>181</v>
      </c>
      <c r="Y40" s="230" t="s">
        <v>182</v>
      </c>
      <c r="Z40" s="210"/>
      <c r="AA40" s="210"/>
      <c r="AB40" s="210"/>
      <c r="AC40" s="210"/>
      <c r="AD40" s="210"/>
      <c r="AE40" s="210"/>
      <c r="AF40" s="210"/>
      <c r="AG40" s="210" t="s">
        <v>183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57" t="s">
        <v>1229</v>
      </c>
      <c r="D41" s="232"/>
      <c r="E41" s="233"/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185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7" t="s">
        <v>1230</v>
      </c>
      <c r="D42" s="232"/>
      <c r="E42" s="233">
        <v>26.024999999999999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185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57" t="s">
        <v>1231</v>
      </c>
      <c r="D43" s="232"/>
      <c r="E43" s="233">
        <v>27.844999999999999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185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3">
        <v>14</v>
      </c>
      <c r="B44" s="244" t="s">
        <v>238</v>
      </c>
      <c r="C44" s="256" t="s">
        <v>239</v>
      </c>
      <c r="D44" s="245" t="s">
        <v>197</v>
      </c>
      <c r="E44" s="246">
        <v>1.752</v>
      </c>
      <c r="F44" s="247"/>
      <c r="G44" s="248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1.82E-3</v>
      </c>
      <c r="O44" s="229">
        <f>ROUND(E44*N44,2)</f>
        <v>0</v>
      </c>
      <c r="P44" s="229">
        <v>1.8</v>
      </c>
      <c r="Q44" s="229">
        <f>ROUND(E44*P44,2)</f>
        <v>3.15</v>
      </c>
      <c r="R44" s="230"/>
      <c r="S44" s="230" t="s">
        <v>179</v>
      </c>
      <c r="T44" s="230" t="s">
        <v>180</v>
      </c>
      <c r="U44" s="230">
        <v>3.1960000000000002</v>
      </c>
      <c r="V44" s="230">
        <f>ROUND(E44*U44,2)</f>
        <v>5.6</v>
      </c>
      <c r="W44" s="230"/>
      <c r="X44" s="230" t="s">
        <v>181</v>
      </c>
      <c r="Y44" s="230" t="s">
        <v>182</v>
      </c>
      <c r="Z44" s="210"/>
      <c r="AA44" s="210"/>
      <c r="AB44" s="210"/>
      <c r="AC44" s="210"/>
      <c r="AD44" s="210"/>
      <c r="AE44" s="210"/>
      <c r="AF44" s="210"/>
      <c r="AG44" s="210" t="s">
        <v>183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7" t="s">
        <v>1232</v>
      </c>
      <c r="D45" s="232"/>
      <c r="E45" s="233">
        <v>0.81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185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57" t="s">
        <v>1233</v>
      </c>
      <c r="D46" s="232"/>
      <c r="E46" s="233">
        <v>0.17699999999999999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185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57" t="s">
        <v>1234</v>
      </c>
      <c r="D47" s="232"/>
      <c r="E47" s="233">
        <v>0.76500000000000001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185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3">
        <v>15</v>
      </c>
      <c r="B48" s="244" t="s">
        <v>244</v>
      </c>
      <c r="C48" s="256" t="s">
        <v>245</v>
      </c>
      <c r="D48" s="245" t="s">
        <v>212</v>
      </c>
      <c r="E48" s="246">
        <v>2.75</v>
      </c>
      <c r="F48" s="247"/>
      <c r="G48" s="248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4.9419999999999999E-2</v>
      </c>
      <c r="O48" s="229">
        <f>ROUND(E48*N48,2)</f>
        <v>0.14000000000000001</v>
      </c>
      <c r="P48" s="229">
        <v>0</v>
      </c>
      <c r="Q48" s="229">
        <f>ROUND(E48*P48,2)</f>
        <v>0</v>
      </c>
      <c r="R48" s="230"/>
      <c r="S48" s="230" t="s">
        <v>179</v>
      </c>
      <c r="T48" s="230" t="s">
        <v>180</v>
      </c>
      <c r="U48" s="230">
        <v>3.468</v>
      </c>
      <c r="V48" s="230">
        <f>ROUND(E48*U48,2)</f>
        <v>9.5399999999999991</v>
      </c>
      <c r="W48" s="230"/>
      <c r="X48" s="230" t="s">
        <v>181</v>
      </c>
      <c r="Y48" s="230" t="s">
        <v>182</v>
      </c>
      <c r="Z48" s="210"/>
      <c r="AA48" s="210"/>
      <c r="AB48" s="210"/>
      <c r="AC48" s="210"/>
      <c r="AD48" s="210"/>
      <c r="AE48" s="210"/>
      <c r="AF48" s="210"/>
      <c r="AG48" s="210" t="s">
        <v>183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7" t="s">
        <v>1235</v>
      </c>
      <c r="D49" s="232"/>
      <c r="E49" s="233">
        <v>1.45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185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7" t="s">
        <v>1236</v>
      </c>
      <c r="D50" s="232"/>
      <c r="E50" s="233">
        <v>1.3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185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3">
        <v>16</v>
      </c>
      <c r="B51" s="244" t="s">
        <v>228</v>
      </c>
      <c r="C51" s="256" t="s">
        <v>229</v>
      </c>
      <c r="D51" s="245" t="s">
        <v>188</v>
      </c>
      <c r="E51" s="246">
        <v>97.6</v>
      </c>
      <c r="F51" s="247"/>
      <c r="G51" s="248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6.7000000000000002E-4</v>
      </c>
      <c r="O51" s="229">
        <f>ROUND(E51*N51,2)</f>
        <v>7.0000000000000007E-2</v>
      </c>
      <c r="P51" s="229">
        <v>0.154</v>
      </c>
      <c r="Q51" s="229">
        <f>ROUND(E51*P51,2)</f>
        <v>15.03</v>
      </c>
      <c r="R51" s="230"/>
      <c r="S51" s="230" t="s">
        <v>179</v>
      </c>
      <c r="T51" s="230" t="s">
        <v>180</v>
      </c>
      <c r="U51" s="230">
        <v>0.21</v>
      </c>
      <c r="V51" s="230">
        <f>ROUND(E51*U51,2)</f>
        <v>20.5</v>
      </c>
      <c r="W51" s="230"/>
      <c r="X51" s="230" t="s">
        <v>181</v>
      </c>
      <c r="Y51" s="230" t="s">
        <v>182</v>
      </c>
      <c r="Z51" s="210"/>
      <c r="AA51" s="210"/>
      <c r="AB51" s="210"/>
      <c r="AC51" s="210"/>
      <c r="AD51" s="210"/>
      <c r="AE51" s="210"/>
      <c r="AF51" s="210"/>
      <c r="AG51" s="210" t="s">
        <v>183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57" t="s">
        <v>1237</v>
      </c>
      <c r="D52" s="232"/>
      <c r="E52" s="233">
        <v>116.1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57" t="s">
        <v>1238</v>
      </c>
      <c r="D53" s="232"/>
      <c r="E53" s="233">
        <v>-18.5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185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x14ac:dyDescent="0.2">
      <c r="A54" s="236" t="s">
        <v>174</v>
      </c>
      <c r="B54" s="237" t="s">
        <v>101</v>
      </c>
      <c r="C54" s="255" t="s">
        <v>102</v>
      </c>
      <c r="D54" s="238"/>
      <c r="E54" s="239"/>
      <c r="F54" s="240"/>
      <c r="G54" s="241">
        <f>SUMIF(AG55:AG56,"&lt;&gt;NOR",G55:G56)</f>
        <v>0</v>
      </c>
      <c r="H54" s="235"/>
      <c r="I54" s="235">
        <f>SUM(I55:I56)</f>
        <v>0</v>
      </c>
      <c r="J54" s="235"/>
      <c r="K54" s="235">
        <f>SUM(K55:K56)</f>
        <v>0</v>
      </c>
      <c r="L54" s="235"/>
      <c r="M54" s="235">
        <f>SUM(M55:M56)</f>
        <v>0</v>
      </c>
      <c r="N54" s="234"/>
      <c r="O54" s="234">
        <f>SUM(O55:O56)</f>
        <v>0</v>
      </c>
      <c r="P54" s="234"/>
      <c r="Q54" s="234">
        <f>SUM(Q55:Q56)</f>
        <v>2.09</v>
      </c>
      <c r="R54" s="235"/>
      <c r="S54" s="235"/>
      <c r="T54" s="235"/>
      <c r="U54" s="235"/>
      <c r="V54" s="235">
        <f>SUM(V55:V56)</f>
        <v>12.74</v>
      </c>
      <c r="W54" s="235"/>
      <c r="X54" s="235"/>
      <c r="Y54" s="235"/>
      <c r="AG54" t="s">
        <v>175</v>
      </c>
    </row>
    <row r="55" spans="1:60" ht="22.5" outlineLevel="1" x14ac:dyDescent="0.2">
      <c r="A55" s="243">
        <v>17</v>
      </c>
      <c r="B55" s="244" t="s">
        <v>258</v>
      </c>
      <c r="C55" s="256" t="s">
        <v>259</v>
      </c>
      <c r="D55" s="245" t="s">
        <v>188</v>
      </c>
      <c r="E55" s="246">
        <v>208.86580000000001</v>
      </c>
      <c r="F55" s="247"/>
      <c r="G55" s="248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0.01</v>
      </c>
      <c r="Q55" s="229">
        <f>ROUND(E55*P55,2)</f>
        <v>2.09</v>
      </c>
      <c r="R55" s="230"/>
      <c r="S55" s="230" t="s">
        <v>179</v>
      </c>
      <c r="T55" s="230" t="s">
        <v>180</v>
      </c>
      <c r="U55" s="230">
        <v>6.0999999999999999E-2</v>
      </c>
      <c r="V55" s="230">
        <f>ROUND(E55*U55,2)</f>
        <v>12.74</v>
      </c>
      <c r="W55" s="230"/>
      <c r="X55" s="230" t="s">
        <v>181</v>
      </c>
      <c r="Y55" s="230" t="s">
        <v>182</v>
      </c>
      <c r="Z55" s="210"/>
      <c r="AA55" s="210"/>
      <c r="AB55" s="210"/>
      <c r="AC55" s="210"/>
      <c r="AD55" s="210"/>
      <c r="AE55" s="210"/>
      <c r="AF55" s="210"/>
      <c r="AG55" s="210" t="s">
        <v>183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7" t="s">
        <v>1239</v>
      </c>
      <c r="D56" s="232"/>
      <c r="E56" s="233">
        <v>208.86580000000001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185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x14ac:dyDescent="0.2">
      <c r="A57" s="236" t="s">
        <v>174</v>
      </c>
      <c r="B57" s="237" t="s">
        <v>103</v>
      </c>
      <c r="C57" s="255" t="s">
        <v>104</v>
      </c>
      <c r="D57" s="238"/>
      <c r="E57" s="239"/>
      <c r="F57" s="240"/>
      <c r="G57" s="241">
        <f>SUMIF(AG58:AG59,"&lt;&gt;NOR",G58:G59)</f>
        <v>0</v>
      </c>
      <c r="H57" s="235"/>
      <c r="I57" s="235">
        <f>SUM(I58:I59)</f>
        <v>0</v>
      </c>
      <c r="J57" s="235"/>
      <c r="K57" s="235">
        <f>SUM(K58:K59)</f>
        <v>0</v>
      </c>
      <c r="L57" s="235"/>
      <c r="M57" s="235">
        <f>SUM(M58:M59)</f>
        <v>0</v>
      </c>
      <c r="N57" s="234"/>
      <c r="O57" s="234">
        <f>SUM(O58:O59)</f>
        <v>0</v>
      </c>
      <c r="P57" s="234"/>
      <c r="Q57" s="234">
        <f>SUM(Q58:Q59)</f>
        <v>2.0099999999999998</v>
      </c>
      <c r="R57" s="235"/>
      <c r="S57" s="235"/>
      <c r="T57" s="235"/>
      <c r="U57" s="235"/>
      <c r="V57" s="235">
        <f>SUM(V58:V59)</f>
        <v>10.44</v>
      </c>
      <c r="W57" s="235"/>
      <c r="X57" s="235"/>
      <c r="Y57" s="235"/>
      <c r="AG57" t="s">
        <v>175</v>
      </c>
    </row>
    <row r="58" spans="1:60" ht="22.5" outlineLevel="1" x14ac:dyDescent="0.2">
      <c r="A58" s="243">
        <v>18</v>
      </c>
      <c r="B58" s="244" t="s">
        <v>1240</v>
      </c>
      <c r="C58" s="256" t="s">
        <v>1241</v>
      </c>
      <c r="D58" s="245" t="s">
        <v>188</v>
      </c>
      <c r="E58" s="246">
        <v>208.86580000000001</v>
      </c>
      <c r="F58" s="247"/>
      <c r="G58" s="248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9.5999999999999992E-3</v>
      </c>
      <c r="Q58" s="229">
        <f>ROUND(E58*P58,2)</f>
        <v>2.0099999999999998</v>
      </c>
      <c r="R58" s="230"/>
      <c r="S58" s="230" t="s">
        <v>179</v>
      </c>
      <c r="T58" s="230" t="s">
        <v>180</v>
      </c>
      <c r="U58" s="230">
        <v>0.05</v>
      </c>
      <c r="V58" s="230">
        <f>ROUND(E58*U58,2)</f>
        <v>10.44</v>
      </c>
      <c r="W58" s="230"/>
      <c r="X58" s="230" t="s">
        <v>181</v>
      </c>
      <c r="Y58" s="230" t="s">
        <v>182</v>
      </c>
      <c r="Z58" s="210"/>
      <c r="AA58" s="210"/>
      <c r="AB58" s="210"/>
      <c r="AC58" s="210"/>
      <c r="AD58" s="210"/>
      <c r="AE58" s="210"/>
      <c r="AF58" s="210"/>
      <c r="AG58" s="210" t="s">
        <v>183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7" t="s">
        <v>1239</v>
      </c>
      <c r="D59" s="232"/>
      <c r="E59" s="233">
        <v>208.86580000000001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185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236" t="s">
        <v>174</v>
      </c>
      <c r="B60" s="237" t="s">
        <v>113</v>
      </c>
      <c r="C60" s="255" t="s">
        <v>114</v>
      </c>
      <c r="D60" s="238"/>
      <c r="E60" s="239"/>
      <c r="F60" s="240"/>
      <c r="G60" s="241">
        <f>SUMIF(AG61:AG64,"&lt;&gt;NOR",G61:G64)</f>
        <v>0</v>
      </c>
      <c r="H60" s="235"/>
      <c r="I60" s="235">
        <f>SUM(I61:I64)</f>
        <v>0</v>
      </c>
      <c r="J60" s="235"/>
      <c r="K60" s="235">
        <f>SUM(K61:K64)</f>
        <v>0</v>
      </c>
      <c r="L60" s="235"/>
      <c r="M60" s="235">
        <f>SUM(M61:M64)</f>
        <v>0</v>
      </c>
      <c r="N60" s="234"/>
      <c r="O60" s="234">
        <f>SUM(O61:O64)</f>
        <v>0</v>
      </c>
      <c r="P60" s="234"/>
      <c r="Q60" s="234">
        <f>SUM(Q61:Q64)</f>
        <v>3.4299999999999997</v>
      </c>
      <c r="R60" s="235"/>
      <c r="S60" s="235"/>
      <c r="T60" s="235"/>
      <c r="U60" s="235"/>
      <c r="V60" s="235">
        <f>SUM(V61:V64)</f>
        <v>27.15</v>
      </c>
      <c r="W60" s="235"/>
      <c r="X60" s="235"/>
      <c r="Y60" s="235"/>
      <c r="AG60" t="s">
        <v>175</v>
      </c>
    </row>
    <row r="61" spans="1:60" outlineLevel="1" x14ac:dyDescent="0.2">
      <c r="A61" s="243">
        <v>19</v>
      </c>
      <c r="B61" s="244" t="s">
        <v>276</v>
      </c>
      <c r="C61" s="256" t="s">
        <v>277</v>
      </c>
      <c r="D61" s="245" t="s">
        <v>188</v>
      </c>
      <c r="E61" s="246">
        <v>208.86580000000001</v>
      </c>
      <c r="F61" s="247"/>
      <c r="G61" s="248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0</v>
      </c>
      <c r="O61" s="229">
        <f>ROUND(E61*N61,2)</f>
        <v>0</v>
      </c>
      <c r="P61" s="229">
        <v>1.4999999999999999E-2</v>
      </c>
      <c r="Q61" s="229">
        <f>ROUND(E61*P61,2)</f>
        <v>3.13</v>
      </c>
      <c r="R61" s="230"/>
      <c r="S61" s="230" t="s">
        <v>179</v>
      </c>
      <c r="T61" s="230" t="s">
        <v>180</v>
      </c>
      <c r="U61" s="230">
        <v>0.09</v>
      </c>
      <c r="V61" s="230">
        <f>ROUND(E61*U61,2)</f>
        <v>18.8</v>
      </c>
      <c r="W61" s="230"/>
      <c r="X61" s="230" t="s">
        <v>181</v>
      </c>
      <c r="Y61" s="230" t="s">
        <v>182</v>
      </c>
      <c r="Z61" s="210"/>
      <c r="AA61" s="210"/>
      <c r="AB61" s="210"/>
      <c r="AC61" s="210"/>
      <c r="AD61" s="210"/>
      <c r="AE61" s="210"/>
      <c r="AF61" s="210"/>
      <c r="AG61" s="210" t="s">
        <v>183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57" t="s">
        <v>1239</v>
      </c>
      <c r="D62" s="232"/>
      <c r="E62" s="233">
        <v>208.86580000000001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185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3">
        <v>20</v>
      </c>
      <c r="B63" s="244" t="s">
        <v>1242</v>
      </c>
      <c r="C63" s="256" t="s">
        <v>1243</v>
      </c>
      <c r="D63" s="245" t="s">
        <v>188</v>
      </c>
      <c r="E63" s="246">
        <v>208.86580000000001</v>
      </c>
      <c r="F63" s="247"/>
      <c r="G63" s="248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1.4499999999999999E-3</v>
      </c>
      <c r="Q63" s="229">
        <f>ROUND(E63*P63,2)</f>
        <v>0.3</v>
      </c>
      <c r="R63" s="230"/>
      <c r="S63" s="230" t="s">
        <v>179</v>
      </c>
      <c r="T63" s="230" t="s">
        <v>180</v>
      </c>
      <c r="U63" s="230">
        <v>0.04</v>
      </c>
      <c r="V63" s="230">
        <f>ROUND(E63*U63,2)</f>
        <v>8.35</v>
      </c>
      <c r="W63" s="230"/>
      <c r="X63" s="230" t="s">
        <v>181</v>
      </c>
      <c r="Y63" s="230" t="s">
        <v>182</v>
      </c>
      <c r="Z63" s="210"/>
      <c r="AA63" s="210"/>
      <c r="AB63" s="210"/>
      <c r="AC63" s="210"/>
      <c r="AD63" s="210"/>
      <c r="AE63" s="210"/>
      <c r="AF63" s="210"/>
      <c r="AG63" s="210" t="s">
        <v>183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57" t="s">
        <v>1239</v>
      </c>
      <c r="D64" s="232"/>
      <c r="E64" s="233">
        <v>208.86580000000001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185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x14ac:dyDescent="0.2">
      <c r="A65" s="236" t="s">
        <v>174</v>
      </c>
      <c r="B65" s="237" t="s">
        <v>115</v>
      </c>
      <c r="C65" s="255" t="s">
        <v>116</v>
      </c>
      <c r="D65" s="238"/>
      <c r="E65" s="239"/>
      <c r="F65" s="240"/>
      <c r="G65" s="241">
        <f>SUMIF(AG66:AG76,"&lt;&gt;NOR",G66:G76)</f>
        <v>0</v>
      </c>
      <c r="H65" s="235"/>
      <c r="I65" s="235">
        <f>SUM(I66:I76)</f>
        <v>0</v>
      </c>
      <c r="J65" s="235"/>
      <c r="K65" s="235">
        <f>SUM(K66:K76)</f>
        <v>0</v>
      </c>
      <c r="L65" s="235"/>
      <c r="M65" s="235">
        <f>SUM(M66:M76)</f>
        <v>0</v>
      </c>
      <c r="N65" s="234"/>
      <c r="O65" s="234">
        <f>SUM(O66:O76)</f>
        <v>0</v>
      </c>
      <c r="P65" s="234"/>
      <c r="Q65" s="234">
        <f>SUM(Q66:Q76)</f>
        <v>0.35999999999999993</v>
      </c>
      <c r="R65" s="235"/>
      <c r="S65" s="235"/>
      <c r="T65" s="235"/>
      <c r="U65" s="235"/>
      <c r="V65" s="235">
        <f>SUM(V66:V76)</f>
        <v>9.990000000000002</v>
      </c>
      <c r="W65" s="235"/>
      <c r="X65" s="235"/>
      <c r="Y65" s="235"/>
      <c r="AG65" t="s">
        <v>175</v>
      </c>
    </row>
    <row r="66" spans="1:60" ht="22.5" outlineLevel="1" x14ac:dyDescent="0.2">
      <c r="A66" s="243">
        <v>21</v>
      </c>
      <c r="B66" s="244" t="s">
        <v>284</v>
      </c>
      <c r="C66" s="256" t="s">
        <v>285</v>
      </c>
      <c r="D66" s="245" t="s">
        <v>212</v>
      </c>
      <c r="E66" s="246">
        <v>34.840000000000003</v>
      </c>
      <c r="F66" s="247"/>
      <c r="G66" s="248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3.2000000000000002E-3</v>
      </c>
      <c r="Q66" s="229">
        <f>ROUND(E66*P66,2)</f>
        <v>0.11</v>
      </c>
      <c r="R66" s="230"/>
      <c r="S66" s="230" t="s">
        <v>179</v>
      </c>
      <c r="T66" s="230" t="s">
        <v>180</v>
      </c>
      <c r="U66" s="230">
        <v>8.0500000000000002E-2</v>
      </c>
      <c r="V66" s="230">
        <f>ROUND(E66*U66,2)</f>
        <v>2.8</v>
      </c>
      <c r="W66" s="230"/>
      <c r="X66" s="230" t="s">
        <v>181</v>
      </c>
      <c r="Y66" s="230" t="s">
        <v>182</v>
      </c>
      <c r="Z66" s="210"/>
      <c r="AA66" s="210"/>
      <c r="AB66" s="210"/>
      <c r="AC66" s="210"/>
      <c r="AD66" s="210"/>
      <c r="AE66" s="210"/>
      <c r="AF66" s="210"/>
      <c r="AG66" s="210" t="s">
        <v>183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57" t="s">
        <v>1244</v>
      </c>
      <c r="D67" s="232"/>
      <c r="E67" s="233">
        <v>34.840000000000003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185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9">
        <v>22</v>
      </c>
      <c r="B68" s="250" t="s">
        <v>1245</v>
      </c>
      <c r="C68" s="258" t="s">
        <v>1246</v>
      </c>
      <c r="D68" s="251" t="s">
        <v>212</v>
      </c>
      <c r="E68" s="252">
        <v>34.840000000000003</v>
      </c>
      <c r="F68" s="253"/>
      <c r="G68" s="254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3.3600000000000001E-3</v>
      </c>
      <c r="Q68" s="229">
        <f>ROUND(E68*P68,2)</f>
        <v>0.12</v>
      </c>
      <c r="R68" s="230"/>
      <c r="S68" s="230" t="s">
        <v>179</v>
      </c>
      <c r="T68" s="230" t="s">
        <v>180</v>
      </c>
      <c r="U68" s="230">
        <v>7.9350000000000004E-2</v>
      </c>
      <c r="V68" s="230">
        <f>ROUND(E68*U68,2)</f>
        <v>2.76</v>
      </c>
      <c r="W68" s="230"/>
      <c r="X68" s="230" t="s">
        <v>181</v>
      </c>
      <c r="Y68" s="230" t="s">
        <v>182</v>
      </c>
      <c r="Z68" s="210"/>
      <c r="AA68" s="210"/>
      <c r="AB68" s="210"/>
      <c r="AC68" s="210"/>
      <c r="AD68" s="210"/>
      <c r="AE68" s="210"/>
      <c r="AF68" s="210"/>
      <c r="AG68" s="210" t="s">
        <v>183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43">
        <v>23</v>
      </c>
      <c r="B69" s="244" t="s">
        <v>289</v>
      </c>
      <c r="C69" s="256" t="s">
        <v>290</v>
      </c>
      <c r="D69" s="245" t="s">
        <v>212</v>
      </c>
      <c r="E69" s="246">
        <v>23.98</v>
      </c>
      <c r="F69" s="247"/>
      <c r="G69" s="248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0</v>
      </c>
      <c r="O69" s="229">
        <f>ROUND(E69*N69,2)</f>
        <v>0</v>
      </c>
      <c r="P69" s="229">
        <v>1.92E-3</v>
      </c>
      <c r="Q69" s="229">
        <f>ROUND(E69*P69,2)</f>
        <v>0.05</v>
      </c>
      <c r="R69" s="230"/>
      <c r="S69" s="230" t="s">
        <v>179</v>
      </c>
      <c r="T69" s="230" t="s">
        <v>180</v>
      </c>
      <c r="U69" s="230">
        <v>6.5549999999999997E-2</v>
      </c>
      <c r="V69" s="230">
        <f>ROUND(E69*U69,2)</f>
        <v>1.57</v>
      </c>
      <c r="W69" s="230"/>
      <c r="X69" s="230" t="s">
        <v>181</v>
      </c>
      <c r="Y69" s="230" t="s">
        <v>182</v>
      </c>
      <c r="Z69" s="210"/>
      <c r="AA69" s="210"/>
      <c r="AB69" s="210"/>
      <c r="AC69" s="210"/>
      <c r="AD69" s="210"/>
      <c r="AE69" s="210"/>
      <c r="AF69" s="210"/>
      <c r="AG69" s="210" t="s">
        <v>183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57" t="s">
        <v>1247</v>
      </c>
      <c r="D70" s="232"/>
      <c r="E70" s="233">
        <v>23.98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185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9">
        <v>24</v>
      </c>
      <c r="B71" s="250" t="s">
        <v>292</v>
      </c>
      <c r="C71" s="258" t="s">
        <v>293</v>
      </c>
      <c r="D71" s="251" t="s">
        <v>212</v>
      </c>
      <c r="E71" s="252">
        <v>17.420000000000002</v>
      </c>
      <c r="F71" s="253"/>
      <c r="G71" s="254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</v>
      </c>
      <c r="O71" s="229">
        <f>ROUND(E71*N71,2)</f>
        <v>0</v>
      </c>
      <c r="P71" s="229">
        <v>1.97E-3</v>
      </c>
      <c r="Q71" s="229">
        <f>ROUND(E71*P71,2)</f>
        <v>0.03</v>
      </c>
      <c r="R71" s="230"/>
      <c r="S71" s="230" t="s">
        <v>179</v>
      </c>
      <c r="T71" s="230" t="s">
        <v>180</v>
      </c>
      <c r="U71" s="230">
        <v>5.2900000000000003E-2</v>
      </c>
      <c r="V71" s="230">
        <f>ROUND(E71*U71,2)</f>
        <v>0.92</v>
      </c>
      <c r="W71" s="230"/>
      <c r="X71" s="230" t="s">
        <v>181</v>
      </c>
      <c r="Y71" s="230" t="s">
        <v>182</v>
      </c>
      <c r="Z71" s="210"/>
      <c r="AA71" s="210"/>
      <c r="AB71" s="210"/>
      <c r="AC71" s="210"/>
      <c r="AD71" s="210"/>
      <c r="AE71" s="210"/>
      <c r="AF71" s="210"/>
      <c r="AG71" s="210" t="s">
        <v>183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1" x14ac:dyDescent="0.2">
      <c r="A72" s="243">
        <v>25</v>
      </c>
      <c r="B72" s="244" t="s">
        <v>295</v>
      </c>
      <c r="C72" s="256" t="s">
        <v>296</v>
      </c>
      <c r="D72" s="245" t="s">
        <v>212</v>
      </c>
      <c r="E72" s="246">
        <v>9.6</v>
      </c>
      <c r="F72" s="247"/>
      <c r="G72" s="248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</v>
      </c>
      <c r="O72" s="229">
        <f>ROUND(E72*N72,2)</f>
        <v>0</v>
      </c>
      <c r="P72" s="229">
        <v>1.3500000000000001E-3</v>
      </c>
      <c r="Q72" s="229">
        <f>ROUND(E72*P72,2)</f>
        <v>0.01</v>
      </c>
      <c r="R72" s="230"/>
      <c r="S72" s="230" t="s">
        <v>179</v>
      </c>
      <c r="T72" s="230" t="s">
        <v>180</v>
      </c>
      <c r="U72" s="230">
        <v>9.1999999999999998E-2</v>
      </c>
      <c r="V72" s="230">
        <f>ROUND(E72*U72,2)</f>
        <v>0.88</v>
      </c>
      <c r="W72" s="230"/>
      <c r="X72" s="230" t="s">
        <v>181</v>
      </c>
      <c r="Y72" s="230" t="s">
        <v>182</v>
      </c>
      <c r="Z72" s="210"/>
      <c r="AA72" s="210"/>
      <c r="AB72" s="210"/>
      <c r="AC72" s="210"/>
      <c r="AD72" s="210"/>
      <c r="AE72" s="210"/>
      <c r="AF72" s="210"/>
      <c r="AG72" s="210" t="s">
        <v>183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27"/>
      <c r="B73" s="228"/>
      <c r="C73" s="257" t="s">
        <v>1248</v>
      </c>
      <c r="D73" s="232"/>
      <c r="E73" s="233">
        <v>8.4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185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27"/>
      <c r="B74" s="228"/>
      <c r="C74" s="257" t="s">
        <v>1249</v>
      </c>
      <c r="D74" s="232"/>
      <c r="E74" s="233">
        <v>1.2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185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43">
        <v>26</v>
      </c>
      <c r="B75" s="244" t="s">
        <v>300</v>
      </c>
      <c r="C75" s="256" t="s">
        <v>301</v>
      </c>
      <c r="D75" s="245" t="s">
        <v>212</v>
      </c>
      <c r="E75" s="246">
        <v>15.4</v>
      </c>
      <c r="F75" s="247"/>
      <c r="G75" s="248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</v>
      </c>
      <c r="O75" s="229">
        <f>ROUND(E75*N75,2)</f>
        <v>0</v>
      </c>
      <c r="P75" s="229">
        <v>2.8500000000000001E-3</v>
      </c>
      <c r="Q75" s="229">
        <f>ROUND(E75*P75,2)</f>
        <v>0.04</v>
      </c>
      <c r="R75" s="230"/>
      <c r="S75" s="230" t="s">
        <v>179</v>
      </c>
      <c r="T75" s="230" t="s">
        <v>180</v>
      </c>
      <c r="U75" s="230">
        <v>6.9000000000000006E-2</v>
      </c>
      <c r="V75" s="230">
        <f>ROUND(E75*U75,2)</f>
        <v>1.06</v>
      </c>
      <c r="W75" s="230"/>
      <c r="X75" s="230" t="s">
        <v>181</v>
      </c>
      <c r="Y75" s="230" t="s">
        <v>182</v>
      </c>
      <c r="Z75" s="210"/>
      <c r="AA75" s="210"/>
      <c r="AB75" s="210"/>
      <c r="AC75" s="210"/>
      <c r="AD75" s="210"/>
      <c r="AE75" s="210"/>
      <c r="AF75" s="210"/>
      <c r="AG75" s="210" t="s">
        <v>183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57" t="s">
        <v>1250</v>
      </c>
      <c r="D76" s="232"/>
      <c r="E76" s="233">
        <v>15.4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185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x14ac:dyDescent="0.2">
      <c r="A77" s="236" t="s">
        <v>174</v>
      </c>
      <c r="B77" s="237" t="s">
        <v>117</v>
      </c>
      <c r="C77" s="255" t="s">
        <v>118</v>
      </c>
      <c r="D77" s="238"/>
      <c r="E77" s="239"/>
      <c r="F77" s="240"/>
      <c r="G77" s="241">
        <f>SUMIF(AG78:AG79,"&lt;&gt;NOR",G78:G79)</f>
        <v>0</v>
      </c>
      <c r="H77" s="235"/>
      <c r="I77" s="235">
        <f>SUM(I78:I79)</f>
        <v>0</v>
      </c>
      <c r="J77" s="235"/>
      <c r="K77" s="235">
        <f>SUM(K78:K79)</f>
        <v>0</v>
      </c>
      <c r="L77" s="235"/>
      <c r="M77" s="235">
        <f>SUM(M78:M79)</f>
        <v>0</v>
      </c>
      <c r="N77" s="234"/>
      <c r="O77" s="234">
        <f>SUM(O78:O79)</f>
        <v>0</v>
      </c>
      <c r="P77" s="234"/>
      <c r="Q77" s="234">
        <f>SUM(Q78:Q79)</f>
        <v>0.04</v>
      </c>
      <c r="R77" s="235"/>
      <c r="S77" s="235"/>
      <c r="T77" s="235"/>
      <c r="U77" s="235"/>
      <c r="V77" s="235">
        <f>SUM(V78:V79)</f>
        <v>6.27</v>
      </c>
      <c r="W77" s="235"/>
      <c r="X77" s="235"/>
      <c r="Y77" s="235"/>
      <c r="AG77" t="s">
        <v>175</v>
      </c>
    </row>
    <row r="78" spans="1:60" outlineLevel="1" x14ac:dyDescent="0.2">
      <c r="A78" s="243">
        <v>27</v>
      </c>
      <c r="B78" s="244" t="s">
        <v>1251</v>
      </c>
      <c r="C78" s="256" t="s">
        <v>1252</v>
      </c>
      <c r="D78" s="245" t="s">
        <v>188</v>
      </c>
      <c r="E78" s="246">
        <v>208.86580000000001</v>
      </c>
      <c r="F78" s="247"/>
      <c r="G78" s="248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</v>
      </c>
      <c r="O78" s="229">
        <f>ROUND(E78*N78,2)</f>
        <v>0</v>
      </c>
      <c r="P78" s="229">
        <v>1.8000000000000001E-4</v>
      </c>
      <c r="Q78" s="229">
        <f>ROUND(E78*P78,2)</f>
        <v>0.04</v>
      </c>
      <c r="R78" s="230"/>
      <c r="S78" s="230" t="s">
        <v>179</v>
      </c>
      <c r="T78" s="230" t="s">
        <v>180</v>
      </c>
      <c r="U78" s="230">
        <v>0.03</v>
      </c>
      <c r="V78" s="230">
        <f>ROUND(E78*U78,2)</f>
        <v>6.27</v>
      </c>
      <c r="W78" s="230"/>
      <c r="X78" s="230" t="s">
        <v>181</v>
      </c>
      <c r="Y78" s="230" t="s">
        <v>182</v>
      </c>
      <c r="Z78" s="210"/>
      <c r="AA78" s="210"/>
      <c r="AB78" s="210"/>
      <c r="AC78" s="210"/>
      <c r="AD78" s="210"/>
      <c r="AE78" s="210"/>
      <c r="AF78" s="210"/>
      <c r="AG78" s="210" t="s">
        <v>183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27"/>
      <c r="B79" s="228"/>
      <c r="C79" s="257" t="s">
        <v>1239</v>
      </c>
      <c r="D79" s="232"/>
      <c r="E79" s="233">
        <v>208.86580000000001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185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">
      <c r="A80" s="236" t="s">
        <v>174</v>
      </c>
      <c r="B80" s="237" t="s">
        <v>119</v>
      </c>
      <c r="C80" s="255" t="s">
        <v>120</v>
      </c>
      <c r="D80" s="238"/>
      <c r="E80" s="239"/>
      <c r="F80" s="240"/>
      <c r="G80" s="241">
        <f>SUMIF(AG81:AG87,"&lt;&gt;NOR",G81:G87)</f>
        <v>0</v>
      </c>
      <c r="H80" s="235"/>
      <c r="I80" s="235">
        <f>SUM(I81:I87)</f>
        <v>0</v>
      </c>
      <c r="J80" s="235"/>
      <c r="K80" s="235">
        <f>SUM(K81:K87)</f>
        <v>0</v>
      </c>
      <c r="L80" s="235"/>
      <c r="M80" s="235">
        <f>SUM(M81:M87)</f>
        <v>0</v>
      </c>
      <c r="N80" s="234"/>
      <c r="O80" s="234">
        <f>SUM(O81:O87)</f>
        <v>0</v>
      </c>
      <c r="P80" s="234"/>
      <c r="Q80" s="234">
        <f>SUM(Q81:Q87)</f>
        <v>2.79</v>
      </c>
      <c r="R80" s="235"/>
      <c r="S80" s="235"/>
      <c r="T80" s="235"/>
      <c r="U80" s="235"/>
      <c r="V80" s="235">
        <f>SUM(V81:V87)</f>
        <v>57.010000000000005</v>
      </c>
      <c r="W80" s="235"/>
      <c r="X80" s="235"/>
      <c r="Y80" s="235"/>
      <c r="AG80" t="s">
        <v>175</v>
      </c>
    </row>
    <row r="81" spans="1:60" outlineLevel="1" x14ac:dyDescent="0.2">
      <c r="A81" s="243">
        <v>28</v>
      </c>
      <c r="B81" s="244" t="s">
        <v>303</v>
      </c>
      <c r="C81" s="256" t="s">
        <v>304</v>
      </c>
      <c r="D81" s="245" t="s">
        <v>188</v>
      </c>
      <c r="E81" s="246">
        <v>130.76490000000001</v>
      </c>
      <c r="F81" s="247"/>
      <c r="G81" s="248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</v>
      </c>
      <c r="O81" s="229">
        <f>ROUND(E81*N81,2)</f>
        <v>0</v>
      </c>
      <c r="P81" s="229">
        <v>1.098E-2</v>
      </c>
      <c r="Q81" s="229">
        <f>ROUND(E81*P81,2)</f>
        <v>1.44</v>
      </c>
      <c r="R81" s="230"/>
      <c r="S81" s="230" t="s">
        <v>179</v>
      </c>
      <c r="T81" s="230" t="s">
        <v>180</v>
      </c>
      <c r="U81" s="230">
        <v>0.37</v>
      </c>
      <c r="V81" s="230">
        <f>ROUND(E81*U81,2)</f>
        <v>48.38</v>
      </c>
      <c r="W81" s="230"/>
      <c r="X81" s="230" t="s">
        <v>181</v>
      </c>
      <c r="Y81" s="230" t="s">
        <v>182</v>
      </c>
      <c r="Z81" s="210"/>
      <c r="AA81" s="210"/>
      <c r="AB81" s="210"/>
      <c r="AC81" s="210"/>
      <c r="AD81" s="210"/>
      <c r="AE81" s="210"/>
      <c r="AF81" s="210"/>
      <c r="AG81" s="210" t="s">
        <v>183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2" x14ac:dyDescent="0.2">
      <c r="A82" s="227"/>
      <c r="B82" s="228"/>
      <c r="C82" s="257" t="s">
        <v>1253</v>
      </c>
      <c r="D82" s="232"/>
      <c r="E82" s="233">
        <v>73.669899999999998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185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27"/>
      <c r="B83" s="228"/>
      <c r="C83" s="257" t="s">
        <v>1254</v>
      </c>
      <c r="D83" s="232"/>
      <c r="E83" s="233">
        <v>57.094999999999999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185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3">
        <v>29</v>
      </c>
      <c r="B84" s="244" t="s">
        <v>307</v>
      </c>
      <c r="C84" s="256" t="s">
        <v>308</v>
      </c>
      <c r="D84" s="245" t="s">
        <v>188</v>
      </c>
      <c r="E84" s="246">
        <v>130.76490000000001</v>
      </c>
      <c r="F84" s="247"/>
      <c r="G84" s="248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0</v>
      </c>
      <c r="O84" s="229">
        <f>ROUND(E84*N84,2)</f>
        <v>0</v>
      </c>
      <c r="P84" s="229">
        <v>8.0000000000000002E-3</v>
      </c>
      <c r="Q84" s="229">
        <f>ROUND(E84*P84,2)</f>
        <v>1.05</v>
      </c>
      <c r="R84" s="230"/>
      <c r="S84" s="230" t="s">
        <v>179</v>
      </c>
      <c r="T84" s="230" t="s">
        <v>180</v>
      </c>
      <c r="U84" s="230">
        <v>6.6000000000000003E-2</v>
      </c>
      <c r="V84" s="230">
        <f>ROUND(E84*U84,2)</f>
        <v>8.6300000000000008</v>
      </c>
      <c r="W84" s="230"/>
      <c r="X84" s="230" t="s">
        <v>181</v>
      </c>
      <c r="Y84" s="230" t="s">
        <v>182</v>
      </c>
      <c r="Z84" s="210"/>
      <c r="AA84" s="210"/>
      <c r="AB84" s="210"/>
      <c r="AC84" s="210"/>
      <c r="AD84" s="210"/>
      <c r="AE84" s="210"/>
      <c r="AF84" s="210"/>
      <c r="AG84" s="210" t="s">
        <v>183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2.5" outlineLevel="2" x14ac:dyDescent="0.2">
      <c r="A85" s="227"/>
      <c r="B85" s="228"/>
      <c r="C85" s="257" t="s">
        <v>1253</v>
      </c>
      <c r="D85" s="232"/>
      <c r="E85" s="233">
        <v>73.669899999999998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185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27"/>
      <c r="B86" s="228"/>
      <c r="C86" s="257" t="s">
        <v>1254</v>
      </c>
      <c r="D86" s="232"/>
      <c r="E86" s="233">
        <v>57.094999999999999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185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9">
        <v>30</v>
      </c>
      <c r="B87" s="250" t="s">
        <v>1255</v>
      </c>
      <c r="C87" s="258" t="s">
        <v>1256</v>
      </c>
      <c r="D87" s="251" t="s">
        <v>178</v>
      </c>
      <c r="E87" s="252">
        <v>10</v>
      </c>
      <c r="F87" s="253"/>
      <c r="G87" s="254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0.03</v>
      </c>
      <c r="Q87" s="229">
        <f>ROUND(E87*P87,2)</f>
        <v>0.3</v>
      </c>
      <c r="R87" s="230"/>
      <c r="S87" s="230" t="s">
        <v>736</v>
      </c>
      <c r="T87" s="230" t="s">
        <v>737</v>
      </c>
      <c r="U87" s="230">
        <v>0</v>
      </c>
      <c r="V87" s="230">
        <f>ROUND(E87*U87,2)</f>
        <v>0</v>
      </c>
      <c r="W87" s="230"/>
      <c r="X87" s="230" t="s">
        <v>181</v>
      </c>
      <c r="Y87" s="230" t="s">
        <v>182</v>
      </c>
      <c r="Z87" s="210"/>
      <c r="AA87" s="210"/>
      <c r="AB87" s="210"/>
      <c r="AC87" s="210"/>
      <c r="AD87" s="210"/>
      <c r="AE87" s="210"/>
      <c r="AF87" s="210"/>
      <c r="AG87" s="210" t="s">
        <v>183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x14ac:dyDescent="0.2">
      <c r="A88" s="236" t="s">
        <v>174</v>
      </c>
      <c r="B88" s="237" t="s">
        <v>125</v>
      </c>
      <c r="C88" s="255" t="s">
        <v>126</v>
      </c>
      <c r="D88" s="238"/>
      <c r="E88" s="239"/>
      <c r="F88" s="240"/>
      <c r="G88" s="241">
        <f>SUMIF(AG89:AG90,"&lt;&gt;NOR",G89:G90)</f>
        <v>0</v>
      </c>
      <c r="H88" s="235"/>
      <c r="I88" s="235">
        <f>SUM(I89:I90)</f>
        <v>0</v>
      </c>
      <c r="J88" s="235"/>
      <c r="K88" s="235">
        <f>SUM(K89:K90)</f>
        <v>0</v>
      </c>
      <c r="L88" s="235"/>
      <c r="M88" s="235">
        <f>SUM(M89:M90)</f>
        <v>0</v>
      </c>
      <c r="N88" s="234"/>
      <c r="O88" s="234">
        <f>SUM(O89:O90)</f>
        <v>0</v>
      </c>
      <c r="P88" s="234"/>
      <c r="Q88" s="234">
        <f>SUM(Q89:Q90)</f>
        <v>0.39</v>
      </c>
      <c r="R88" s="235"/>
      <c r="S88" s="235"/>
      <c r="T88" s="235"/>
      <c r="U88" s="235"/>
      <c r="V88" s="235">
        <f>SUM(V89:V90)</f>
        <v>28.4</v>
      </c>
      <c r="W88" s="235"/>
      <c r="X88" s="235"/>
      <c r="Y88" s="235"/>
      <c r="AG88" t="s">
        <v>175</v>
      </c>
    </row>
    <row r="89" spans="1:60" ht="22.5" outlineLevel="1" x14ac:dyDescent="0.2">
      <c r="A89" s="243">
        <v>31</v>
      </c>
      <c r="B89" s="244" t="s">
        <v>1257</v>
      </c>
      <c r="C89" s="256" t="s">
        <v>1258</v>
      </c>
      <c r="D89" s="245" t="s">
        <v>188</v>
      </c>
      <c r="E89" s="246">
        <v>111.38</v>
      </c>
      <c r="F89" s="247"/>
      <c r="G89" s="248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0</v>
      </c>
      <c r="O89" s="229">
        <f>ROUND(E89*N89,2)</f>
        <v>0</v>
      </c>
      <c r="P89" s="229">
        <v>3.5000000000000001E-3</v>
      </c>
      <c r="Q89" s="229">
        <f>ROUND(E89*P89,2)</f>
        <v>0.39</v>
      </c>
      <c r="R89" s="230"/>
      <c r="S89" s="230" t="s">
        <v>179</v>
      </c>
      <c r="T89" s="230" t="s">
        <v>180</v>
      </c>
      <c r="U89" s="230">
        <v>0.255</v>
      </c>
      <c r="V89" s="230">
        <f>ROUND(E89*U89,2)</f>
        <v>28.4</v>
      </c>
      <c r="W89" s="230"/>
      <c r="X89" s="230" t="s">
        <v>181</v>
      </c>
      <c r="Y89" s="230" t="s">
        <v>182</v>
      </c>
      <c r="Z89" s="210"/>
      <c r="AA89" s="210"/>
      <c r="AB89" s="210"/>
      <c r="AC89" s="210"/>
      <c r="AD89" s="210"/>
      <c r="AE89" s="210"/>
      <c r="AF89" s="210"/>
      <c r="AG89" s="210" t="s">
        <v>183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27"/>
      <c r="B90" s="228"/>
      <c r="C90" s="257" t="s">
        <v>1259</v>
      </c>
      <c r="D90" s="232"/>
      <c r="E90" s="233">
        <v>111.38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185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x14ac:dyDescent="0.2">
      <c r="A91" s="236" t="s">
        <v>174</v>
      </c>
      <c r="B91" s="237" t="s">
        <v>143</v>
      </c>
      <c r="C91" s="255" t="s">
        <v>144</v>
      </c>
      <c r="D91" s="238"/>
      <c r="E91" s="239"/>
      <c r="F91" s="240"/>
      <c r="G91" s="241">
        <f>SUMIF(AG92:AG102,"&lt;&gt;NOR",G92:G102)</f>
        <v>0</v>
      </c>
      <c r="H91" s="235"/>
      <c r="I91" s="235">
        <f>SUM(I92:I102)</f>
        <v>0</v>
      </c>
      <c r="J91" s="235"/>
      <c r="K91" s="235">
        <f>SUM(K92:K102)</f>
        <v>0</v>
      </c>
      <c r="L91" s="235"/>
      <c r="M91" s="235">
        <f>SUM(M92:M102)</f>
        <v>0</v>
      </c>
      <c r="N91" s="234"/>
      <c r="O91" s="234">
        <f>SUM(O92:O102)</f>
        <v>0</v>
      </c>
      <c r="P91" s="234"/>
      <c r="Q91" s="234">
        <f>SUM(Q92:Q102)</f>
        <v>0</v>
      </c>
      <c r="R91" s="235"/>
      <c r="S91" s="235"/>
      <c r="T91" s="235"/>
      <c r="U91" s="235"/>
      <c r="V91" s="235">
        <f>SUM(V92:V102)</f>
        <v>77.25</v>
      </c>
      <c r="W91" s="235"/>
      <c r="X91" s="235"/>
      <c r="Y91" s="235"/>
      <c r="AG91" t="s">
        <v>175</v>
      </c>
    </row>
    <row r="92" spans="1:60" outlineLevel="1" x14ac:dyDescent="0.2">
      <c r="A92" s="249">
        <v>32</v>
      </c>
      <c r="B92" s="250" t="s">
        <v>319</v>
      </c>
      <c r="C92" s="258" t="s">
        <v>320</v>
      </c>
      <c r="D92" s="251" t="s">
        <v>321</v>
      </c>
      <c r="E92" s="252">
        <v>30</v>
      </c>
      <c r="F92" s="253"/>
      <c r="G92" s="254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0</v>
      </c>
      <c r="O92" s="229">
        <f>ROUND(E92*N92,2)</f>
        <v>0</v>
      </c>
      <c r="P92" s="229">
        <v>0</v>
      </c>
      <c r="Q92" s="229">
        <f>ROUND(E92*P92,2)</f>
        <v>0</v>
      </c>
      <c r="R92" s="230"/>
      <c r="S92" s="230" t="s">
        <v>322</v>
      </c>
      <c r="T92" s="230" t="s">
        <v>180</v>
      </c>
      <c r="U92" s="230">
        <v>0</v>
      </c>
      <c r="V92" s="230">
        <f>ROUND(E92*U92,2)</f>
        <v>0</v>
      </c>
      <c r="W92" s="230"/>
      <c r="X92" s="230" t="s">
        <v>181</v>
      </c>
      <c r="Y92" s="230" t="s">
        <v>182</v>
      </c>
      <c r="Z92" s="210"/>
      <c r="AA92" s="210"/>
      <c r="AB92" s="210"/>
      <c r="AC92" s="210"/>
      <c r="AD92" s="210"/>
      <c r="AE92" s="210"/>
      <c r="AF92" s="210"/>
      <c r="AG92" s="210" t="s">
        <v>183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9">
        <v>33</v>
      </c>
      <c r="B93" s="250" t="s">
        <v>323</v>
      </c>
      <c r="C93" s="258" t="s">
        <v>324</v>
      </c>
      <c r="D93" s="251" t="s">
        <v>325</v>
      </c>
      <c r="E93" s="252">
        <v>54.024140000000003</v>
      </c>
      <c r="F93" s="253"/>
      <c r="G93" s="254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0</v>
      </c>
      <c r="O93" s="229">
        <f>ROUND(E93*N93,2)</f>
        <v>0</v>
      </c>
      <c r="P93" s="229">
        <v>0</v>
      </c>
      <c r="Q93" s="229">
        <f>ROUND(E93*P93,2)</f>
        <v>0</v>
      </c>
      <c r="R93" s="230"/>
      <c r="S93" s="230" t="s">
        <v>179</v>
      </c>
      <c r="T93" s="230" t="s">
        <v>180</v>
      </c>
      <c r="U93" s="230">
        <v>0.94</v>
      </c>
      <c r="V93" s="230">
        <f>ROUND(E93*U93,2)</f>
        <v>50.78</v>
      </c>
      <c r="W93" s="230"/>
      <c r="X93" s="230" t="s">
        <v>326</v>
      </c>
      <c r="Y93" s="230" t="s">
        <v>182</v>
      </c>
      <c r="Z93" s="210"/>
      <c r="AA93" s="210"/>
      <c r="AB93" s="210"/>
      <c r="AC93" s="210"/>
      <c r="AD93" s="210"/>
      <c r="AE93" s="210"/>
      <c r="AF93" s="210"/>
      <c r="AG93" s="210" t="s">
        <v>327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9">
        <v>34</v>
      </c>
      <c r="B94" s="250" t="s">
        <v>328</v>
      </c>
      <c r="C94" s="258" t="s">
        <v>329</v>
      </c>
      <c r="D94" s="251" t="s">
        <v>325</v>
      </c>
      <c r="E94" s="252">
        <v>54.024140000000003</v>
      </c>
      <c r="F94" s="253"/>
      <c r="G94" s="254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0</v>
      </c>
      <c r="O94" s="229">
        <f>ROUND(E94*N94,2)</f>
        <v>0</v>
      </c>
      <c r="P94" s="229">
        <v>0</v>
      </c>
      <c r="Q94" s="229">
        <f>ROUND(E94*P94,2)</f>
        <v>0</v>
      </c>
      <c r="R94" s="230"/>
      <c r="S94" s="230" t="s">
        <v>179</v>
      </c>
      <c r="T94" s="230" t="s">
        <v>180</v>
      </c>
      <c r="U94" s="230">
        <v>0.49</v>
      </c>
      <c r="V94" s="230">
        <f>ROUND(E94*U94,2)</f>
        <v>26.47</v>
      </c>
      <c r="W94" s="230"/>
      <c r="X94" s="230" t="s">
        <v>326</v>
      </c>
      <c r="Y94" s="230" t="s">
        <v>182</v>
      </c>
      <c r="Z94" s="210"/>
      <c r="AA94" s="210"/>
      <c r="AB94" s="210"/>
      <c r="AC94" s="210"/>
      <c r="AD94" s="210"/>
      <c r="AE94" s="210"/>
      <c r="AF94" s="210"/>
      <c r="AG94" s="210" t="s">
        <v>327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43">
        <v>35</v>
      </c>
      <c r="B95" s="244" t="s">
        <v>330</v>
      </c>
      <c r="C95" s="256" t="s">
        <v>331</v>
      </c>
      <c r="D95" s="245" t="s">
        <v>325</v>
      </c>
      <c r="E95" s="246">
        <v>1080.4000000000001</v>
      </c>
      <c r="F95" s="247"/>
      <c r="G95" s="248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0</v>
      </c>
      <c r="O95" s="229">
        <f>ROUND(E95*N95,2)</f>
        <v>0</v>
      </c>
      <c r="P95" s="229">
        <v>0</v>
      </c>
      <c r="Q95" s="229">
        <f>ROUND(E95*P95,2)</f>
        <v>0</v>
      </c>
      <c r="R95" s="230"/>
      <c r="S95" s="230" t="s">
        <v>179</v>
      </c>
      <c r="T95" s="230" t="s">
        <v>180</v>
      </c>
      <c r="U95" s="230">
        <v>0</v>
      </c>
      <c r="V95" s="230">
        <f>ROUND(E95*U95,2)</f>
        <v>0</v>
      </c>
      <c r="W95" s="230"/>
      <c r="X95" s="230" t="s">
        <v>181</v>
      </c>
      <c r="Y95" s="230" t="s">
        <v>182</v>
      </c>
      <c r="Z95" s="210"/>
      <c r="AA95" s="210"/>
      <c r="AB95" s="210"/>
      <c r="AC95" s="210"/>
      <c r="AD95" s="210"/>
      <c r="AE95" s="210"/>
      <c r="AF95" s="210"/>
      <c r="AG95" s="210" t="s">
        <v>183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57" t="s">
        <v>1260</v>
      </c>
      <c r="D96" s="232"/>
      <c r="E96" s="233">
        <v>1080.4000000000001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185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2.5" outlineLevel="1" x14ac:dyDescent="0.2">
      <c r="A97" s="249">
        <v>36</v>
      </c>
      <c r="B97" s="250" t="s">
        <v>333</v>
      </c>
      <c r="C97" s="258" t="s">
        <v>334</v>
      </c>
      <c r="D97" s="251" t="s">
        <v>325</v>
      </c>
      <c r="E97" s="252">
        <v>43</v>
      </c>
      <c r="F97" s="253"/>
      <c r="G97" s="254">
        <f>ROUND(E97*F97,2)</f>
        <v>0</v>
      </c>
      <c r="H97" s="231"/>
      <c r="I97" s="230">
        <f>ROUND(E97*H97,2)</f>
        <v>0</v>
      </c>
      <c r="J97" s="231"/>
      <c r="K97" s="230">
        <f>ROUND(E97*J97,2)</f>
        <v>0</v>
      </c>
      <c r="L97" s="230">
        <v>21</v>
      </c>
      <c r="M97" s="230">
        <f>G97*(1+L97/100)</f>
        <v>0</v>
      </c>
      <c r="N97" s="229">
        <v>0</v>
      </c>
      <c r="O97" s="229">
        <f>ROUND(E97*N97,2)</f>
        <v>0</v>
      </c>
      <c r="P97" s="229">
        <v>0</v>
      </c>
      <c r="Q97" s="229">
        <f>ROUND(E97*P97,2)</f>
        <v>0</v>
      </c>
      <c r="R97" s="230"/>
      <c r="S97" s="230" t="s">
        <v>335</v>
      </c>
      <c r="T97" s="230" t="s">
        <v>180</v>
      </c>
      <c r="U97" s="230">
        <v>0</v>
      </c>
      <c r="V97" s="230">
        <f>ROUND(E97*U97,2)</f>
        <v>0</v>
      </c>
      <c r="W97" s="230"/>
      <c r="X97" s="230" t="s">
        <v>181</v>
      </c>
      <c r="Y97" s="230" t="s">
        <v>182</v>
      </c>
      <c r="Z97" s="210"/>
      <c r="AA97" s="210"/>
      <c r="AB97" s="210"/>
      <c r="AC97" s="210"/>
      <c r="AD97" s="210"/>
      <c r="AE97" s="210"/>
      <c r="AF97" s="210"/>
      <c r="AG97" s="210" t="s">
        <v>183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49">
        <v>37</v>
      </c>
      <c r="B98" s="250" t="s">
        <v>337</v>
      </c>
      <c r="C98" s="258" t="s">
        <v>338</v>
      </c>
      <c r="D98" s="251" t="s">
        <v>325</v>
      </c>
      <c r="E98" s="252">
        <v>5.92</v>
      </c>
      <c r="F98" s="253"/>
      <c r="G98" s="254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0</v>
      </c>
      <c r="O98" s="229">
        <f>ROUND(E98*N98,2)</f>
        <v>0</v>
      </c>
      <c r="P98" s="229">
        <v>0</v>
      </c>
      <c r="Q98" s="229">
        <f>ROUND(E98*P98,2)</f>
        <v>0</v>
      </c>
      <c r="R98" s="230"/>
      <c r="S98" s="230" t="s">
        <v>179</v>
      </c>
      <c r="T98" s="230" t="s">
        <v>180</v>
      </c>
      <c r="U98" s="230">
        <v>0</v>
      </c>
      <c r="V98" s="230">
        <f>ROUND(E98*U98,2)</f>
        <v>0</v>
      </c>
      <c r="W98" s="230"/>
      <c r="X98" s="230" t="s">
        <v>181</v>
      </c>
      <c r="Y98" s="230" t="s">
        <v>182</v>
      </c>
      <c r="Z98" s="210"/>
      <c r="AA98" s="210"/>
      <c r="AB98" s="210"/>
      <c r="AC98" s="210"/>
      <c r="AD98" s="210"/>
      <c r="AE98" s="210"/>
      <c r="AF98" s="210"/>
      <c r="AG98" s="210" t="s">
        <v>183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22.5" outlineLevel="1" x14ac:dyDescent="0.2">
      <c r="A99" s="249">
        <v>38</v>
      </c>
      <c r="B99" s="250" t="s">
        <v>339</v>
      </c>
      <c r="C99" s="258" t="s">
        <v>340</v>
      </c>
      <c r="D99" s="251" t="s">
        <v>325</v>
      </c>
      <c r="E99" s="252">
        <v>2.09</v>
      </c>
      <c r="F99" s="253"/>
      <c r="G99" s="254">
        <f>ROUND(E99*F99,2)</f>
        <v>0</v>
      </c>
      <c r="H99" s="231"/>
      <c r="I99" s="230">
        <f>ROUND(E99*H99,2)</f>
        <v>0</v>
      </c>
      <c r="J99" s="231"/>
      <c r="K99" s="230">
        <f>ROUND(E99*J99,2)</f>
        <v>0</v>
      </c>
      <c r="L99" s="230">
        <v>21</v>
      </c>
      <c r="M99" s="230">
        <f>G99*(1+L99/100)</f>
        <v>0</v>
      </c>
      <c r="N99" s="229">
        <v>0</v>
      </c>
      <c r="O99" s="229">
        <f>ROUND(E99*N99,2)</f>
        <v>0</v>
      </c>
      <c r="P99" s="229">
        <v>0</v>
      </c>
      <c r="Q99" s="229">
        <f>ROUND(E99*P99,2)</f>
        <v>0</v>
      </c>
      <c r="R99" s="230"/>
      <c r="S99" s="230" t="s">
        <v>179</v>
      </c>
      <c r="T99" s="230" t="s">
        <v>180</v>
      </c>
      <c r="U99" s="230">
        <v>0</v>
      </c>
      <c r="V99" s="230">
        <f>ROUND(E99*U99,2)</f>
        <v>0</v>
      </c>
      <c r="W99" s="230"/>
      <c r="X99" s="230" t="s">
        <v>181</v>
      </c>
      <c r="Y99" s="230" t="s">
        <v>182</v>
      </c>
      <c r="Z99" s="210"/>
      <c r="AA99" s="210"/>
      <c r="AB99" s="210"/>
      <c r="AC99" s="210"/>
      <c r="AD99" s="210"/>
      <c r="AE99" s="210"/>
      <c r="AF99" s="210"/>
      <c r="AG99" s="210" t="s">
        <v>183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22.5" outlineLevel="1" x14ac:dyDescent="0.2">
      <c r="A100" s="249">
        <v>39</v>
      </c>
      <c r="B100" s="250" t="s">
        <v>341</v>
      </c>
      <c r="C100" s="258" t="s">
        <v>342</v>
      </c>
      <c r="D100" s="251" t="s">
        <v>325</v>
      </c>
      <c r="E100" s="252">
        <v>2</v>
      </c>
      <c r="F100" s="253"/>
      <c r="G100" s="254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0</v>
      </c>
      <c r="O100" s="229">
        <f>ROUND(E100*N100,2)</f>
        <v>0</v>
      </c>
      <c r="P100" s="229">
        <v>0</v>
      </c>
      <c r="Q100" s="229">
        <f>ROUND(E100*P100,2)</f>
        <v>0</v>
      </c>
      <c r="R100" s="230"/>
      <c r="S100" s="230" t="s">
        <v>179</v>
      </c>
      <c r="T100" s="230" t="s">
        <v>180</v>
      </c>
      <c r="U100" s="230">
        <v>0</v>
      </c>
      <c r="V100" s="230">
        <f>ROUND(E100*U100,2)</f>
        <v>0</v>
      </c>
      <c r="W100" s="230"/>
      <c r="X100" s="230" t="s">
        <v>181</v>
      </c>
      <c r="Y100" s="230" t="s">
        <v>182</v>
      </c>
      <c r="Z100" s="210"/>
      <c r="AA100" s="210"/>
      <c r="AB100" s="210"/>
      <c r="AC100" s="210"/>
      <c r="AD100" s="210"/>
      <c r="AE100" s="210"/>
      <c r="AF100" s="210"/>
      <c r="AG100" s="210" t="s">
        <v>183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22.5" outlineLevel="1" x14ac:dyDescent="0.2">
      <c r="A101" s="249">
        <v>40</v>
      </c>
      <c r="B101" s="250" t="s">
        <v>343</v>
      </c>
      <c r="C101" s="258" t="s">
        <v>344</v>
      </c>
      <c r="D101" s="251" t="s">
        <v>325</v>
      </c>
      <c r="E101" s="252">
        <v>0.51</v>
      </c>
      <c r="F101" s="253"/>
      <c r="G101" s="254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0</v>
      </c>
      <c r="O101" s="229">
        <f>ROUND(E101*N101,2)</f>
        <v>0</v>
      </c>
      <c r="P101" s="229">
        <v>0</v>
      </c>
      <c r="Q101" s="229">
        <f>ROUND(E101*P101,2)</f>
        <v>0</v>
      </c>
      <c r="R101" s="230"/>
      <c r="S101" s="230" t="s">
        <v>179</v>
      </c>
      <c r="T101" s="230" t="s">
        <v>180</v>
      </c>
      <c r="U101" s="230">
        <v>0</v>
      </c>
      <c r="V101" s="230">
        <f>ROUND(E101*U101,2)</f>
        <v>0</v>
      </c>
      <c r="W101" s="230"/>
      <c r="X101" s="230" t="s">
        <v>181</v>
      </c>
      <c r="Y101" s="230" t="s">
        <v>182</v>
      </c>
      <c r="Z101" s="210"/>
      <c r="AA101" s="210"/>
      <c r="AB101" s="210"/>
      <c r="AC101" s="210"/>
      <c r="AD101" s="210"/>
      <c r="AE101" s="210"/>
      <c r="AF101" s="210"/>
      <c r="AG101" s="210" t="s">
        <v>183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22.5" outlineLevel="1" x14ac:dyDescent="0.2">
      <c r="A102" s="243">
        <v>41</v>
      </c>
      <c r="B102" s="244" t="s">
        <v>1261</v>
      </c>
      <c r="C102" s="256" t="s">
        <v>1262</v>
      </c>
      <c r="D102" s="245" t="s">
        <v>325</v>
      </c>
      <c r="E102" s="246">
        <v>0.39</v>
      </c>
      <c r="F102" s="247"/>
      <c r="G102" s="248">
        <f>ROUND(E102*F102,2)</f>
        <v>0</v>
      </c>
      <c r="H102" s="231"/>
      <c r="I102" s="230">
        <f>ROUND(E102*H102,2)</f>
        <v>0</v>
      </c>
      <c r="J102" s="231"/>
      <c r="K102" s="230">
        <f>ROUND(E102*J102,2)</f>
        <v>0</v>
      </c>
      <c r="L102" s="230">
        <v>21</v>
      </c>
      <c r="M102" s="230">
        <f>G102*(1+L102/100)</f>
        <v>0</v>
      </c>
      <c r="N102" s="229">
        <v>0</v>
      </c>
      <c r="O102" s="229">
        <f>ROUND(E102*N102,2)</f>
        <v>0</v>
      </c>
      <c r="P102" s="229">
        <v>0</v>
      </c>
      <c r="Q102" s="229">
        <f>ROUND(E102*P102,2)</f>
        <v>0</v>
      </c>
      <c r="R102" s="230"/>
      <c r="S102" s="230" t="s">
        <v>179</v>
      </c>
      <c r="T102" s="230" t="s">
        <v>180</v>
      </c>
      <c r="U102" s="230">
        <v>0</v>
      </c>
      <c r="V102" s="230">
        <f>ROUND(E102*U102,2)</f>
        <v>0</v>
      </c>
      <c r="W102" s="230"/>
      <c r="X102" s="230" t="s">
        <v>181</v>
      </c>
      <c r="Y102" s="230" t="s">
        <v>182</v>
      </c>
      <c r="Z102" s="210"/>
      <c r="AA102" s="210"/>
      <c r="AB102" s="210"/>
      <c r="AC102" s="210"/>
      <c r="AD102" s="210"/>
      <c r="AE102" s="210"/>
      <c r="AF102" s="210"/>
      <c r="AG102" s="210" t="s">
        <v>183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x14ac:dyDescent="0.2">
      <c r="A103" s="3"/>
      <c r="B103" s="4"/>
      <c r="C103" s="259"/>
      <c r="D103" s="6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v>12</v>
      </c>
      <c r="AF103">
        <v>21</v>
      </c>
      <c r="AG103" t="s">
        <v>160</v>
      </c>
    </row>
    <row r="104" spans="1:60" x14ac:dyDescent="0.2">
      <c r="A104" s="213"/>
      <c r="B104" s="214" t="s">
        <v>31</v>
      </c>
      <c r="C104" s="260"/>
      <c r="D104" s="215"/>
      <c r="E104" s="216"/>
      <c r="F104" s="216"/>
      <c r="G104" s="242">
        <f>G8+G54+G57+G60+G65+G77+G80+G88+G91</f>
        <v>0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AE104">
        <f>SUMIF(L7:L102,AE103,G7:G102)</f>
        <v>0</v>
      </c>
      <c r="AF104">
        <f>SUMIF(L7:L102,AF103,G7:G102)</f>
        <v>0</v>
      </c>
      <c r="AG104" t="s">
        <v>347</v>
      </c>
    </row>
    <row r="105" spans="1:60" x14ac:dyDescent="0.2">
      <c r="A105" s="3"/>
      <c r="B105" s="4"/>
      <c r="C105" s="259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60" x14ac:dyDescent="0.2">
      <c r="A106" s="3"/>
      <c r="B106" s="4"/>
      <c r="C106" s="259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 x14ac:dyDescent="0.2">
      <c r="A107" s="217" t="s">
        <v>348</v>
      </c>
      <c r="B107" s="217"/>
      <c r="C107" s="261"/>
      <c r="D107" s="6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60" x14ac:dyDescent="0.2">
      <c r="A108" s="218"/>
      <c r="B108" s="219"/>
      <c r="C108" s="262"/>
      <c r="D108" s="219"/>
      <c r="E108" s="219"/>
      <c r="F108" s="219"/>
      <c r="G108" s="220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AG108" t="s">
        <v>349</v>
      </c>
    </row>
    <row r="109" spans="1:60" x14ac:dyDescent="0.2">
      <c r="A109" s="221"/>
      <c r="B109" s="222"/>
      <c r="C109" s="263"/>
      <c r="D109" s="222"/>
      <c r="E109" s="222"/>
      <c r="F109" s="222"/>
      <c r="G109" s="22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60" x14ac:dyDescent="0.2">
      <c r="A110" s="221"/>
      <c r="B110" s="222"/>
      <c r="C110" s="263"/>
      <c r="D110" s="222"/>
      <c r="E110" s="222"/>
      <c r="F110" s="222"/>
      <c r="G110" s="22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60" x14ac:dyDescent="0.2">
      <c r="A111" s="221"/>
      <c r="B111" s="222"/>
      <c r="C111" s="263"/>
      <c r="D111" s="222"/>
      <c r="E111" s="222"/>
      <c r="F111" s="222"/>
      <c r="G111" s="22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60" x14ac:dyDescent="0.2">
      <c r="A112" s="224"/>
      <c r="B112" s="225"/>
      <c r="C112" s="264"/>
      <c r="D112" s="225"/>
      <c r="E112" s="225"/>
      <c r="F112" s="225"/>
      <c r="G112" s="22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33" x14ac:dyDescent="0.2">
      <c r="A113" s="3"/>
      <c r="B113" s="4"/>
      <c r="C113" s="259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33" x14ac:dyDescent="0.2">
      <c r="C114" s="265"/>
      <c r="D114" s="10"/>
      <c r="AG114" t="s">
        <v>350</v>
      </c>
    </row>
    <row r="115" spans="1:33" x14ac:dyDescent="0.2">
      <c r="D115" s="10"/>
    </row>
    <row r="116" spans="1:33" x14ac:dyDescent="0.2">
      <c r="D116" s="10"/>
    </row>
    <row r="117" spans="1:33" x14ac:dyDescent="0.2">
      <c r="D117" s="10"/>
    </row>
    <row r="118" spans="1:33" x14ac:dyDescent="0.2">
      <c r="D118" s="10"/>
    </row>
    <row r="119" spans="1:33" x14ac:dyDescent="0.2">
      <c r="D119" s="10"/>
    </row>
    <row r="120" spans="1:33" x14ac:dyDescent="0.2">
      <c r="D120" s="10"/>
    </row>
    <row r="121" spans="1:33" x14ac:dyDescent="0.2">
      <c r="D121" s="10"/>
    </row>
    <row r="122" spans="1:33" x14ac:dyDescent="0.2">
      <c r="D122" s="10"/>
    </row>
    <row r="123" spans="1:33" x14ac:dyDescent="0.2">
      <c r="D123" s="10"/>
    </row>
    <row r="124" spans="1:33" x14ac:dyDescent="0.2">
      <c r="D124" s="10"/>
    </row>
    <row r="125" spans="1:33" x14ac:dyDescent="0.2">
      <c r="D125" s="10"/>
    </row>
    <row r="126" spans="1:33" x14ac:dyDescent="0.2">
      <c r="D126" s="10"/>
    </row>
    <row r="127" spans="1:33" x14ac:dyDescent="0.2">
      <c r="D127" s="10"/>
    </row>
    <row r="128" spans="1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oWYIfB2ipbWwEYk5tKx6bbqTbttLF5TT1GTZpJGGz367McK75xk+em+M/tEYb4JGJuD6MWEq+GSwqsI+Y4mlA==" saltValue="koLxa3TceAmfEHuxOFcNTA==" spinCount="100000" sheet="1" formatRows="0"/>
  <mergeCells count="6">
    <mergeCell ref="A1:G1"/>
    <mergeCell ref="C2:G2"/>
    <mergeCell ref="C3:G3"/>
    <mergeCell ref="C4:G4"/>
    <mergeCell ref="A107:C107"/>
    <mergeCell ref="A108:G11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02 01 Pol</vt:lpstr>
      <vt:lpstr>02 02 Pol</vt:lpstr>
      <vt:lpstr>02 03 Pol</vt:lpstr>
      <vt:lpstr>02 04 Pol</vt:lpstr>
      <vt:lpstr>02 05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'02 01 Pol'!Názvy_tisku</vt:lpstr>
      <vt:lpstr>'02 02 Pol'!Názvy_tisku</vt:lpstr>
      <vt:lpstr>'02 03 Pol'!Názvy_tisku</vt:lpstr>
      <vt:lpstr>'02 04 Pol'!Názvy_tisku</vt:lpstr>
      <vt:lpstr>'02 05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'02 01 Pol'!Oblast_tisku</vt:lpstr>
      <vt:lpstr>'02 02 Pol'!Oblast_tisku</vt:lpstr>
      <vt:lpstr>'02 03 Pol'!Oblast_tisku</vt:lpstr>
      <vt:lpstr>'02 04 Pol'!Oblast_tisku</vt:lpstr>
      <vt:lpstr>'02 05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Čížek</dc:creator>
  <cp:lastModifiedBy>Petr Čížek</cp:lastModifiedBy>
  <cp:lastPrinted>2019-03-19T12:27:02Z</cp:lastPrinted>
  <dcterms:created xsi:type="dcterms:W3CDTF">2009-04-08T07:15:50Z</dcterms:created>
  <dcterms:modified xsi:type="dcterms:W3CDTF">2026-02-26T07:40:30Z</dcterms:modified>
</cp:coreProperties>
</file>