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 - Architektonicko s..." sheetId="2" r:id="rId2"/>
    <sheet name="D.1.4.1 - Vzduchotechnika..." sheetId="3" r:id="rId3"/>
    <sheet name="D.1.4.2 - Silnoproudá ele..." sheetId="4" r:id="rId4"/>
    <sheet name="D.1.4.3.SK - Strukturovan..." sheetId="5" r:id="rId5"/>
    <sheet name="D.1.4.3.EPS - Elektrická ..." sheetId="6" r:id="rId6"/>
    <sheet name="D.1.4.3.PZTS - Poplachový..." sheetId="7" r:id="rId7"/>
    <sheet name="D.1.4.3.EKV - Elektronick..." sheetId="8" r:id="rId8"/>
    <sheet name="D.1.4.4 - Zdravotechnické..." sheetId="9" r:id="rId9"/>
    <sheet name="D.1.4.5 - Vytápění" sheetId="10" r:id="rId10"/>
    <sheet name="VRN - Vedlejší a ostatní ..." sheetId="11" r:id="rId11"/>
  </sheets>
  <definedNames>
    <definedName name="_xlnm.Print_Area" localSheetId="0">'Rekapitulace stavby'!$D$4:$AO$76,'Rekapitulace stavby'!$C$82:$AQ$106</definedName>
    <definedName name="_xlnm.Print_Titles" localSheetId="0">'Rekapitulace stavby'!$92:$92</definedName>
    <definedName name="_xlnm._FilterDatabase" localSheetId="1" hidden="1">'D.1.1 - Architektonicko s...'!$C$130:$K$857</definedName>
    <definedName name="_xlnm.Print_Area" localSheetId="1">'D.1.1 - Architektonicko s...'!$C$4:$J$76,'D.1.1 - Architektonicko s...'!$C$118:$J$857</definedName>
    <definedName name="_xlnm.Print_Titles" localSheetId="1">'D.1.1 - Architektonicko s...'!$130:$130</definedName>
    <definedName name="_xlnm._FilterDatabase" localSheetId="2" hidden="1">'D.1.4.1 - Vzduchotechnika...'!$C$120:$K$155</definedName>
    <definedName name="_xlnm.Print_Area" localSheetId="2">'D.1.4.1 - Vzduchotechnika...'!$C$4:$J$76,'D.1.4.1 - Vzduchotechnika...'!$C$108:$J$155</definedName>
    <definedName name="_xlnm.Print_Titles" localSheetId="2">'D.1.4.1 - Vzduchotechnika...'!$120:$120</definedName>
    <definedName name="_xlnm._FilterDatabase" localSheetId="3" hidden="1">'D.1.4.2 - Silnoproudá ele...'!$C$124:$K$174</definedName>
    <definedName name="_xlnm.Print_Area" localSheetId="3">'D.1.4.2 - Silnoproudá ele...'!$C$4:$J$76,'D.1.4.2 - Silnoproudá ele...'!$C$112:$J$174</definedName>
    <definedName name="_xlnm.Print_Titles" localSheetId="3">'D.1.4.2 - Silnoproudá ele...'!$124:$124</definedName>
    <definedName name="_xlnm._FilterDatabase" localSheetId="4" hidden="1">'D.1.4.3.SK - Strukturovan...'!$C$120:$K$278</definedName>
    <definedName name="_xlnm.Print_Area" localSheetId="4">'D.1.4.3.SK - Strukturovan...'!$C$4:$J$76,'D.1.4.3.SK - Strukturovan...'!$C$106:$J$278</definedName>
    <definedName name="_xlnm.Print_Titles" localSheetId="4">'D.1.4.3.SK - Strukturovan...'!$120:$120</definedName>
    <definedName name="_xlnm._FilterDatabase" localSheetId="5" hidden="1">'D.1.4.3.EPS - Elektrická ...'!$C$120:$K$220</definedName>
    <definedName name="_xlnm.Print_Area" localSheetId="5">'D.1.4.3.EPS - Elektrická ...'!$C$4:$J$76,'D.1.4.3.EPS - Elektrická ...'!$C$106:$J$220</definedName>
    <definedName name="_xlnm.Print_Titles" localSheetId="5">'D.1.4.3.EPS - Elektrická ...'!$120:$120</definedName>
    <definedName name="_xlnm._FilterDatabase" localSheetId="6" hidden="1">'D.1.4.3.PZTS - Poplachový...'!$C$120:$K$152</definedName>
    <definedName name="_xlnm.Print_Area" localSheetId="6">'D.1.4.3.PZTS - Poplachový...'!$C$4:$J$76,'D.1.4.3.PZTS - Poplachový...'!$C$106:$J$152</definedName>
    <definedName name="_xlnm.Print_Titles" localSheetId="6">'D.1.4.3.PZTS - Poplachový...'!$120:$120</definedName>
    <definedName name="_xlnm._FilterDatabase" localSheetId="7" hidden="1">'D.1.4.3.EKV - Elektronick...'!$C$120:$K$247</definedName>
    <definedName name="_xlnm.Print_Area" localSheetId="7">'D.1.4.3.EKV - Elektronick...'!$C$4:$J$76,'D.1.4.3.EKV - Elektronick...'!$C$106:$J$247</definedName>
    <definedName name="_xlnm.Print_Titles" localSheetId="7">'D.1.4.3.EKV - Elektronick...'!$120:$120</definedName>
    <definedName name="_xlnm._FilterDatabase" localSheetId="8" hidden="1">'D.1.4.4 - Zdravotechnické...'!$C$116:$K$127</definedName>
    <definedName name="_xlnm.Print_Area" localSheetId="8">'D.1.4.4 - Zdravotechnické...'!$C$4:$J$76,'D.1.4.4 - Zdravotechnické...'!$C$104:$J$127</definedName>
    <definedName name="_xlnm.Print_Titles" localSheetId="8">'D.1.4.4 - Zdravotechnické...'!$116:$116</definedName>
    <definedName name="_xlnm._FilterDatabase" localSheetId="9" hidden="1">'D.1.4.5 - Vytápění'!$C$116:$K$120</definedName>
    <definedName name="_xlnm.Print_Area" localSheetId="9">'D.1.4.5 - Vytápění'!$C$4:$J$76,'D.1.4.5 - Vytápění'!$C$104:$J$120</definedName>
    <definedName name="_xlnm.Print_Titles" localSheetId="9">'D.1.4.5 - Vytápění'!$116:$116</definedName>
    <definedName name="_xlnm._FilterDatabase" localSheetId="10" hidden="1">'VRN - Vedlejší a ostatní ...'!$C$116:$K$141</definedName>
    <definedName name="_xlnm.Print_Area" localSheetId="10">'VRN - Vedlejší a ostatní ...'!$C$4:$J$76,'VRN - Vedlejší a ostatní ...'!$C$104:$J$141</definedName>
    <definedName name="_xlnm.Print_Titles" localSheetId="10">'VRN - Vedlejší a ostatní ...'!$116:$116</definedName>
  </definedNames>
  <calcPr/>
</workbook>
</file>

<file path=xl/calcChain.xml><?xml version="1.0" encoding="utf-8"?>
<calcChain xmlns="http://schemas.openxmlformats.org/spreadsheetml/2006/main">
  <c i="11" l="1" r="T118"/>
  <c r="T117"/>
  <c r="R118"/>
  <c r="R117"/>
  <c r="P118"/>
  <c r="P117"/>
  <c i="1" r="AU105"/>
  <c i="11" r="J37"/>
  <c r="J36"/>
  <c i="1" r="AY105"/>
  <c i="11" r="J35"/>
  <c i="1" r="AX105"/>
  <c i="11"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111"/>
  <c r="E7"/>
  <c r="E107"/>
  <c i="10" r="T118"/>
  <c r="T117"/>
  <c r="R118"/>
  <c r="R117"/>
  <c r="P118"/>
  <c r="P117"/>
  <c i="1" r="AU104"/>
  <c i="10" r="J37"/>
  <c r="J36"/>
  <c i="1" r="AY104"/>
  <c i="10" r="J35"/>
  <c i="1" r="AX104"/>
  <c i="10" r="BI120"/>
  <c r="BH120"/>
  <c r="BG120"/>
  <c r="BF120"/>
  <c r="T120"/>
  <c r="R120"/>
  <c r="P120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111"/>
  <c r="E7"/>
  <c r="E107"/>
  <c i="9" r="J37"/>
  <c r="J36"/>
  <c i="1" r="AY103"/>
  <c i="9" r="J35"/>
  <c i="1" r="AX103"/>
  <c i="9"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89"/>
  <c r="E7"/>
  <c r="E85"/>
  <c i="8" r="J39"/>
  <c r="J38"/>
  <c i="1" r="AY102"/>
  <c i="8" r="J37"/>
  <c i="1" r="AX102"/>
  <c i="8"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202"/>
  <c r="BH202"/>
  <c r="BG202"/>
  <c r="BF202"/>
  <c r="T202"/>
  <c r="R202"/>
  <c r="P202"/>
  <c r="BI198"/>
  <c r="BH198"/>
  <c r="BG198"/>
  <c r="BF198"/>
  <c r="T198"/>
  <c r="R198"/>
  <c r="P198"/>
  <c r="BI197"/>
  <c r="BH197"/>
  <c r="BG197"/>
  <c r="BF197"/>
  <c r="T197"/>
  <c r="R197"/>
  <c r="P197"/>
  <c r="BI193"/>
  <c r="BH193"/>
  <c r="BG193"/>
  <c r="BF193"/>
  <c r="T193"/>
  <c r="R193"/>
  <c r="P193"/>
  <c r="BI192"/>
  <c r="BH192"/>
  <c r="BG192"/>
  <c r="BF192"/>
  <c r="T192"/>
  <c r="R192"/>
  <c r="P192"/>
  <c r="BI188"/>
  <c r="BH188"/>
  <c r="BG188"/>
  <c r="BF188"/>
  <c r="T188"/>
  <c r="R188"/>
  <c r="P188"/>
  <c r="BI187"/>
  <c r="BH187"/>
  <c r="BG187"/>
  <c r="BF187"/>
  <c r="T187"/>
  <c r="R187"/>
  <c r="P187"/>
  <c r="BI183"/>
  <c r="BH183"/>
  <c r="BG183"/>
  <c r="BF183"/>
  <c r="T183"/>
  <c r="R183"/>
  <c r="P183"/>
  <c r="BI182"/>
  <c r="BH182"/>
  <c r="BG182"/>
  <c r="BF182"/>
  <c r="T182"/>
  <c r="R182"/>
  <c r="P182"/>
  <c r="BI178"/>
  <c r="BH178"/>
  <c r="BG178"/>
  <c r="BF178"/>
  <c r="T178"/>
  <c r="R178"/>
  <c r="P178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8"/>
  <c r="BH168"/>
  <c r="BG168"/>
  <c r="BF168"/>
  <c r="T168"/>
  <c r="R168"/>
  <c r="P168"/>
  <c r="BI164"/>
  <c r="BH164"/>
  <c r="BG164"/>
  <c r="BF164"/>
  <c r="T164"/>
  <c r="R164"/>
  <c r="P164"/>
  <c r="BI163"/>
  <c r="BH163"/>
  <c r="BG163"/>
  <c r="BF163"/>
  <c r="T163"/>
  <c r="R163"/>
  <c r="P163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53"/>
  <c r="BH153"/>
  <c r="BG153"/>
  <c r="BF153"/>
  <c r="T153"/>
  <c r="R153"/>
  <c r="P153"/>
  <c r="BI149"/>
  <c r="BH149"/>
  <c r="BG149"/>
  <c r="BF149"/>
  <c r="T149"/>
  <c r="R149"/>
  <c r="P149"/>
  <c r="BI148"/>
  <c r="BH148"/>
  <c r="BG148"/>
  <c r="BF148"/>
  <c r="T148"/>
  <c r="R148"/>
  <c r="P148"/>
  <c r="BI144"/>
  <c r="BH144"/>
  <c r="BG144"/>
  <c r="BF144"/>
  <c r="T144"/>
  <c r="R144"/>
  <c r="P144"/>
  <c r="BI143"/>
  <c r="BH143"/>
  <c r="BG143"/>
  <c r="BF143"/>
  <c r="T143"/>
  <c r="R143"/>
  <c r="P143"/>
  <c r="BI139"/>
  <c r="BH139"/>
  <c r="BG139"/>
  <c r="BF139"/>
  <c r="T139"/>
  <c r="R139"/>
  <c r="P139"/>
  <c r="BI138"/>
  <c r="BH138"/>
  <c r="BG138"/>
  <c r="BF138"/>
  <c r="T138"/>
  <c r="R138"/>
  <c r="P138"/>
  <c r="BI134"/>
  <c r="BH134"/>
  <c r="BG134"/>
  <c r="BF134"/>
  <c r="T134"/>
  <c r="R134"/>
  <c r="P134"/>
  <c r="BI133"/>
  <c r="BH133"/>
  <c r="BG133"/>
  <c r="BF133"/>
  <c r="T133"/>
  <c r="R133"/>
  <c r="P133"/>
  <c r="BI129"/>
  <c r="BH129"/>
  <c r="BG129"/>
  <c r="BF129"/>
  <c r="T129"/>
  <c r="R129"/>
  <c r="P129"/>
  <c r="BI128"/>
  <c r="BH128"/>
  <c r="BG128"/>
  <c r="BF128"/>
  <c r="T128"/>
  <c r="R128"/>
  <c r="P128"/>
  <c r="BI124"/>
  <c r="BH124"/>
  <c r="BG124"/>
  <c r="BF124"/>
  <c r="T124"/>
  <c r="R124"/>
  <c r="P124"/>
  <c r="BI123"/>
  <c r="BH123"/>
  <c r="BG123"/>
  <c r="BF123"/>
  <c r="T123"/>
  <c r="R123"/>
  <c r="P123"/>
  <c r="J118"/>
  <c r="J117"/>
  <c r="F117"/>
  <c r="F115"/>
  <c r="E113"/>
  <c r="J94"/>
  <c r="J93"/>
  <c r="F93"/>
  <c r="F91"/>
  <c r="E89"/>
  <c r="J20"/>
  <c r="E20"/>
  <c r="F94"/>
  <c r="J19"/>
  <c r="J14"/>
  <c r="J91"/>
  <c r="E7"/>
  <c r="E109"/>
  <c i="7" r="J39"/>
  <c r="J38"/>
  <c i="1" r="AY101"/>
  <c i="7" r="J37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8"/>
  <c r="BH128"/>
  <c r="BG128"/>
  <c r="BF128"/>
  <c r="T128"/>
  <c r="R128"/>
  <c r="P128"/>
  <c r="BI124"/>
  <c r="BH124"/>
  <c r="BG124"/>
  <c r="BF124"/>
  <c r="T124"/>
  <c r="R124"/>
  <c r="P124"/>
  <c r="BI123"/>
  <c r="BH123"/>
  <c r="BG123"/>
  <c r="BF123"/>
  <c r="T123"/>
  <c r="R123"/>
  <c r="P123"/>
  <c r="J118"/>
  <c r="J117"/>
  <c r="F117"/>
  <c r="F115"/>
  <c r="E113"/>
  <c r="J94"/>
  <c r="J93"/>
  <c r="F93"/>
  <c r="F91"/>
  <c r="E89"/>
  <c r="J20"/>
  <c r="E20"/>
  <c r="F94"/>
  <c r="J19"/>
  <c r="J14"/>
  <c r="J115"/>
  <c r="E7"/>
  <c r="E109"/>
  <c i="6" r="J39"/>
  <c r="J38"/>
  <c i="1" r="AY100"/>
  <c i="6" r="J37"/>
  <c i="1" r="AX100"/>
  <c i="6"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3"/>
  <c r="BH163"/>
  <c r="BG163"/>
  <c r="BF163"/>
  <c r="T163"/>
  <c r="R163"/>
  <c r="P163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53"/>
  <c r="BH153"/>
  <c r="BG153"/>
  <c r="BF153"/>
  <c r="T153"/>
  <c r="R153"/>
  <c r="P153"/>
  <c r="BI149"/>
  <c r="BH149"/>
  <c r="BG149"/>
  <c r="BF149"/>
  <c r="T149"/>
  <c r="R149"/>
  <c r="P149"/>
  <c r="BI148"/>
  <c r="BH148"/>
  <c r="BG148"/>
  <c r="BF148"/>
  <c r="T148"/>
  <c r="R148"/>
  <c r="P148"/>
  <c r="BI144"/>
  <c r="BH144"/>
  <c r="BG144"/>
  <c r="BF144"/>
  <c r="T144"/>
  <c r="R144"/>
  <c r="P144"/>
  <c r="BI143"/>
  <c r="BH143"/>
  <c r="BG143"/>
  <c r="BF143"/>
  <c r="T143"/>
  <c r="R143"/>
  <c r="P143"/>
  <c r="BI139"/>
  <c r="BH139"/>
  <c r="BG139"/>
  <c r="BF139"/>
  <c r="T139"/>
  <c r="R139"/>
  <c r="P139"/>
  <c r="BI138"/>
  <c r="BH138"/>
  <c r="BG138"/>
  <c r="BF138"/>
  <c r="T138"/>
  <c r="R138"/>
  <c r="P138"/>
  <c r="BI134"/>
  <c r="BH134"/>
  <c r="BG134"/>
  <c r="BF134"/>
  <c r="T134"/>
  <c r="R134"/>
  <c r="P134"/>
  <c r="BI133"/>
  <c r="BH133"/>
  <c r="BG133"/>
  <c r="BF133"/>
  <c r="T133"/>
  <c r="R133"/>
  <c r="P133"/>
  <c r="BI129"/>
  <c r="BH129"/>
  <c r="BG129"/>
  <c r="BF129"/>
  <c r="T129"/>
  <c r="R129"/>
  <c r="P129"/>
  <c r="BI128"/>
  <c r="BH128"/>
  <c r="BG128"/>
  <c r="BF128"/>
  <c r="T128"/>
  <c r="R128"/>
  <c r="P128"/>
  <c r="BI124"/>
  <c r="BH124"/>
  <c r="BG124"/>
  <c r="BF124"/>
  <c r="T124"/>
  <c r="R124"/>
  <c r="P124"/>
  <c r="BI123"/>
  <c r="BH123"/>
  <c r="BG123"/>
  <c r="BF123"/>
  <c r="T123"/>
  <c r="R123"/>
  <c r="P123"/>
  <c r="J118"/>
  <c r="J117"/>
  <c r="F117"/>
  <c r="F115"/>
  <c r="E113"/>
  <c r="J94"/>
  <c r="J93"/>
  <c r="F93"/>
  <c r="F91"/>
  <c r="E89"/>
  <c r="J20"/>
  <c r="E20"/>
  <c r="F94"/>
  <c r="J19"/>
  <c r="J14"/>
  <c r="J115"/>
  <c r="E7"/>
  <c r="E109"/>
  <c i="5" r="J39"/>
  <c r="J38"/>
  <c i="1" r="AY99"/>
  <c i="5" r="J37"/>
  <c i="1" r="AX99"/>
  <c i="5" r="BI275"/>
  <c r="BH275"/>
  <c r="BG275"/>
  <c r="BF275"/>
  <c r="T275"/>
  <c r="R275"/>
  <c r="P275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51"/>
  <c r="BH251"/>
  <c r="BG251"/>
  <c r="BF251"/>
  <c r="T251"/>
  <c r="R251"/>
  <c r="P251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5"/>
  <c r="BH225"/>
  <c r="BG225"/>
  <c r="BF225"/>
  <c r="T225"/>
  <c r="R225"/>
  <c r="P225"/>
  <c r="BI221"/>
  <c r="BH221"/>
  <c r="BG221"/>
  <c r="BF221"/>
  <c r="T221"/>
  <c r="R221"/>
  <c r="P221"/>
  <c r="BI220"/>
  <c r="BH220"/>
  <c r="BG220"/>
  <c r="BF220"/>
  <c r="T220"/>
  <c r="R220"/>
  <c r="P220"/>
  <c r="BI216"/>
  <c r="BH216"/>
  <c r="BG216"/>
  <c r="BF216"/>
  <c r="T216"/>
  <c r="R216"/>
  <c r="P216"/>
  <c r="BI215"/>
  <c r="BH215"/>
  <c r="BG215"/>
  <c r="BF215"/>
  <c r="T215"/>
  <c r="R215"/>
  <c r="P215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4"/>
  <c r="BH204"/>
  <c r="BG204"/>
  <c r="BF204"/>
  <c r="T204"/>
  <c r="R204"/>
  <c r="P204"/>
  <c r="BI203"/>
  <c r="BH203"/>
  <c r="BG203"/>
  <c r="BF203"/>
  <c r="T203"/>
  <c r="R203"/>
  <c r="P203"/>
  <c r="BI199"/>
  <c r="BH199"/>
  <c r="BG199"/>
  <c r="BF199"/>
  <c r="T199"/>
  <c r="R199"/>
  <c r="P199"/>
  <c r="BI198"/>
  <c r="BH198"/>
  <c r="BG198"/>
  <c r="BF198"/>
  <c r="T198"/>
  <c r="R198"/>
  <c r="P198"/>
  <c r="BI194"/>
  <c r="BH194"/>
  <c r="BG194"/>
  <c r="BF194"/>
  <c r="T194"/>
  <c r="R194"/>
  <c r="P194"/>
  <c r="BI193"/>
  <c r="BH193"/>
  <c r="BG193"/>
  <c r="BF193"/>
  <c r="T193"/>
  <c r="R193"/>
  <c r="P193"/>
  <c r="BI189"/>
  <c r="BH189"/>
  <c r="BG189"/>
  <c r="BF189"/>
  <c r="T189"/>
  <c r="R189"/>
  <c r="P189"/>
  <c r="BI188"/>
  <c r="BH188"/>
  <c r="BG188"/>
  <c r="BF188"/>
  <c r="T188"/>
  <c r="R188"/>
  <c r="P188"/>
  <c r="BI184"/>
  <c r="BH184"/>
  <c r="BG184"/>
  <c r="BF184"/>
  <c r="T184"/>
  <c r="R184"/>
  <c r="P184"/>
  <c r="BI183"/>
  <c r="BH183"/>
  <c r="BG183"/>
  <c r="BF183"/>
  <c r="T183"/>
  <c r="R183"/>
  <c r="P183"/>
  <c r="BI179"/>
  <c r="BH179"/>
  <c r="BG179"/>
  <c r="BF179"/>
  <c r="T179"/>
  <c r="R179"/>
  <c r="P179"/>
  <c r="BI178"/>
  <c r="BH178"/>
  <c r="BG178"/>
  <c r="BF178"/>
  <c r="T178"/>
  <c r="R178"/>
  <c r="P178"/>
  <c r="BI174"/>
  <c r="BH174"/>
  <c r="BG174"/>
  <c r="BF174"/>
  <c r="T174"/>
  <c r="R174"/>
  <c r="P174"/>
  <c r="BI173"/>
  <c r="BH173"/>
  <c r="BG173"/>
  <c r="BF173"/>
  <c r="T173"/>
  <c r="R173"/>
  <c r="P173"/>
  <c r="BI169"/>
  <c r="BH169"/>
  <c r="BG169"/>
  <c r="BF169"/>
  <c r="T169"/>
  <c r="R169"/>
  <c r="P169"/>
  <c r="BI168"/>
  <c r="BH168"/>
  <c r="BG168"/>
  <c r="BF168"/>
  <c r="T168"/>
  <c r="R168"/>
  <c r="P168"/>
  <c r="BI164"/>
  <c r="BH164"/>
  <c r="BG164"/>
  <c r="BF164"/>
  <c r="T164"/>
  <c r="R164"/>
  <c r="P164"/>
  <c r="BI163"/>
  <c r="BH163"/>
  <c r="BG163"/>
  <c r="BF163"/>
  <c r="T163"/>
  <c r="R163"/>
  <c r="P163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53"/>
  <c r="BH153"/>
  <c r="BG153"/>
  <c r="BF153"/>
  <c r="T153"/>
  <c r="R153"/>
  <c r="P153"/>
  <c r="BI149"/>
  <c r="BH149"/>
  <c r="BG149"/>
  <c r="BF149"/>
  <c r="T149"/>
  <c r="R149"/>
  <c r="P149"/>
  <c r="BI148"/>
  <c r="BH148"/>
  <c r="BG148"/>
  <c r="BF148"/>
  <c r="T148"/>
  <c r="R148"/>
  <c r="P148"/>
  <c r="BI144"/>
  <c r="BH144"/>
  <c r="BG144"/>
  <c r="BF144"/>
  <c r="T144"/>
  <c r="R144"/>
  <c r="P144"/>
  <c r="BI143"/>
  <c r="BH143"/>
  <c r="BG143"/>
  <c r="BF143"/>
  <c r="T143"/>
  <c r="R143"/>
  <c r="P143"/>
  <c r="BI139"/>
  <c r="BH139"/>
  <c r="BG139"/>
  <c r="BF139"/>
  <c r="T139"/>
  <c r="R139"/>
  <c r="P139"/>
  <c r="BI138"/>
  <c r="BH138"/>
  <c r="BG138"/>
  <c r="BF138"/>
  <c r="T138"/>
  <c r="R138"/>
  <c r="P138"/>
  <c r="BI134"/>
  <c r="BH134"/>
  <c r="BG134"/>
  <c r="BF134"/>
  <c r="T134"/>
  <c r="R134"/>
  <c r="P134"/>
  <c r="BI133"/>
  <c r="BH133"/>
  <c r="BG133"/>
  <c r="BF133"/>
  <c r="T133"/>
  <c r="R133"/>
  <c r="P133"/>
  <c r="BI129"/>
  <c r="BH129"/>
  <c r="BG129"/>
  <c r="BF129"/>
  <c r="T129"/>
  <c r="R129"/>
  <c r="P129"/>
  <c r="BI128"/>
  <c r="BH128"/>
  <c r="BG128"/>
  <c r="BF128"/>
  <c r="T128"/>
  <c r="R128"/>
  <c r="P128"/>
  <c r="BI124"/>
  <c r="BH124"/>
  <c r="BG124"/>
  <c r="BF124"/>
  <c r="T124"/>
  <c r="R124"/>
  <c r="P124"/>
  <c r="BI123"/>
  <c r="BH123"/>
  <c r="BG123"/>
  <c r="BF123"/>
  <c r="T123"/>
  <c r="R123"/>
  <c r="P123"/>
  <c r="J118"/>
  <c r="J117"/>
  <c r="F117"/>
  <c r="F115"/>
  <c r="E113"/>
  <c r="J94"/>
  <c r="J93"/>
  <c r="F93"/>
  <c r="F91"/>
  <c r="E89"/>
  <c r="J20"/>
  <c r="E20"/>
  <c r="F94"/>
  <c r="J19"/>
  <c r="J14"/>
  <c r="J91"/>
  <c r="E7"/>
  <c r="E109"/>
  <c i="4" r="J37"/>
  <c r="J36"/>
  <c i="1" r="AY97"/>
  <c i="4" r="J35"/>
  <c i="1" r="AX97"/>
  <c i="4"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T158"/>
  <c r="R159"/>
  <c r="R158"/>
  <c r="P159"/>
  <c r="P158"/>
  <c r="BI157"/>
  <c r="BH157"/>
  <c r="BG157"/>
  <c r="BF157"/>
  <c r="T157"/>
  <c r="T156"/>
  <c r="R157"/>
  <c r="R156"/>
  <c r="P157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2"/>
  <c r="F122"/>
  <c r="J121"/>
  <c r="F121"/>
  <c r="F119"/>
  <c r="E117"/>
  <c r="J92"/>
  <c r="J91"/>
  <c r="F91"/>
  <c r="F89"/>
  <c r="E87"/>
  <c r="J18"/>
  <c r="E18"/>
  <c r="F92"/>
  <c r="J17"/>
  <c r="J12"/>
  <c r="J89"/>
  <c r="E7"/>
  <c r="E85"/>
  <c i="3" r="J37"/>
  <c r="J36"/>
  <c i="1" r="AY96"/>
  <c i="3" r="J35"/>
  <c i="1" r="AX96"/>
  <c i="3"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T151"/>
  <c r="R152"/>
  <c r="R151"/>
  <c r="P152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8"/>
  <c r="J117"/>
  <c r="F117"/>
  <c r="F115"/>
  <c r="E113"/>
  <c r="J92"/>
  <c r="J91"/>
  <c r="F91"/>
  <c r="F89"/>
  <c r="E87"/>
  <c r="J18"/>
  <c r="E18"/>
  <c r="F92"/>
  <c r="J17"/>
  <c r="J12"/>
  <c r="J115"/>
  <c r="E7"/>
  <c r="E111"/>
  <c i="2" r="J37"/>
  <c r="J36"/>
  <c i="1" r="AY95"/>
  <c i="2" r="J35"/>
  <c i="1" r="AX95"/>
  <c i="2" r="BI835"/>
  <c r="BH835"/>
  <c r="BG835"/>
  <c r="BF835"/>
  <c r="T835"/>
  <c r="R835"/>
  <c r="P835"/>
  <c r="BI832"/>
  <c r="BH832"/>
  <c r="BG832"/>
  <c r="BF832"/>
  <c r="T832"/>
  <c r="R832"/>
  <c r="P832"/>
  <c r="BI814"/>
  <c r="BH814"/>
  <c r="BG814"/>
  <c r="BF814"/>
  <c r="T814"/>
  <c r="R814"/>
  <c r="P814"/>
  <c r="BI812"/>
  <c r="BH812"/>
  <c r="BG812"/>
  <c r="BF812"/>
  <c r="T812"/>
  <c r="R812"/>
  <c r="P812"/>
  <c r="BI811"/>
  <c r="BH811"/>
  <c r="BG811"/>
  <c r="BF811"/>
  <c r="T811"/>
  <c r="R811"/>
  <c r="P811"/>
  <c r="BI809"/>
  <c r="BH809"/>
  <c r="BG809"/>
  <c r="BF809"/>
  <c r="T809"/>
  <c r="R809"/>
  <c r="P809"/>
  <c r="BI808"/>
  <c r="BH808"/>
  <c r="BG808"/>
  <c r="BF808"/>
  <c r="T808"/>
  <c r="R808"/>
  <c r="P808"/>
  <c r="BI807"/>
  <c r="BH807"/>
  <c r="BG807"/>
  <c r="BF807"/>
  <c r="T807"/>
  <c r="R807"/>
  <c r="P807"/>
  <c r="BI806"/>
  <c r="BH806"/>
  <c r="BG806"/>
  <c r="BF806"/>
  <c r="T806"/>
  <c r="R806"/>
  <c r="P806"/>
  <c r="BI805"/>
  <c r="BH805"/>
  <c r="BG805"/>
  <c r="BF805"/>
  <c r="T805"/>
  <c r="R805"/>
  <c r="P805"/>
  <c r="BI803"/>
  <c r="BH803"/>
  <c r="BG803"/>
  <c r="BF803"/>
  <c r="T803"/>
  <c r="R803"/>
  <c r="P803"/>
  <c r="BI792"/>
  <c r="BH792"/>
  <c r="BG792"/>
  <c r="BF792"/>
  <c r="T792"/>
  <c r="R792"/>
  <c r="P792"/>
  <c r="BI791"/>
  <c r="BH791"/>
  <c r="BG791"/>
  <c r="BF791"/>
  <c r="T791"/>
  <c r="R791"/>
  <c r="P791"/>
  <c r="BI790"/>
  <c r="BH790"/>
  <c r="BG790"/>
  <c r="BF790"/>
  <c r="T790"/>
  <c r="R790"/>
  <c r="P790"/>
  <c r="BI784"/>
  <c r="BH784"/>
  <c r="BG784"/>
  <c r="BF784"/>
  <c r="T784"/>
  <c r="R784"/>
  <c r="P784"/>
  <c r="BI782"/>
  <c r="BH782"/>
  <c r="BG782"/>
  <c r="BF782"/>
  <c r="T782"/>
  <c r="R782"/>
  <c r="P782"/>
  <c r="BI768"/>
  <c r="BH768"/>
  <c r="BG768"/>
  <c r="BF768"/>
  <c r="T768"/>
  <c r="R768"/>
  <c r="P768"/>
  <c r="BI767"/>
  <c r="BH767"/>
  <c r="BG767"/>
  <c r="BF767"/>
  <c r="T767"/>
  <c r="R767"/>
  <c r="P767"/>
  <c r="BI764"/>
  <c r="BH764"/>
  <c r="BG764"/>
  <c r="BF764"/>
  <c r="T764"/>
  <c r="R764"/>
  <c r="P764"/>
  <c r="BI762"/>
  <c r="BH762"/>
  <c r="BG762"/>
  <c r="BF762"/>
  <c r="T762"/>
  <c r="R762"/>
  <c r="P762"/>
  <c r="BI741"/>
  <c r="BH741"/>
  <c r="BG741"/>
  <c r="BF741"/>
  <c r="T741"/>
  <c r="R741"/>
  <c r="P741"/>
  <c r="BI720"/>
  <c r="BH720"/>
  <c r="BG720"/>
  <c r="BF720"/>
  <c r="T720"/>
  <c r="R720"/>
  <c r="P720"/>
  <c r="BI699"/>
  <c r="BH699"/>
  <c r="BG699"/>
  <c r="BF699"/>
  <c r="T699"/>
  <c r="R699"/>
  <c r="P699"/>
  <c r="BI693"/>
  <c r="BH693"/>
  <c r="BG693"/>
  <c r="BF693"/>
  <c r="T693"/>
  <c r="R693"/>
  <c r="P693"/>
  <c r="BI691"/>
  <c r="BH691"/>
  <c r="BG691"/>
  <c r="BF691"/>
  <c r="T691"/>
  <c r="R691"/>
  <c r="P691"/>
  <c r="BI671"/>
  <c r="BH671"/>
  <c r="BG671"/>
  <c r="BF671"/>
  <c r="T671"/>
  <c r="R671"/>
  <c r="P671"/>
  <c r="BI670"/>
  <c r="BH670"/>
  <c r="BG670"/>
  <c r="BF670"/>
  <c r="T670"/>
  <c r="R670"/>
  <c r="P670"/>
  <c r="BI659"/>
  <c r="BH659"/>
  <c r="BG659"/>
  <c r="BF659"/>
  <c r="T659"/>
  <c r="R659"/>
  <c r="P659"/>
  <c r="BI658"/>
  <c r="BH658"/>
  <c r="BG658"/>
  <c r="BF658"/>
  <c r="T658"/>
  <c r="R658"/>
  <c r="P658"/>
  <c r="BI647"/>
  <c r="BH647"/>
  <c r="BG647"/>
  <c r="BF647"/>
  <c r="T647"/>
  <c r="R647"/>
  <c r="P647"/>
  <c r="BI610"/>
  <c r="BH610"/>
  <c r="BG610"/>
  <c r="BF610"/>
  <c r="T610"/>
  <c r="R610"/>
  <c r="P610"/>
  <c r="BI608"/>
  <c r="BH608"/>
  <c r="BG608"/>
  <c r="BF608"/>
  <c r="T608"/>
  <c r="R608"/>
  <c r="P608"/>
  <c r="BI597"/>
  <c r="BH597"/>
  <c r="BG597"/>
  <c r="BF597"/>
  <c r="T597"/>
  <c r="R597"/>
  <c r="P597"/>
  <c r="BI576"/>
  <c r="BH576"/>
  <c r="BG576"/>
  <c r="BF576"/>
  <c r="T576"/>
  <c r="R576"/>
  <c r="P576"/>
  <c r="BI575"/>
  <c r="BH575"/>
  <c r="BG575"/>
  <c r="BF575"/>
  <c r="T575"/>
  <c r="R575"/>
  <c r="P575"/>
  <c r="BI574"/>
  <c r="BH574"/>
  <c r="BG574"/>
  <c r="BF574"/>
  <c r="T574"/>
  <c r="R574"/>
  <c r="P574"/>
  <c r="BI573"/>
  <c r="BH573"/>
  <c r="BG573"/>
  <c r="BF573"/>
  <c r="T573"/>
  <c r="R573"/>
  <c r="P573"/>
  <c r="BI571"/>
  <c r="BH571"/>
  <c r="BG571"/>
  <c r="BF571"/>
  <c r="T571"/>
  <c r="R571"/>
  <c r="P571"/>
  <c r="BI570"/>
  <c r="BH570"/>
  <c r="BG570"/>
  <c r="BF570"/>
  <c r="T570"/>
  <c r="R570"/>
  <c r="P570"/>
  <c r="BI569"/>
  <c r="BH569"/>
  <c r="BG569"/>
  <c r="BF569"/>
  <c r="T569"/>
  <c r="R569"/>
  <c r="P569"/>
  <c r="BI565"/>
  <c r="BH565"/>
  <c r="BG565"/>
  <c r="BF565"/>
  <c r="T565"/>
  <c r="R565"/>
  <c r="P565"/>
  <c r="BI563"/>
  <c r="BH563"/>
  <c r="BG563"/>
  <c r="BF563"/>
  <c r="T563"/>
  <c r="R563"/>
  <c r="P563"/>
  <c r="BI554"/>
  <c r="BH554"/>
  <c r="BG554"/>
  <c r="BF554"/>
  <c r="T554"/>
  <c r="R554"/>
  <c r="P554"/>
  <c r="BI551"/>
  <c r="BH551"/>
  <c r="BG551"/>
  <c r="BF551"/>
  <c r="T551"/>
  <c r="R551"/>
  <c r="P551"/>
  <c r="BI548"/>
  <c r="BH548"/>
  <c r="BG548"/>
  <c r="BF548"/>
  <c r="T548"/>
  <c r="R548"/>
  <c r="P548"/>
  <c r="BI545"/>
  <c r="BH545"/>
  <c r="BG545"/>
  <c r="BF545"/>
  <c r="T545"/>
  <c r="R545"/>
  <c r="P545"/>
  <c r="BI543"/>
  <c r="BH543"/>
  <c r="BG543"/>
  <c r="BF543"/>
  <c r="T543"/>
  <c r="R543"/>
  <c r="P543"/>
  <c r="BI542"/>
  <c r="BH542"/>
  <c r="BG542"/>
  <c r="BF542"/>
  <c r="T542"/>
  <c r="R542"/>
  <c r="P542"/>
  <c r="BI541"/>
  <c r="BH541"/>
  <c r="BG541"/>
  <c r="BF541"/>
  <c r="T541"/>
  <c r="R541"/>
  <c r="P541"/>
  <c r="BI540"/>
  <c r="BH540"/>
  <c r="BG540"/>
  <c r="BF540"/>
  <c r="T540"/>
  <c r="R540"/>
  <c r="P540"/>
  <c r="BI539"/>
  <c r="BH539"/>
  <c r="BG539"/>
  <c r="BF539"/>
  <c r="T539"/>
  <c r="R539"/>
  <c r="P539"/>
  <c r="BI538"/>
  <c r="BH538"/>
  <c r="BG538"/>
  <c r="BF538"/>
  <c r="T538"/>
  <c r="R538"/>
  <c r="P538"/>
  <c r="BI537"/>
  <c r="BH537"/>
  <c r="BG537"/>
  <c r="BF537"/>
  <c r="T537"/>
  <c r="R537"/>
  <c r="P537"/>
  <c r="BI536"/>
  <c r="BH536"/>
  <c r="BG536"/>
  <c r="BF536"/>
  <c r="T536"/>
  <c r="R536"/>
  <c r="P536"/>
  <c r="BI535"/>
  <c r="BH535"/>
  <c r="BG535"/>
  <c r="BF535"/>
  <c r="T535"/>
  <c r="R535"/>
  <c r="P535"/>
  <c r="BI534"/>
  <c r="BH534"/>
  <c r="BG534"/>
  <c r="BF534"/>
  <c r="T534"/>
  <c r="R534"/>
  <c r="P534"/>
  <c r="BI533"/>
  <c r="BH533"/>
  <c r="BG533"/>
  <c r="BF533"/>
  <c r="T533"/>
  <c r="R533"/>
  <c r="P533"/>
  <c r="BI531"/>
  <c r="BH531"/>
  <c r="BG531"/>
  <c r="BF531"/>
  <c r="T531"/>
  <c r="R531"/>
  <c r="P531"/>
  <c r="BI530"/>
  <c r="BH530"/>
  <c r="BG530"/>
  <c r="BF530"/>
  <c r="T530"/>
  <c r="R530"/>
  <c r="P530"/>
  <c r="BI529"/>
  <c r="BH529"/>
  <c r="BG529"/>
  <c r="BF529"/>
  <c r="T529"/>
  <c r="R529"/>
  <c r="P529"/>
  <c r="BI528"/>
  <c r="BH528"/>
  <c r="BG528"/>
  <c r="BF528"/>
  <c r="T528"/>
  <c r="R528"/>
  <c r="P528"/>
  <c r="BI527"/>
  <c r="BH527"/>
  <c r="BG527"/>
  <c r="BF527"/>
  <c r="T527"/>
  <c r="R527"/>
  <c r="P527"/>
  <c r="BI526"/>
  <c r="BH526"/>
  <c r="BG526"/>
  <c r="BF526"/>
  <c r="T526"/>
  <c r="R526"/>
  <c r="P526"/>
  <c r="BI525"/>
  <c r="BH525"/>
  <c r="BG525"/>
  <c r="BF525"/>
  <c r="T525"/>
  <c r="R525"/>
  <c r="P525"/>
  <c r="BI524"/>
  <c r="BH524"/>
  <c r="BG524"/>
  <c r="BF524"/>
  <c r="T524"/>
  <c r="R524"/>
  <c r="P524"/>
  <c r="BI523"/>
  <c r="BH523"/>
  <c r="BG523"/>
  <c r="BF523"/>
  <c r="T523"/>
  <c r="R523"/>
  <c r="P523"/>
  <c r="BI522"/>
  <c r="BH522"/>
  <c r="BG522"/>
  <c r="BF522"/>
  <c r="T522"/>
  <c r="R522"/>
  <c r="P522"/>
  <c r="BI521"/>
  <c r="BH521"/>
  <c r="BG521"/>
  <c r="BF521"/>
  <c r="T521"/>
  <c r="R521"/>
  <c r="P521"/>
  <c r="BI520"/>
  <c r="BH520"/>
  <c r="BG520"/>
  <c r="BF520"/>
  <c r="T520"/>
  <c r="R520"/>
  <c r="P520"/>
  <c r="BI519"/>
  <c r="BH519"/>
  <c r="BG519"/>
  <c r="BF519"/>
  <c r="T519"/>
  <c r="R519"/>
  <c r="P519"/>
  <c r="BI518"/>
  <c r="BH518"/>
  <c r="BG518"/>
  <c r="BF518"/>
  <c r="T518"/>
  <c r="R518"/>
  <c r="P518"/>
  <c r="BI517"/>
  <c r="BH517"/>
  <c r="BG517"/>
  <c r="BF517"/>
  <c r="T517"/>
  <c r="R517"/>
  <c r="P517"/>
  <c r="BI515"/>
  <c r="BH515"/>
  <c r="BG515"/>
  <c r="BF515"/>
  <c r="T515"/>
  <c r="R515"/>
  <c r="P515"/>
  <c r="BI497"/>
  <c r="BH497"/>
  <c r="BG497"/>
  <c r="BF497"/>
  <c r="T497"/>
  <c r="R497"/>
  <c r="P497"/>
  <c r="BI476"/>
  <c r="BH476"/>
  <c r="BG476"/>
  <c r="BF476"/>
  <c r="T476"/>
  <c r="R476"/>
  <c r="P476"/>
  <c r="BI465"/>
  <c r="BH465"/>
  <c r="BG465"/>
  <c r="BF465"/>
  <c r="T465"/>
  <c r="R465"/>
  <c r="P465"/>
  <c r="BI452"/>
  <c r="BH452"/>
  <c r="BG452"/>
  <c r="BF452"/>
  <c r="T452"/>
  <c r="R452"/>
  <c r="P452"/>
  <c r="BI446"/>
  <c r="BH446"/>
  <c r="BG446"/>
  <c r="BF446"/>
  <c r="T446"/>
  <c r="R446"/>
  <c r="P446"/>
  <c r="BI433"/>
  <c r="BH433"/>
  <c r="BG433"/>
  <c r="BF433"/>
  <c r="T433"/>
  <c r="R433"/>
  <c r="P433"/>
  <c r="BI424"/>
  <c r="BH424"/>
  <c r="BG424"/>
  <c r="BF424"/>
  <c r="T424"/>
  <c r="R424"/>
  <c r="P424"/>
  <c r="BI413"/>
  <c r="BH413"/>
  <c r="BG413"/>
  <c r="BF413"/>
  <c r="T413"/>
  <c r="R413"/>
  <c r="P413"/>
  <c r="BI410"/>
  <c r="BH410"/>
  <c r="BG410"/>
  <c r="BF410"/>
  <c r="T410"/>
  <c r="T409"/>
  <c r="R410"/>
  <c r="R409"/>
  <c r="P410"/>
  <c r="P409"/>
  <c r="BI408"/>
  <c r="BH408"/>
  <c r="BG408"/>
  <c r="BF408"/>
  <c r="T408"/>
  <c r="R408"/>
  <c r="P408"/>
  <c r="BI406"/>
  <c r="BH406"/>
  <c r="BG406"/>
  <c r="BF406"/>
  <c r="T406"/>
  <c r="R406"/>
  <c r="P406"/>
  <c r="BI405"/>
  <c r="BH405"/>
  <c r="BG405"/>
  <c r="BF405"/>
  <c r="T405"/>
  <c r="R405"/>
  <c r="P405"/>
  <c r="BI403"/>
  <c r="BH403"/>
  <c r="BG403"/>
  <c r="BF403"/>
  <c r="T403"/>
  <c r="R403"/>
  <c r="P403"/>
  <c r="BI402"/>
  <c r="BH402"/>
  <c r="BG402"/>
  <c r="BF402"/>
  <c r="T402"/>
  <c r="R402"/>
  <c r="P402"/>
  <c r="BI400"/>
  <c r="BH400"/>
  <c r="BG400"/>
  <c r="BF400"/>
  <c r="T400"/>
  <c r="R400"/>
  <c r="P400"/>
  <c r="BI379"/>
  <c r="BH379"/>
  <c r="BG379"/>
  <c r="BF379"/>
  <c r="T379"/>
  <c r="R379"/>
  <c r="P379"/>
  <c r="BI373"/>
  <c r="BH373"/>
  <c r="BG373"/>
  <c r="BF373"/>
  <c r="T373"/>
  <c r="R373"/>
  <c r="P373"/>
  <c r="BI360"/>
  <c r="BH360"/>
  <c r="BG360"/>
  <c r="BF360"/>
  <c r="T360"/>
  <c r="R360"/>
  <c r="P360"/>
  <c r="BI343"/>
  <c r="BH343"/>
  <c r="BG343"/>
  <c r="BF343"/>
  <c r="T343"/>
  <c r="R343"/>
  <c r="P343"/>
  <c r="BI331"/>
  <c r="BH331"/>
  <c r="BG331"/>
  <c r="BF331"/>
  <c r="T331"/>
  <c r="R331"/>
  <c r="P331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04"/>
  <c r="BH304"/>
  <c r="BG304"/>
  <c r="BF304"/>
  <c r="T304"/>
  <c r="R304"/>
  <c r="P304"/>
  <c r="BI303"/>
  <c r="BH303"/>
  <c r="BG303"/>
  <c r="BF303"/>
  <c r="T303"/>
  <c r="R303"/>
  <c r="P303"/>
  <c r="BI300"/>
  <c r="BH300"/>
  <c r="BG300"/>
  <c r="BF300"/>
  <c r="T300"/>
  <c r="R300"/>
  <c r="P300"/>
  <c r="BI298"/>
  <c r="BH298"/>
  <c r="BG298"/>
  <c r="BF298"/>
  <c r="T298"/>
  <c r="R298"/>
  <c r="P298"/>
  <c r="BI292"/>
  <c r="BH292"/>
  <c r="BG292"/>
  <c r="BF292"/>
  <c r="T292"/>
  <c r="R292"/>
  <c r="P292"/>
  <c r="BI283"/>
  <c r="BH283"/>
  <c r="BG283"/>
  <c r="BF283"/>
  <c r="T283"/>
  <c r="R283"/>
  <c r="P283"/>
  <c r="BI276"/>
  <c r="BH276"/>
  <c r="BG276"/>
  <c r="BF276"/>
  <c r="T276"/>
  <c r="R276"/>
  <c r="P276"/>
  <c r="BI272"/>
  <c r="BH272"/>
  <c r="BG272"/>
  <c r="BF272"/>
  <c r="T272"/>
  <c r="R272"/>
  <c r="P272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1"/>
  <c r="BH251"/>
  <c r="BG251"/>
  <c r="BF251"/>
  <c r="T251"/>
  <c r="R251"/>
  <c r="P251"/>
  <c r="BI240"/>
  <c r="BH240"/>
  <c r="BG240"/>
  <c r="BF240"/>
  <c r="T240"/>
  <c r="R240"/>
  <c r="P240"/>
  <c r="BI234"/>
  <c r="BH234"/>
  <c r="BG234"/>
  <c r="BF234"/>
  <c r="T234"/>
  <c r="R234"/>
  <c r="P234"/>
  <c r="BI215"/>
  <c r="BH215"/>
  <c r="BG215"/>
  <c r="BF215"/>
  <c r="T215"/>
  <c r="R215"/>
  <c r="P215"/>
  <c r="BI200"/>
  <c r="BH200"/>
  <c r="BG200"/>
  <c r="BF200"/>
  <c r="T200"/>
  <c r="R200"/>
  <c r="P200"/>
  <c r="BI199"/>
  <c r="BH199"/>
  <c r="BG199"/>
  <c r="BF199"/>
  <c r="T199"/>
  <c r="R199"/>
  <c r="P199"/>
  <c r="BI193"/>
  <c r="BH193"/>
  <c r="BG193"/>
  <c r="BF193"/>
  <c r="T193"/>
  <c r="R193"/>
  <c r="P193"/>
  <c r="BI182"/>
  <c r="BH182"/>
  <c r="BG182"/>
  <c r="BF182"/>
  <c r="T182"/>
  <c r="R182"/>
  <c r="P182"/>
  <c r="BI171"/>
  <c r="BH171"/>
  <c r="BG171"/>
  <c r="BF171"/>
  <c r="T171"/>
  <c r="R171"/>
  <c r="P171"/>
  <c r="BI159"/>
  <c r="BH159"/>
  <c r="BG159"/>
  <c r="BF159"/>
  <c r="T159"/>
  <c r="R159"/>
  <c r="P159"/>
  <c r="BI149"/>
  <c r="BH149"/>
  <c r="BG149"/>
  <c r="BF149"/>
  <c r="T149"/>
  <c r="R149"/>
  <c r="P149"/>
  <c r="BI146"/>
  <c r="BH146"/>
  <c r="BG146"/>
  <c r="BF146"/>
  <c r="T146"/>
  <c r="R146"/>
  <c r="P146"/>
  <c r="BI139"/>
  <c r="BH139"/>
  <c r="BG139"/>
  <c r="BF139"/>
  <c r="T139"/>
  <c r="R139"/>
  <c r="P139"/>
  <c r="BI135"/>
  <c r="BH135"/>
  <c r="BG135"/>
  <c r="BF135"/>
  <c r="T135"/>
  <c r="R135"/>
  <c r="P135"/>
  <c r="BI134"/>
  <c r="BH134"/>
  <c r="BG134"/>
  <c r="BF134"/>
  <c r="T134"/>
  <c r="R134"/>
  <c r="P134"/>
  <c r="J128"/>
  <c r="J127"/>
  <c r="F127"/>
  <c r="F125"/>
  <c r="E123"/>
  <c r="J92"/>
  <c r="J91"/>
  <c r="F91"/>
  <c r="F89"/>
  <c r="E87"/>
  <c r="J18"/>
  <c r="E18"/>
  <c r="F92"/>
  <c r="J17"/>
  <c r="J12"/>
  <c r="J125"/>
  <c r="E7"/>
  <c r="E121"/>
  <c i="1" r="L90"/>
  <c r="AM90"/>
  <c r="AM89"/>
  <c r="L89"/>
  <c r="AM87"/>
  <c r="L87"/>
  <c r="L85"/>
  <c r="L84"/>
  <c i="8" r="J244"/>
  <c r="BK236"/>
  <c r="J232"/>
  <c r="J224"/>
  <c r="J220"/>
  <c r="BK207"/>
  <c r="J203"/>
  <c r="J202"/>
  <c r="BK198"/>
  <c r="BK197"/>
  <c r="BK193"/>
  <c r="J192"/>
  <c r="J187"/>
  <c r="BK182"/>
  <c r="BK177"/>
  <c r="BK169"/>
  <c r="J168"/>
  <c r="J164"/>
  <c r="J158"/>
  <c r="BK138"/>
  <c i="7" r="BK145"/>
  <c i="6" r="J172"/>
  <c r="J153"/>
  <c r="J143"/>
  <c r="J138"/>
  <c r="BK128"/>
  <c r="J123"/>
  <c i="5" r="J275"/>
  <c r="J271"/>
  <c r="J267"/>
  <c r="BK250"/>
  <c r="BK225"/>
  <c r="J211"/>
  <c r="BK210"/>
  <c r="BK204"/>
  <c r="BK189"/>
  <c r="J188"/>
  <c r="BK184"/>
  <c r="BK183"/>
  <c r="BK153"/>
  <c r="BK129"/>
  <c r="BK123"/>
  <c i="4" r="BK167"/>
  <c r="BK163"/>
  <c r="BK146"/>
  <c r="J145"/>
  <c r="BK143"/>
  <c i="3" r="BK155"/>
  <c r="J152"/>
  <c r="BK146"/>
  <c r="J138"/>
  <c r="J133"/>
  <c r="BK132"/>
  <c r="J130"/>
  <c r="BK124"/>
  <c i="2" r="BK832"/>
  <c r="J812"/>
  <c r="BK808"/>
  <c r="BK805"/>
  <c r="BK803"/>
  <c r="J524"/>
  <c r="J410"/>
  <c r="BK304"/>
  <c r="J199"/>
  <c i="11" r="BK139"/>
  <c r="J138"/>
  <c i="10" r="BK120"/>
  <c r="J120"/>
  <c r="BK119"/>
  <c r="J119"/>
  <c i="9" r="J127"/>
  <c r="J126"/>
  <c r="BK125"/>
  <c r="BK124"/>
  <c r="J123"/>
  <c r="BK122"/>
  <c r="J121"/>
  <c r="J120"/>
  <c r="BK119"/>
  <c i="6" r="J201"/>
  <c r="BK197"/>
  <c r="J129"/>
  <c i="5" r="J251"/>
  <c r="BK234"/>
  <c r="BK226"/>
  <c r="BK188"/>
  <c r="J174"/>
  <c i="4" r="BK161"/>
  <c r="BK159"/>
  <c r="J152"/>
  <c r="J141"/>
  <c r="BK140"/>
  <c i="3" r="BK137"/>
  <c r="BK135"/>
  <c r="J134"/>
  <c r="BK133"/>
  <c r="J131"/>
  <c r="J126"/>
  <c i="2" r="BK790"/>
  <c r="J784"/>
  <c r="J782"/>
  <c r="J768"/>
  <c r="BK762"/>
  <c r="J720"/>
  <c r="BK699"/>
  <c r="J693"/>
  <c r="BK670"/>
  <c r="BK658"/>
  <c r="J608"/>
  <c r="BK571"/>
  <c r="BK563"/>
  <c r="J551"/>
  <c r="BK542"/>
  <c r="J528"/>
  <c r="BK527"/>
  <c r="BK522"/>
  <c r="J257"/>
  <c r="J254"/>
  <c r="BK251"/>
  <c r="BK240"/>
  <c r="BK182"/>
  <c r="BK171"/>
  <c i="11" r="J34"/>
  <c i="8" r="BK153"/>
  <c r="J138"/>
  <c i="6" r="J217"/>
  <c r="BK213"/>
  <c r="BK205"/>
  <c r="BK193"/>
  <c r="J189"/>
  <c r="J158"/>
  <c r="BK149"/>
  <c r="J133"/>
  <c i="5" r="BK242"/>
  <c r="J238"/>
  <c r="BK154"/>
  <c r="J153"/>
  <c r="BK149"/>
  <c r="BK144"/>
  <c r="BK133"/>
  <c i="4" r="BK173"/>
  <c r="J166"/>
  <c r="BK162"/>
  <c r="J157"/>
  <c r="J151"/>
  <c r="BK135"/>
  <c r="BK133"/>
  <c r="J132"/>
  <c r="J130"/>
  <c r="J127"/>
  <c i="3" r="BK150"/>
  <c i="2" r="BK835"/>
  <c r="J811"/>
  <c r="J543"/>
  <c r="BK541"/>
  <c r="J531"/>
  <c r="BK519"/>
  <c r="BK518"/>
  <c r="BK476"/>
  <c r="BK465"/>
  <c r="J283"/>
  <c r="BK256"/>
  <c r="J159"/>
  <c r="J146"/>
  <c i="11" r="F35"/>
  <c i="8" r="BK244"/>
  <c r="J240"/>
  <c r="J228"/>
  <c r="BK220"/>
  <c r="BK219"/>
  <c r="J211"/>
  <c r="J207"/>
  <c r="J197"/>
  <c r="J193"/>
  <c r="BK192"/>
  <c r="BK187"/>
  <c r="BK183"/>
  <c r="J182"/>
  <c r="BK164"/>
  <c r="J163"/>
  <c r="BK158"/>
  <c r="J153"/>
  <c r="BK129"/>
  <c r="J128"/>
  <c r="J124"/>
  <c i="7" r="J128"/>
  <c r="BK123"/>
  <c i="6" r="BK185"/>
  <c r="BK181"/>
  <c r="BK176"/>
  <c r="BK164"/>
  <c r="J154"/>
  <c r="BK148"/>
  <c i="5" r="BK275"/>
  <c r="BK271"/>
  <c r="BK267"/>
  <c r="BK263"/>
  <c r="J230"/>
  <c r="BK208"/>
  <c r="BK178"/>
  <c r="J169"/>
  <c r="J158"/>
  <c r="J139"/>
  <c r="BK138"/>
  <c r="J123"/>
  <c i="4" r="J170"/>
  <c r="J165"/>
  <c r="J153"/>
  <c i="3" r="BK152"/>
  <c r="BK142"/>
  <c r="J139"/>
  <c r="BK138"/>
  <c r="BK131"/>
  <c r="BK130"/>
  <c i="2" r="BK720"/>
  <c r="J691"/>
  <c r="J671"/>
  <c r="J658"/>
  <c r="BK647"/>
  <c r="BK610"/>
  <c r="BK608"/>
  <c r="J573"/>
  <c r="BK569"/>
  <c r="J563"/>
  <c r="BK283"/>
  <c r="J276"/>
  <c r="BK272"/>
  <c r="J258"/>
  <c r="BK254"/>
  <c r="J251"/>
  <c i="11" r="F37"/>
  <c i="6" r="BK217"/>
  <c r="J209"/>
  <c r="J205"/>
  <c r="J197"/>
  <c r="J163"/>
  <c r="J159"/>
  <c r="BK153"/>
  <c r="J139"/>
  <c i="5" r="J220"/>
  <c r="J209"/>
  <c r="J208"/>
  <c r="J183"/>
  <c r="J179"/>
  <c i="4" r="BK147"/>
  <c r="J142"/>
  <c r="J138"/>
  <c r="BK136"/>
  <c i="2" r="BK814"/>
  <c r="J809"/>
  <c r="J807"/>
  <c r="J805"/>
  <c r="BK792"/>
  <c r="BK767"/>
  <c r="J574"/>
  <c r="BK573"/>
  <c r="BK570"/>
  <c r="J569"/>
  <c r="J554"/>
  <c r="BK551"/>
  <c r="J548"/>
  <c r="BK539"/>
  <c r="BK538"/>
  <c r="BK528"/>
  <c r="J518"/>
  <c r="J497"/>
  <c r="J476"/>
  <c r="BK433"/>
  <c r="BK424"/>
  <c r="BK405"/>
  <c r="BK403"/>
  <c r="BK343"/>
  <c r="BK276"/>
  <c r="J272"/>
  <c r="BK149"/>
  <c r="BK146"/>
  <c r="BK139"/>
  <c i="6" r="BK189"/>
  <c r="J181"/>
  <c r="J180"/>
  <c r="BK168"/>
  <c r="BK129"/>
  <c i="5" r="J263"/>
  <c r="J259"/>
  <c r="J255"/>
  <c r="BK238"/>
  <c r="J226"/>
  <c r="J225"/>
  <c r="J221"/>
  <c r="BK220"/>
  <c r="BK216"/>
  <c r="J215"/>
  <c r="BK134"/>
  <c r="J133"/>
  <c r="J129"/>
  <c i="4" r="BK157"/>
  <c r="BK153"/>
  <c r="J148"/>
  <c i="3" r="J143"/>
  <c r="J127"/>
  <c r="BK126"/>
  <c r="J125"/>
  <c i="2" r="J814"/>
  <c r="BK812"/>
  <c r="BK811"/>
  <c r="BK809"/>
  <c r="J806"/>
  <c r="J803"/>
  <c r="J791"/>
  <c r="J520"/>
  <c r="J519"/>
  <c r="J408"/>
  <c r="BK406"/>
  <c r="J405"/>
  <c r="J403"/>
  <c r="J402"/>
  <c r="BK255"/>
  <c r="J139"/>
  <c r="BK135"/>
  <c i="8" r="J169"/>
  <c r="BK168"/>
  <c r="BK163"/>
  <c r="J159"/>
  <c r="BK154"/>
  <c r="BK148"/>
  <c r="BK139"/>
  <c r="BK134"/>
  <c r="J129"/>
  <c r="BK123"/>
  <c i="7" r="BK124"/>
  <c i="3" r="J132"/>
  <c i="2" r="BK671"/>
  <c r="BK659"/>
  <c r="BK597"/>
  <c r="J570"/>
  <c r="BK554"/>
  <c r="J538"/>
  <c r="BK531"/>
  <c r="J527"/>
  <c r="J526"/>
  <c r="J525"/>
  <c r="BK413"/>
  <c r="BK410"/>
  <c r="BK402"/>
  <c r="BK303"/>
  <c r="J300"/>
  <c r="BK215"/>
  <c r="J200"/>
  <c r="BK199"/>
  <c r="BK193"/>
  <c r="J149"/>
  <c r="J135"/>
  <c i="11" r="F34"/>
  <c i="8" r="J144"/>
  <c r="BK143"/>
  <c i="7" r="J149"/>
  <c i="6" r="BK133"/>
  <c i="5" r="J199"/>
  <c r="J198"/>
  <c r="BK128"/>
  <c i="4" r="J169"/>
  <c r="J163"/>
  <c r="BK150"/>
  <c r="J140"/>
  <c r="BK138"/>
  <c i="3" r="J155"/>
  <c r="J141"/>
  <c r="BK128"/>
  <c r="BK125"/>
  <c r="J124"/>
  <c i="2" r="J764"/>
  <c r="BK693"/>
  <c r="J597"/>
  <c r="BK576"/>
  <c r="BK575"/>
  <c r="J571"/>
  <c r="BK548"/>
  <c r="J545"/>
  <c r="J530"/>
  <c r="BK446"/>
  <c r="J424"/>
  <c r="J400"/>
  <c r="J234"/>
  <c r="J215"/>
  <c r="BK200"/>
  <c i="11" r="BK138"/>
  <c r="BK136"/>
  <c r="J136"/>
  <c r="BK134"/>
  <c r="J132"/>
  <c r="BK131"/>
  <c r="BK129"/>
  <c r="BK127"/>
  <c r="BK126"/>
  <c r="J124"/>
  <c r="BK123"/>
  <c r="J121"/>
  <c r="J119"/>
  <c i="8" r="J133"/>
  <c i="7" r="J141"/>
  <c r="J137"/>
  <c r="J129"/>
  <c i="6" r="J168"/>
  <c r="J164"/>
  <c r="BK163"/>
  <c r="BK143"/>
  <c r="BK139"/>
  <c i="5" r="BK173"/>
  <c r="BK169"/>
  <c r="J164"/>
  <c r="J163"/>
  <c r="BK159"/>
  <c r="BK158"/>
  <c r="J154"/>
  <c r="BK148"/>
  <c r="J144"/>
  <c r="J134"/>
  <c i="4" r="J171"/>
  <c r="BK168"/>
  <c r="J167"/>
  <c r="J164"/>
  <c r="J139"/>
  <c r="BK129"/>
  <c i="3" r="J154"/>
  <c r="J150"/>
  <c r="BK149"/>
  <c r="BK147"/>
  <c r="J135"/>
  <c r="BK127"/>
  <c i="2" r="BK784"/>
  <c r="BK782"/>
  <c r="BK768"/>
  <c r="BK764"/>
  <c r="J670"/>
  <c r="J647"/>
  <c r="J575"/>
  <c r="BK574"/>
  <c r="BK565"/>
  <c r="BK545"/>
  <c r="BK400"/>
  <c r="BK379"/>
  <c r="BK331"/>
  <c r="J321"/>
  <c r="BK134"/>
  <c i="11" r="F36"/>
  <c i="5" r="BK221"/>
  <c r="J203"/>
  <c r="BK199"/>
  <c r="BK198"/>
  <c r="BK168"/>
  <c r="J148"/>
  <c r="J128"/>
  <c r="J124"/>
  <c i="4" r="BK169"/>
  <c r="BK164"/>
  <c r="BK151"/>
  <c r="J150"/>
  <c r="BK148"/>
  <c r="BK139"/>
  <c r="J133"/>
  <c i="3" r="BK144"/>
  <c i="2" r="J762"/>
  <c r="BK741"/>
  <c r="BK691"/>
  <c r="J659"/>
  <c r="J610"/>
  <c r="J565"/>
  <c r="BK536"/>
  <c r="J529"/>
  <c r="BK525"/>
  <c r="BK408"/>
  <c r="J406"/>
  <c r="J324"/>
  <c r="BK323"/>
  <c r="BK322"/>
  <c i="8" r="BK144"/>
  <c i="7" r="J145"/>
  <c r="J133"/>
  <c i="5" r="BK255"/>
  <c r="BK230"/>
  <c r="J216"/>
  <c r="BK164"/>
  <c r="J149"/>
  <c r="BK124"/>
  <c i="3" r="J142"/>
  <c r="BK123"/>
  <c i="2" r="J542"/>
  <c r="BK537"/>
  <c r="J535"/>
  <c r="BK523"/>
  <c r="J379"/>
  <c r="BK373"/>
  <c r="J322"/>
  <c r="J303"/>
  <c r="J193"/>
  <c i="1" r="AS98"/>
  <c i="11" r="J141"/>
  <c r="J134"/>
  <c r="BK132"/>
  <c r="J128"/>
  <c r="J126"/>
  <c r="J123"/>
  <c r="BK119"/>
  <c i="9" r="BK127"/>
  <c r="BK126"/>
  <c r="J125"/>
  <c r="J124"/>
  <c r="BK123"/>
  <c r="J122"/>
  <c r="BK121"/>
  <c r="BK120"/>
  <c r="J119"/>
  <c i="8" r="BK240"/>
  <c r="J236"/>
  <c r="BK228"/>
  <c r="BK224"/>
  <c r="J219"/>
  <c r="J215"/>
  <c r="BK211"/>
  <c r="BK202"/>
  <c r="BK188"/>
  <c r="J183"/>
  <c r="J178"/>
  <c r="J177"/>
  <c r="J173"/>
  <c r="J154"/>
  <c r="J123"/>
  <c i="7" r="J123"/>
  <c i="6" r="J149"/>
  <c r="J148"/>
  <c r="J144"/>
  <c r="BK138"/>
  <c r="BK134"/>
  <c r="J124"/>
  <c i="5" r="J173"/>
  <c r="BK163"/>
  <c r="BK143"/>
  <c r="BK139"/>
  <c r="J138"/>
  <c i="4" r="J174"/>
  <c r="BK166"/>
  <c r="J147"/>
  <c r="J146"/>
  <c r="J134"/>
  <c i="3" r="BK154"/>
  <c r="J147"/>
  <c r="BK143"/>
  <c r="J129"/>
  <c i="2" r="J790"/>
  <c r="J767"/>
  <c r="J741"/>
  <c r="J699"/>
  <c r="J576"/>
  <c r="BK543"/>
  <c r="BK540"/>
  <c r="J537"/>
  <c r="J536"/>
  <c r="BK535"/>
  <c r="J534"/>
  <c r="J533"/>
  <c r="BK452"/>
  <c r="J446"/>
  <c r="J433"/>
  <c r="BK324"/>
  <c r="BK321"/>
  <c r="J304"/>
  <c r="BK300"/>
  <c i="11" r="J139"/>
  <c r="J131"/>
  <c r="J129"/>
  <c r="BK128"/>
  <c r="J127"/>
  <c r="BK124"/>
  <c r="BK121"/>
  <c i="8" r="F39"/>
  <c i="7" r="BK141"/>
  <c i="6" r="J213"/>
  <c r="BK209"/>
  <c r="BK201"/>
  <c r="J193"/>
  <c r="J176"/>
  <c r="BK172"/>
  <c r="BK124"/>
  <c i="5" r="J210"/>
  <c r="J204"/>
  <c r="J184"/>
  <c r="BK174"/>
  <c i="3" r="J144"/>
  <c r="BK141"/>
  <c r="BK140"/>
  <c r="BK134"/>
  <c r="BK129"/>
  <c r="J128"/>
  <c i="8" r="BK149"/>
  <c r="J148"/>
  <c r="J143"/>
  <c r="BK128"/>
  <c i="7" r="BK133"/>
  <c r="J124"/>
  <c i="6" r="BK180"/>
  <c r="BK159"/>
  <c r="BK158"/>
  <c r="BK154"/>
  <c r="J128"/>
  <c i="5" r="BK246"/>
  <c r="J242"/>
  <c r="J143"/>
  <c i="4" r="J173"/>
  <c r="BK170"/>
  <c r="BK165"/>
  <c r="J162"/>
  <c r="J159"/>
  <c r="BK155"/>
  <c r="J154"/>
  <c r="BK145"/>
  <c r="J143"/>
  <c r="BK128"/>
  <c i="2" r="J835"/>
  <c r="J832"/>
  <c r="BK791"/>
  <c r="J541"/>
  <c r="J540"/>
  <c r="J539"/>
  <c r="BK534"/>
  <c r="BK533"/>
  <c r="BK524"/>
  <c r="J523"/>
  <c r="BK521"/>
  <c r="BK520"/>
  <c r="J413"/>
  <c r="J373"/>
  <c r="J360"/>
  <c r="J331"/>
  <c r="BK298"/>
  <c r="BK258"/>
  <c r="BK257"/>
  <c r="J255"/>
  <c i="8" r="J149"/>
  <c r="J134"/>
  <c r="BK133"/>
  <c i="7" r="BK149"/>
  <c r="BK137"/>
  <c i="6" r="J185"/>
  <c r="BK144"/>
  <c i="5" r="BK251"/>
  <c r="J250"/>
  <c r="J246"/>
  <c r="J234"/>
  <c r="BK215"/>
  <c r="BK209"/>
  <c r="J194"/>
  <c r="BK193"/>
  <c r="BK179"/>
  <c i="4" r="J168"/>
  <c r="J161"/>
  <c r="J155"/>
  <c r="BK154"/>
  <c r="BK152"/>
  <c r="BK132"/>
  <c r="BK130"/>
  <c r="J129"/>
  <c r="J128"/>
  <c r="BK127"/>
  <c i="3" r="J137"/>
  <c r="J123"/>
  <c i="2" r="J808"/>
  <c r="BK807"/>
  <c r="BK806"/>
  <c r="J792"/>
  <c r="BK529"/>
  <c r="BK526"/>
  <c r="BK517"/>
  <c r="J515"/>
  <c r="BK497"/>
  <c r="J452"/>
  <c r="BK360"/>
  <c r="BK292"/>
  <c r="J182"/>
  <c r="J134"/>
  <c i="11" r="BK141"/>
  <c i="8" r="BK232"/>
  <c r="BK215"/>
  <c r="BK203"/>
  <c r="J198"/>
  <c r="J188"/>
  <c r="BK178"/>
  <c r="BK173"/>
  <c r="BK159"/>
  <c r="J139"/>
  <c r="BK124"/>
  <c i="7" r="BK129"/>
  <c r="BK128"/>
  <c i="6" r="J134"/>
  <c r="BK123"/>
  <c i="5" r="BK259"/>
  <c r="BK211"/>
  <c r="BK203"/>
  <c r="BK194"/>
  <c r="J193"/>
  <c r="J189"/>
  <c r="J178"/>
  <c r="J168"/>
  <c r="J159"/>
  <c i="4" r="BK174"/>
  <c r="BK171"/>
  <c r="BK142"/>
  <c r="BK141"/>
  <c r="J136"/>
  <c r="J135"/>
  <c r="BK134"/>
  <c i="3" r="J149"/>
  <c r="J146"/>
  <c r="J140"/>
  <c r="BK139"/>
  <c i="2" r="BK530"/>
  <c r="J522"/>
  <c r="J521"/>
  <c r="J517"/>
  <c r="BK515"/>
  <c r="J465"/>
  <c r="J343"/>
  <c r="J323"/>
  <c r="J298"/>
  <c r="J292"/>
  <c r="J256"/>
  <c r="J240"/>
  <c r="BK234"/>
  <c r="J171"/>
  <c r="BK159"/>
  <c i="4" l="1" r="R126"/>
  <c r="T137"/>
  <c r="BK160"/>
  <c r="J160"/>
  <c r="J104"/>
  <c i="6" r="P122"/>
  <c r="P121"/>
  <c i="1" r="AU100"/>
  <c i="7" r="T122"/>
  <c r="T121"/>
  <c i="8" r="T122"/>
  <c r="T121"/>
  <c i="2" r="T192"/>
  <c r="P399"/>
  <c r="BK532"/>
  <c r="J532"/>
  <c r="J106"/>
  <c r="T813"/>
  <c i="3" r="P136"/>
  <c i="4" r="P131"/>
  <c i="11" r="BK118"/>
  <c r="BK117"/>
  <c r="J117"/>
  <c r="J96"/>
  <c i="2" r="BK572"/>
  <c r="J572"/>
  <c r="J108"/>
  <c r="P810"/>
  <c i="3" r="T122"/>
  <c i="4" r="T149"/>
  <c i="2" r="R192"/>
  <c r="T399"/>
  <c r="BK544"/>
  <c r="J544"/>
  <c r="J107"/>
  <c r="T763"/>
  <c i="3" r="R122"/>
  <c r="R153"/>
  <c i="4" r="T126"/>
  <c r="BK144"/>
  <c r="J144"/>
  <c r="J100"/>
  <c r="R160"/>
  <c i="5" r="BK122"/>
  <c r="J122"/>
  <c r="J99"/>
  <c i="1" r="AX101"/>
  <c i="2" r="T412"/>
  <c r="P532"/>
  <c r="P813"/>
  <c i="3" r="R136"/>
  <c i="4" r="BK149"/>
  <c r="J149"/>
  <c r="J101"/>
  <c i="8" r="P122"/>
  <c r="P121"/>
  <c i="1" r="AU102"/>
  <c i="2" r="P192"/>
  <c r="BK399"/>
  <c r="J399"/>
  <c r="J101"/>
  <c r="R532"/>
  <c r="R813"/>
  <c i="3" r="R148"/>
  <c i="4" r="BK131"/>
  <c r="J131"/>
  <c r="J98"/>
  <c r="R144"/>
  <c i="6" r="BK122"/>
  <c r="J122"/>
  <c r="J99"/>
  <c i="2" r="T302"/>
  <c r="P516"/>
  <c r="BK763"/>
  <c r="J763"/>
  <c r="J109"/>
  <c i="3" r="P148"/>
  <c i="4" r="BK137"/>
  <c r="J137"/>
  <c r="J99"/>
  <c r="P172"/>
  <c i="2" r="T572"/>
  <c r="T810"/>
  <c i="3" r="BK148"/>
  <c r="J148"/>
  <c r="J99"/>
  <c i="4" r="BK126"/>
  <c r="J126"/>
  <c r="J97"/>
  <c r="T131"/>
  <c r="P160"/>
  <c i="7" r="R122"/>
  <c r="R121"/>
  <c i="8" r="R122"/>
  <c r="R121"/>
  <c i="2" r="R302"/>
  <c r="T516"/>
  <c r="BK813"/>
  <c r="J813"/>
  <c r="J111"/>
  <c i="4" r="R131"/>
  <c r="T160"/>
  <c i="6" r="R122"/>
  <c r="R121"/>
  <c i="7" r="P122"/>
  <c r="P121"/>
  <c i="1" r="AU101"/>
  <c i="2" r="R133"/>
  <c r="R132"/>
  <c r="R412"/>
  <c r="T532"/>
  <c r="P763"/>
  <c i="7" r="BK122"/>
  <c r="BK121"/>
  <c r="J121"/>
  <c i="2" r="BK192"/>
  <c r="J192"/>
  <c r="J99"/>
  <c r="BK412"/>
  <c r="R544"/>
  <c i="3" r="P122"/>
  <c r="T148"/>
  <c i="4" r="P137"/>
  <c r="P149"/>
  <c r="T172"/>
  <c i="5" r="P122"/>
  <c r="P121"/>
  <c i="1" r="AU99"/>
  <c i="2" r="BK133"/>
  <c r="J133"/>
  <c r="J98"/>
  <c r="R572"/>
  <c i="3" r="BK136"/>
  <c r="J136"/>
  <c r="J98"/>
  <c r="BK153"/>
  <c r="J153"/>
  <c r="J101"/>
  <c i="5" r="R122"/>
  <c r="R121"/>
  <c i="2" r="P133"/>
  <c r="P132"/>
  <c r="P131"/>
  <c i="1" r="AU95"/>
  <c i="2" r="P572"/>
  <c r="BK810"/>
  <c r="J810"/>
  <c r="J110"/>
  <c i="3" r="BK122"/>
  <c r="J122"/>
  <c r="J97"/>
  <c r="T153"/>
  <c i="4" r="P126"/>
  <c r="P125"/>
  <c i="1" r="AU97"/>
  <c i="4" r="R137"/>
  <c r="R149"/>
  <c r="R172"/>
  <c i="2" r="P302"/>
  <c r="BK516"/>
  <c r="J516"/>
  <c r="J105"/>
  <c i="3" r="T136"/>
  <c i="4" r="P144"/>
  <c i="2" r="T133"/>
  <c r="T132"/>
  <c r="P412"/>
  <c r="P411"/>
  <c r="P544"/>
  <c r="R763"/>
  <c i="3" r="P153"/>
  <c i="5" r="T122"/>
  <c r="T121"/>
  <c i="8" r="BK122"/>
  <c r="J122"/>
  <c r="J99"/>
  <c i="9" r="BK118"/>
  <c r="J118"/>
  <c r="J97"/>
  <c r="P118"/>
  <c r="P117"/>
  <c i="1" r="AU103"/>
  <c i="9" r="R118"/>
  <c r="R117"/>
  <c r="T118"/>
  <c r="T117"/>
  <c i="10" r="BK118"/>
  <c r="J118"/>
  <c r="J97"/>
  <c i="2" r="BK302"/>
  <c r="J302"/>
  <c r="J100"/>
  <c r="R399"/>
  <c r="R516"/>
  <c r="T544"/>
  <c r="R810"/>
  <c i="4" r="T144"/>
  <c r="BK172"/>
  <c r="J172"/>
  <c r="J105"/>
  <c i="6" r="T122"/>
  <c r="T121"/>
  <c i="2" r="E85"/>
  <c r="BE199"/>
  <c r="BE360"/>
  <c r="BE413"/>
  <c r="BE523"/>
  <c r="BE792"/>
  <c i="3" r="BE131"/>
  <c r="BE135"/>
  <c r="BE141"/>
  <c i="4" r="BE166"/>
  <c r="BE170"/>
  <c i="5" r="F118"/>
  <c r="BE169"/>
  <c r="BE199"/>
  <c r="BE215"/>
  <c r="BE246"/>
  <c i="8" r="E85"/>
  <c r="BE169"/>
  <c r="BE177"/>
  <c r="BE192"/>
  <c r="BE197"/>
  <c r="BE202"/>
  <c r="BE228"/>
  <c r="BE240"/>
  <c i="9" r="J111"/>
  <c i="2" r="BE135"/>
  <c r="BE520"/>
  <c r="BE536"/>
  <c r="BE835"/>
  <c i="3" r="J89"/>
  <c r="BE130"/>
  <c r="BE134"/>
  <c r="BE139"/>
  <c r="BE150"/>
  <c r="BE152"/>
  <c r="BE154"/>
  <c r="BK151"/>
  <c r="J151"/>
  <c r="J100"/>
  <c i="4" r="J119"/>
  <c r="BE133"/>
  <c r="BE136"/>
  <c r="BE157"/>
  <c r="BE162"/>
  <c i="5" r="BE143"/>
  <c r="BE183"/>
  <c r="BE184"/>
  <c r="BE226"/>
  <c i="6" r="BE172"/>
  <c i="7" r="BE141"/>
  <c r="BE145"/>
  <c r="BE149"/>
  <c i="8" r="F118"/>
  <c r="BE138"/>
  <c r="BE143"/>
  <c r="BE153"/>
  <c i="2" r="BE303"/>
  <c r="BE410"/>
  <c r="BE530"/>
  <c r="BE535"/>
  <c i="4" r="BE167"/>
  <c r="BE171"/>
  <c i="5" r="BE220"/>
  <c r="BE234"/>
  <c i="6" r="BE129"/>
  <c r="BE138"/>
  <c r="BE149"/>
  <c i="7" r="E85"/>
  <c i="8" r="BE123"/>
  <c r="BE133"/>
  <c i="3" r="F118"/>
  <c r="BE126"/>
  <c r="BE138"/>
  <c r="BE147"/>
  <c i="5" r="J115"/>
  <c r="BE179"/>
  <c r="BE188"/>
  <c r="BE211"/>
  <c r="BE225"/>
  <c r="BE250"/>
  <c i="6" r="F118"/>
  <c r="BE180"/>
  <c r="BE201"/>
  <c r="BE209"/>
  <c i="7" r="J91"/>
  <c i="1" r="BD102"/>
  <c i="11" r="E85"/>
  <c r="BE119"/>
  <c r="BE129"/>
  <c r="BE132"/>
  <c i="1" r="BA105"/>
  <c i="2" r="F128"/>
  <c r="BE255"/>
  <c r="BE257"/>
  <c r="BE476"/>
  <c r="BE497"/>
  <c r="BE569"/>
  <c r="BE570"/>
  <c r="BE659"/>
  <c r="BE691"/>
  <c r="BE762"/>
  <c r="BE768"/>
  <c r="BE784"/>
  <c i="3" r="BE125"/>
  <c i="4" r="BE135"/>
  <c r="BE139"/>
  <c r="BE142"/>
  <c r="BE143"/>
  <c r="BE173"/>
  <c i="5" r="BE148"/>
  <c r="BE158"/>
  <c r="BE164"/>
  <c i="6" r="BE128"/>
  <c r="BE139"/>
  <c r="BE159"/>
  <c i="7" r="BE128"/>
  <c i="8" r="BE168"/>
  <c r="BE183"/>
  <c r="BE188"/>
  <c r="BE193"/>
  <c r="BE203"/>
  <c r="BE207"/>
  <c r="BE219"/>
  <c i="9" r="F92"/>
  <c r="E107"/>
  <c r="BE119"/>
  <c r="BE122"/>
  <c r="BE124"/>
  <c i="11" r="F92"/>
  <c r="BE123"/>
  <c r="BE124"/>
  <c r="BE127"/>
  <c r="BE131"/>
  <c r="BE141"/>
  <c i="1" r="BB105"/>
  <c i="2" r="BE240"/>
  <c r="BE304"/>
  <c r="BE400"/>
  <c r="BE527"/>
  <c r="BE791"/>
  <c i="3" r="BE124"/>
  <c r="BE143"/>
  <c i="4" r="BE168"/>
  <c r="BE174"/>
  <c i="5" r="BE128"/>
  <c r="BE133"/>
  <c r="BE178"/>
  <c r="BE204"/>
  <c i="6" r="BE148"/>
  <c r="BE163"/>
  <c r="BE164"/>
  <c i="1" r="BC105"/>
  <c i="2" r="J89"/>
  <c r="BE171"/>
  <c r="BE276"/>
  <c r="BE300"/>
  <c r="BE403"/>
  <c r="BE526"/>
  <c r="BE537"/>
  <c r="BE538"/>
  <c r="BE543"/>
  <c r="BE551"/>
  <c r="BE699"/>
  <c r="BE720"/>
  <c r="BK409"/>
  <c r="J409"/>
  <c r="J102"/>
  <c i="3" r="BE149"/>
  <c i="4" r="E115"/>
  <c r="BE145"/>
  <c i="5" r="E85"/>
  <c r="BE129"/>
  <c r="BE138"/>
  <c r="BE174"/>
  <c r="BE194"/>
  <c r="BE208"/>
  <c r="BE216"/>
  <c r="BE242"/>
  <c i="2" r="BE323"/>
  <c r="BE343"/>
  <c r="BE402"/>
  <c r="BE408"/>
  <c r="BE424"/>
  <c r="BE531"/>
  <c r="BE548"/>
  <c i="3" r="BE123"/>
  <c r="BE133"/>
  <c i="4" r="BE132"/>
  <c i="5" r="BE139"/>
  <c r="BE149"/>
  <c r="BE168"/>
  <c r="BE189"/>
  <c i="6" r="BE158"/>
  <c r="BE176"/>
  <c i="8" r="J115"/>
  <c i="11" r="J89"/>
  <c r="BE121"/>
  <c r="BE126"/>
  <c r="BE128"/>
  <c r="BE134"/>
  <c r="BE138"/>
  <c i="1" r="BD105"/>
  <c i="2" r="BE272"/>
  <c r="BE539"/>
  <c r="BE658"/>
  <c r="BE670"/>
  <c r="BE671"/>
  <c r="BE782"/>
  <c i="3" r="BE129"/>
  <c i="4" r="BE134"/>
  <c r="BE153"/>
  <c r="BE155"/>
  <c r="BE165"/>
  <c i="5" r="BE144"/>
  <c r="BE153"/>
  <c r="BE193"/>
  <c i="6" r="BE124"/>
  <c r="BE134"/>
  <c r="BE143"/>
  <c r="BE193"/>
  <c r="BE197"/>
  <c i="2" r="BE139"/>
  <c r="BE321"/>
  <c r="BE324"/>
  <c r="BE452"/>
  <c r="BE533"/>
  <c r="BE565"/>
  <c r="BE573"/>
  <c r="BE576"/>
  <c r="BE610"/>
  <c r="BE693"/>
  <c i="3" r="BE127"/>
  <c i="6" r="BE189"/>
  <c i="7" r="BE137"/>
  <c i="8" r="BE124"/>
  <c r="BE149"/>
  <c r="BE158"/>
  <c r="BE173"/>
  <c r="BE182"/>
  <c i="2" r="BE146"/>
  <c r="BE234"/>
  <c r="BE256"/>
  <c r="BE292"/>
  <c r="BE298"/>
  <c r="BE331"/>
  <c r="BE521"/>
  <c r="BE540"/>
  <c r="BE808"/>
  <c i="3" r="BE128"/>
  <c r="BE140"/>
  <c i="5" r="BE123"/>
  <c i="6" r="J91"/>
  <c r="BE123"/>
  <c r="BE144"/>
  <c r="BE153"/>
  <c i="7" r="BE124"/>
  <c i="2" r="BE134"/>
  <c r="BE182"/>
  <c r="BE200"/>
  <c r="BE254"/>
  <c r="BE373"/>
  <c r="BE406"/>
  <c r="BE446"/>
  <c r="BE519"/>
  <c r="BE524"/>
  <c r="BE541"/>
  <c r="BE563"/>
  <c r="BE571"/>
  <c r="BE597"/>
  <c r="BE608"/>
  <c r="BE647"/>
  <c r="BE790"/>
  <c r="BE806"/>
  <c r="BE811"/>
  <c r="BE812"/>
  <c i="4" r="BE129"/>
  <c r="BE140"/>
  <c r="BE148"/>
  <c i="5" r="BE198"/>
  <c r="BE221"/>
  <c r="BE251"/>
  <c i="6" r="E85"/>
  <c r="BE185"/>
  <c r="BE213"/>
  <c i="7" r="F118"/>
  <c r="BE129"/>
  <c i="2" r="BE405"/>
  <c r="BE518"/>
  <c r="BE522"/>
  <c r="BE528"/>
  <c r="BE545"/>
  <c r="BE574"/>
  <c r="BE575"/>
  <c i="3" r="E85"/>
  <c r="BE132"/>
  <c r="BE137"/>
  <c r="BE146"/>
  <c i="4" r="BE127"/>
  <c r="BE141"/>
  <c r="BE146"/>
  <c r="BE150"/>
  <c r="BE151"/>
  <c i="5" r="BE124"/>
  <c r="BE209"/>
  <c r="BE210"/>
  <c r="BE267"/>
  <c r="BE271"/>
  <c i="6" r="BE168"/>
  <c i="8" r="BE134"/>
  <c r="BE144"/>
  <c r="BE154"/>
  <c r="BE198"/>
  <c r="BE220"/>
  <c r="BE224"/>
  <c r="BE232"/>
  <c r="BE236"/>
  <c r="BE244"/>
  <c i="1" r="AW105"/>
  <c i="2" r="BE322"/>
  <c r="BE803"/>
  <c r="BE805"/>
  <c r="BE832"/>
  <c i="4" r="BE128"/>
  <c r="BE152"/>
  <c r="BE159"/>
  <c r="BE163"/>
  <c r="BK156"/>
  <c r="J156"/>
  <c r="J102"/>
  <c r="BK158"/>
  <c r="J158"/>
  <c r="J103"/>
  <c i="5" r="BE134"/>
  <c r="BE159"/>
  <c r="BE173"/>
  <c i="6" r="BE181"/>
  <c i="7" r="BE133"/>
  <c i="8" r="BE128"/>
  <c r="BE139"/>
  <c i="2" r="BE149"/>
  <c r="BE159"/>
  <c r="BE193"/>
  <c r="BE258"/>
  <c r="BE379"/>
  <c r="BE433"/>
  <c r="BE465"/>
  <c r="BE515"/>
  <c r="BE517"/>
  <c r="BE525"/>
  <c r="BE529"/>
  <c r="BE554"/>
  <c r="BE741"/>
  <c r="BE764"/>
  <c r="BE767"/>
  <c i="3" r="BE142"/>
  <c r="BE144"/>
  <c r="BE155"/>
  <c i="4" r="BE147"/>
  <c r="BE164"/>
  <c i="5" r="BE203"/>
  <c r="BE230"/>
  <c r="BE238"/>
  <c r="BE259"/>
  <c i="6" r="BE205"/>
  <c r="BE217"/>
  <c i="9" r="BE120"/>
  <c r="BE121"/>
  <c r="BE123"/>
  <c r="BE125"/>
  <c r="BE126"/>
  <c r="BE127"/>
  <c i="10" r="E85"/>
  <c r="J89"/>
  <c r="F92"/>
  <c r="BE119"/>
  <c r="BE120"/>
  <c i="11" r="BE136"/>
  <c r="BE139"/>
  <c i="2" r="BE215"/>
  <c r="BE251"/>
  <c r="BE283"/>
  <c r="BE534"/>
  <c r="BE542"/>
  <c r="BE807"/>
  <c r="BE809"/>
  <c r="BE814"/>
  <c i="4" r="BE130"/>
  <c r="BE138"/>
  <c r="BE154"/>
  <c r="BE161"/>
  <c r="BE169"/>
  <c i="5" r="BE154"/>
  <c r="BE163"/>
  <c r="BE255"/>
  <c r="BE263"/>
  <c r="BE275"/>
  <c i="6" r="BE133"/>
  <c r="BE154"/>
  <c i="7" r="BE123"/>
  <c i="8" r="BE129"/>
  <c r="BE148"/>
  <c r="BE159"/>
  <c r="BE163"/>
  <c r="BE164"/>
  <c r="BE178"/>
  <c r="BE187"/>
  <c r="BE211"/>
  <c r="BE215"/>
  <c i="4" r="F35"/>
  <c i="1" r="BB97"/>
  <c i="5" r="F38"/>
  <c i="1" r="BC99"/>
  <c i="8" r="F38"/>
  <c i="1" r="BC102"/>
  <c i="7" r="F37"/>
  <c i="1" r="BB101"/>
  <c i="3" r="F34"/>
  <c i="1" r="BA96"/>
  <c i="5" r="J36"/>
  <c i="1" r="AW99"/>
  <c i="2" r="F37"/>
  <c i="1" r="BD95"/>
  <c i="9" r="F36"/>
  <c i="1" r="BC103"/>
  <c i="10" r="F36"/>
  <c i="1" r="BC104"/>
  <c i="6" r="J36"/>
  <c i="1" r="AW100"/>
  <c i="7" r="J36"/>
  <c i="1" r="AW101"/>
  <c i="9" r="J34"/>
  <c i="1" r="AW103"/>
  <c i="10" r="F37"/>
  <c i="1" r="BD104"/>
  <c i="7" r="J32"/>
  <c i="1" r="AG101"/>
  <c i="7" r="F38"/>
  <c i="1" r="BC101"/>
  <c i="5" r="F39"/>
  <c i="1" r="BD99"/>
  <c i="3" r="F37"/>
  <c i="1" r="BD96"/>
  <c i="6" r="F39"/>
  <c i="1" r="BD100"/>
  <c i="4" r="F36"/>
  <c i="1" r="BC97"/>
  <c i="3" r="F35"/>
  <c i="1" r="BB96"/>
  <c i="10" r="F35"/>
  <c i="1" r="BB104"/>
  <c i="2" r="F34"/>
  <c i="1" r="BA95"/>
  <c i="6" r="F36"/>
  <c i="1" r="BA100"/>
  <c i="9" r="F34"/>
  <c i="1" r="BA103"/>
  <c i="9" r="F37"/>
  <c i="1" r="BD103"/>
  <c i="10" r="J34"/>
  <c i="1" r="AW104"/>
  <c i="8" r="F37"/>
  <c i="1" r="BB102"/>
  <c i="4" r="F37"/>
  <c i="1" r="BD97"/>
  <c i="7" r="F39"/>
  <c i="1" r="BD101"/>
  <c i="3" r="F36"/>
  <c i="1" r="BC96"/>
  <c i="6" r="F37"/>
  <c i="1" r="BB100"/>
  <c i="2" r="J34"/>
  <c i="1" r="AW95"/>
  <c i="7" r="F36"/>
  <c i="1" r="BA101"/>
  <c i="3" r="J34"/>
  <c i="1" r="AW96"/>
  <c i="9" r="F35"/>
  <c i="1" r="BB103"/>
  <c i="4" r="J34"/>
  <c i="1" r="AW97"/>
  <c i="2" r="F35"/>
  <c i="1" r="BB95"/>
  <c i="10" r="F34"/>
  <c i="1" r="BA104"/>
  <c i="8" r="J36"/>
  <c i="1" r="AW102"/>
  <c i="4" r="F34"/>
  <c i="1" r="BA97"/>
  <c i="5" r="F37"/>
  <c i="1" r="BB99"/>
  <c i="6" r="F38"/>
  <c i="1" r="BC100"/>
  <c i="2" r="F36"/>
  <c i="1" r="BC95"/>
  <c i="8" r="F36"/>
  <c i="1" r="BA102"/>
  <c i="5" r="F36"/>
  <c i="1" r="BA99"/>
  <c r="AS94"/>
  <c i="2" l="1" r="R411"/>
  <c r="T411"/>
  <c r="T131"/>
  <c r="R131"/>
  <c i="4" r="T125"/>
  <c i="3" r="R121"/>
  <c r="T121"/>
  <c r="P121"/>
  <c i="1" r="AU96"/>
  <c i="2" r="BK411"/>
  <c r="J411"/>
  <c r="J103"/>
  <c i="4" r="R125"/>
  <c i="3" r="BK121"/>
  <c r="J121"/>
  <c r="J96"/>
  <c i="5" r="BK121"/>
  <c r="J121"/>
  <c i="6" r="BK121"/>
  <c r="J121"/>
  <c r="J98"/>
  <c i="8" r="BK121"/>
  <c r="J121"/>
  <c r="J98"/>
  <c i="2" r="BK132"/>
  <c r="BK131"/>
  <c r="J131"/>
  <c r="J96"/>
  <c r="J412"/>
  <c r="J104"/>
  <c i="7" r="J98"/>
  <c i="11" r="J118"/>
  <c r="J97"/>
  <c i="4" r="BK125"/>
  <c r="J125"/>
  <c r="J96"/>
  <c i="7" r="J122"/>
  <c r="J99"/>
  <c i="9" r="BK117"/>
  <c r="J117"/>
  <c r="J96"/>
  <c i="10" r="BK117"/>
  <c r="J117"/>
  <c r="J96"/>
  <c i="11" r="J30"/>
  <c i="1" r="AG105"/>
  <c i="6" r="F35"/>
  <c i="1" r="AZ100"/>
  <c r="BA98"/>
  <c r="AW98"/>
  <c i="3" r="J33"/>
  <c i="1" r="AV96"/>
  <c r="AT96"/>
  <c i="4" r="J33"/>
  <c i="1" r="AV97"/>
  <c r="AT97"/>
  <c i="2" r="F33"/>
  <c i="1" r="AZ95"/>
  <c i="5" r="J32"/>
  <c i="1" r="AG99"/>
  <c i="5" r="F35"/>
  <c i="1" r="AZ99"/>
  <c i="11" r="F33"/>
  <c i="1" r="AZ105"/>
  <c i="4" r="F33"/>
  <c i="1" r="AZ97"/>
  <c i="3" r="F33"/>
  <c i="1" r="AZ96"/>
  <c r="BC98"/>
  <c r="AY98"/>
  <c i="2" r="J33"/>
  <c i="1" r="AV95"/>
  <c r="AT95"/>
  <c r="BD98"/>
  <c i="5" r="J35"/>
  <c i="1" r="AV99"/>
  <c r="AT99"/>
  <c i="8" r="F35"/>
  <c i="1" r="AZ102"/>
  <c i="8" r="J35"/>
  <c i="1" r="AV102"/>
  <c r="AT102"/>
  <c i="11" r="J33"/>
  <c i="1" r="AV105"/>
  <c r="AT105"/>
  <c i="6" r="J35"/>
  <c i="1" r="AV100"/>
  <c r="AT100"/>
  <c i="9" r="F33"/>
  <c i="1" r="AZ103"/>
  <c i="7" r="F35"/>
  <c i="1" r="AZ101"/>
  <c r="AU98"/>
  <c i="7" r="J35"/>
  <c i="1" r="AV101"/>
  <c r="AT101"/>
  <c i="10" r="J33"/>
  <c i="1" r="AV104"/>
  <c r="AT104"/>
  <c r="BB98"/>
  <c r="AX98"/>
  <c i="9" r="J33"/>
  <c i="1" r="AV103"/>
  <c r="AT103"/>
  <c i="10" r="F33"/>
  <c i="1" r="AZ104"/>
  <c i="5" l="1" r="J41"/>
  <c i="11" r="J39"/>
  <c i="7" r="J41"/>
  <c i="2" r="J132"/>
  <c r="J97"/>
  <c i="5" r="J98"/>
  <c i="1" r="BD94"/>
  <c r="W33"/>
  <c r="AN101"/>
  <c r="BA94"/>
  <c r="AW94"/>
  <c r="AK30"/>
  <c r="BB94"/>
  <c r="W31"/>
  <c r="BC94"/>
  <c r="AY94"/>
  <c r="AN105"/>
  <c r="AN99"/>
  <c r="AZ98"/>
  <c r="AV98"/>
  <c r="AT98"/>
  <c i="4" r="J30"/>
  <c i="1" r="AG97"/>
  <c r="AN97"/>
  <c i="2" r="J30"/>
  <c i="1" r="AG95"/>
  <c i="10" r="J30"/>
  <c i="1" r="AG104"/>
  <c r="AN104"/>
  <c r="AU94"/>
  <c i="3" r="J30"/>
  <c i="1" r="AG96"/>
  <c r="AN96"/>
  <c i="6" r="J32"/>
  <c i="1" r="AG100"/>
  <c r="AN100"/>
  <c i="9" r="J30"/>
  <c i="1" r="AG103"/>
  <c r="AN103"/>
  <c i="8" r="J32"/>
  <c i="1" r="AG102"/>
  <c r="AN102"/>
  <c i="6" l="1" r="J41"/>
  <c i="2" r="J39"/>
  <c i="4" r="J39"/>
  <c i="1" r="AN95"/>
  <c i="3" r="J39"/>
  <c i="9" r="J39"/>
  <c i="10" r="J39"/>
  <c i="8" r="J41"/>
  <c i="1" r="AZ94"/>
  <c r="W29"/>
  <c r="AX94"/>
  <c r="W32"/>
  <c r="W30"/>
  <c r="AG98"/>
  <c r="AN98"/>
  <c l="1" r="AG94"/>
  <c r="AK26"/>
  <c r="AV94"/>
  <c r="AK29"/>
  <c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<sst xmlns="http://schemas.openxmlformats.org/spreadsheetml/2006/main">
  <si>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</si>
  <si>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</si>
  <si>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</si>
  <si>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</si>
  <si>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</si>
  <si>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{77be7cf4-ff96-4288-a487-2ecb88abbff0}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</si>
  <si>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</si>
  <si>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</si>
  <si>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</si>
  <si>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</si>
  <si>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</si>
  <si>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</si>
  <si>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</si>
  <si>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</si>
  <si>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2025_07_30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</si>
  <si>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</si>
  <si>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</si>
  <si>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Adaptace 2.NP objektu F2 PřP UPOL_R01</t>
  </si>
  <si>
    <t>KSO:</t>
  </si>
  <si>
    <t>CC-CZ:</t>
  </si>
  <si>
    <t>Místo:</t>
  </si>
  <si>
    <t>Olomouc</t>
  </si>
  <si>
    <t>Datum:</t>
  </si>
  <si>
    <t>16. 4. 2026</t>
  </si>
  <si>
    <t>Zadavatel:</t>
  </si>
  <si>
    <t>IČ:</t>
  </si>
  <si>
    <t xml:space="preserve">Univerzita Palackého v Olomouci </t>
  </si>
  <si>
    <t>DIČ:</t>
  </si>
  <si>
    <t>Uchazeč:</t>
  </si>
  <si>
    <t>Vyplň údaj</t>
  </si>
  <si>
    <t>Projektant:</t>
  </si>
  <si>
    <t>ASET studio s.r.o.</t>
  </si>
  <si>
    <t>True</t>
  </si>
  <si>
    <t>Zpracovatel:</t>
  </si>
  <si>
    <t>Mgr. Martina Věženská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</si>
  <si>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</si>
  <si>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</si>
  <si>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</si>
  <si>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</si>
  <si>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</si>
  <si>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</si>
  <si>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</si>
  <si>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</si>
  <si>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</si>
  <si>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</si>
  <si>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</si>
  <si>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</si>
  <si>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</si>
  <si>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</si>
  <si>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</si>
  <si>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</si>
  <si>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</si>
  <si>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</si>
  <si>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</si>
  <si>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</si>
  <si>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</si>
  <si>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</si>
  <si>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</si>
  <si>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</si>
  <si>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</si>
  <si>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</si>
  <si>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</si>
  <si>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</si>
  <si>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</si>
  <si>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</si>
  <si>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</si>
  <si>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</si>
  <si>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</si>
  <si>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</si>
  <si>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</si>
  <si>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</si>
  <si>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</si>
  <si>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</si>
  <si>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</si>
  <si>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</si>
  <si>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</si>
  <si>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</si>
  <si>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</si>
  <si>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</si>
  <si>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</si>
  <si>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</si>
  <si>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</si>
  <si>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stavební část</t>
  </si>
  <si>
    <t>STA</t>
  </si>
  <si>
    <t>1</t>
  </si>
  <si>
    <t>{e82ade60-30bd-4b7a-b9cd-50818e7733b5}</t>
  </si>
  <si>
    <t>2</t>
  </si>
  <si>
    <t>D.1.4.1</t>
  </si>
  <si>
    <t>Vzduchotechnika a chlazení</t>
  </si>
  <si>
    <t>{f702b40e-b612-4436-b9ad-c4c26bed4ce9}</t>
  </si>
  <si>
    <t>D.1.4.2</t>
  </si>
  <si>
    <t>Silnoproudá elektroinstalace</t>
  </si>
  <si>
    <t>{d753fa5d-abc8-4e15-a3a2-4f01f859e15d}</t>
  </si>
  <si>
    <t>D.1.4.3</t>
  </si>
  <si>
    <t>Slaboproudé rozvody</t>
  </si>
  <si>
    <t>{47eefff1-4483-4426-87ae-e20c236bb719}</t>
  </si>
  <si>
    <t>D.1.4.3.SK</t>
  </si>
  <si>
    <t xml:space="preserve">Strukturovaná kabeláž   </t>
  </si>
  <si>
    <t>Soupis</t>
  </si>
  <si>
    <t>{094f8228-382c-4eb5-8f9a-32e26a07893d}</t>
  </si>
  <si>
    <t>D.1.4.3.EPS</t>
  </si>
  <si>
    <t>Elektrická požární signalizace</t>
  </si>
  <si>
    <t>{e9615d29-c31f-48ae-88e2-1a9a43570497}</t>
  </si>
  <si>
    <t>D.1.4.3.PZTS</t>
  </si>
  <si>
    <t>Poplachový zabezpečovací a tísňový systém</t>
  </si>
  <si>
    <t>{704bc415-c984-4eb1-8781-5f3154bfbd6b}</t>
  </si>
  <si>
    <t>D.1.4.3.EKV</t>
  </si>
  <si>
    <t>Elektronická kontrola vstupu</t>
  </si>
  <si>
    <t>{95eb9763-9f64-41b3-9021-07ca5e986b3a}</t>
  </si>
  <si>
    <t>D.1.4.4</t>
  </si>
  <si>
    <t>Zdravotechnické instalace</t>
  </si>
  <si>
    <t>{ec81b715-b913-4f90-9d22-23505a1a2fe6}</t>
  </si>
  <si>
    <t>D.1.4.5</t>
  </si>
  <si>
    <t>Vytápění</t>
  </si>
  <si>
    <t>{f0d50683-8d12-4683-8c96-3963e919a9ae}</t>
  </si>
  <si>
    <t>VRN</t>
  </si>
  <si>
    <t>Vedlejší a ostatní náklady</t>
  </si>
  <si>
    <t>{3db10977-a2e6-45e2-9792-fcdb773db1e9}</t>
  </si>
  <si>
    <t>KRYCÍ LIST SOUPISU PRACÍ</t>
  </si>
  <si>
    <t>Objekt:</t>
  </si>
  <si>
    <t>D.1.1 - Architektonicko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</si>
  <si>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</si>
  <si>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</si>
  <si>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</si>
  <si>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</si>
  <si>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</si>
  <si>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</si>
  <si>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</si>
  <si>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</si>
  <si>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</si>
  <si>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</si>
  <si>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</si>
  <si>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</si>
  <si>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</si>
  <si>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</si>
  <si>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</si>
  <si>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</si>
  <si>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</si>
  <si>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</si>
  <si>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</si>
  <si>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</si>
  <si>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</si>
  <si>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</si>
  <si>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</si>
  <si>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</si>
  <si>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</si>
  <si>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</si>
  <si>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</si>
  <si>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</si>
  <si>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</si>
  <si>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</si>
  <si>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</si>
  <si>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</si>
  <si>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</si>
  <si>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</si>
  <si>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</si>
  <si>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</si>
  <si>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</si>
  <si>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</si>
  <si>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</si>
  <si>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317168012</t>
  </si>
  <si>
    <t>Překlad keramický plochý š 115 mm dl 1250 mm</t>
  </si>
  <si>
    <t>kus</t>
  </si>
  <si>
    <t>4</t>
  </si>
  <si>
    <t>-1397304971</t>
  </si>
  <si>
    <t>340231025</t>
  </si>
  <si>
    <t>Zazdívka otvorů v příčkách nebo stěnách pl přes 1 do 4 m2 cihlami děrovanými tl 115 mm</t>
  </si>
  <si>
    <t>m2</t>
  </si>
  <si>
    <t>-925674710</t>
  </si>
  <si>
    <t>VV</t>
  </si>
  <si>
    <t>výkres 03 - půdorys 2.NP - návhový stav</t>
  </si>
  <si>
    <t>místnost 206</t>
  </si>
  <si>
    <t>1*2</t>
  </si>
  <si>
    <t>340231115</t>
  </si>
  <si>
    <t>Zazdívka otvorů v příčkách nebo stěnách pl přes 1 do 4 m2 cihlami děrovanými broušenými na tenkovrstvou maltu tl. příčky 115 mm</t>
  </si>
  <si>
    <t>1088489391</t>
  </si>
  <si>
    <t>místnost 232</t>
  </si>
  <si>
    <t>2*0,8*2</t>
  </si>
  <si>
    <t>místnost 234</t>
  </si>
  <si>
    <t>Součet</t>
  </si>
  <si>
    <t>342244211</t>
  </si>
  <si>
    <t>Příčka z cihel broušených na tenkovrstvou maltu tloušťky 115 mm</t>
  </si>
  <si>
    <t>1938644283</t>
  </si>
  <si>
    <t>(0,325+2,15)*3,985</t>
  </si>
  <si>
    <t>5</t>
  </si>
  <si>
    <t>342244301</t>
  </si>
  <si>
    <t>Příčka zvukově izolační z cihel děrovaných na maltu M10 tloušťky 115 mm</t>
  </si>
  <si>
    <t>-1707390604</t>
  </si>
  <si>
    <t>1,92*3,985</t>
  </si>
  <si>
    <t>místnost 225, 226</t>
  </si>
  <si>
    <t>(6,725+7,235)*3,985</t>
  </si>
  <si>
    <t>-0,9*2</t>
  </si>
  <si>
    <t>4,902*3,985</t>
  </si>
  <si>
    <t>6</t>
  </si>
  <si>
    <t>342291112</t>
  </si>
  <si>
    <t>Ukotvení příček montážní polyuretanovou pěnou tl příčky přes 100 mm</t>
  </si>
  <si>
    <t>m</t>
  </si>
  <si>
    <t>-186277773</t>
  </si>
  <si>
    <t>1,92</t>
  </si>
  <si>
    <t>(6,725+7,235)</t>
  </si>
  <si>
    <t>4,902</t>
  </si>
  <si>
    <t>místnost 231, 234</t>
  </si>
  <si>
    <t>(0,325+2,15)</t>
  </si>
  <si>
    <t>7</t>
  </si>
  <si>
    <t>342291121</t>
  </si>
  <si>
    <t>Ukotvení příček k cihelným konstrukcím plochými kotvami</t>
  </si>
  <si>
    <t>934781130</t>
  </si>
  <si>
    <t>2*3,985</t>
  </si>
  <si>
    <t>2*2</t>
  </si>
  <si>
    <t>místnost 231, 232, 234</t>
  </si>
  <si>
    <t>3*3,985</t>
  </si>
  <si>
    <t>2*4</t>
  </si>
  <si>
    <t>4*3,985</t>
  </si>
  <si>
    <t>8</t>
  </si>
  <si>
    <t>346272246</t>
  </si>
  <si>
    <t>Přizdívka z pórobetonových tvárnic tl 125 mm</t>
  </si>
  <si>
    <t>16</t>
  </si>
  <si>
    <t>-904927507</t>
  </si>
  <si>
    <t>místnost 231 - wc imobilnímuži/ženy</t>
  </si>
  <si>
    <t>0,9*1,2</t>
  </si>
  <si>
    <t>místnost 232 - wc ženy</t>
  </si>
  <si>
    <t>3,4*3,9</t>
  </si>
  <si>
    <t>1,875*1,2</t>
  </si>
  <si>
    <t>místnost 234 - wc muži</t>
  </si>
  <si>
    <t>3,375*3,9</t>
  </si>
  <si>
    <t>Úpravy povrchů, podlahy a osazování výplní</t>
  </si>
  <si>
    <t>9</t>
  </si>
  <si>
    <t>612131121</t>
  </si>
  <si>
    <t>Penetrační disperzní nátěr vnitřních stěn nanášený ručně</t>
  </si>
  <si>
    <t>-1596496335</t>
  </si>
  <si>
    <t>Vápenocementová omítka štuková dvouvrstvá vnitřních stěn nanášená ručně</t>
  </si>
  <si>
    <t>152,687</t>
  </si>
  <si>
    <t>Vápenocementová omítka hladká jednovrstvá vnitřních stěn nanášená ručně</t>
  </si>
  <si>
    <t>84,686</t>
  </si>
  <si>
    <t>10</t>
  </si>
  <si>
    <t>612135101</t>
  </si>
  <si>
    <t>Hrubá výplň rýh ve stěnách maltou jakékoli šířky rýhy</t>
  </si>
  <si>
    <t>1318038869</t>
  </si>
  <si>
    <t>11</t>
  </si>
  <si>
    <t>612321121</t>
  </si>
  <si>
    <t>-2009990050</t>
  </si>
  <si>
    <t>omítka pod obklad</t>
  </si>
  <si>
    <t>(2*2,2+2*2,15)*2,05</t>
  </si>
  <si>
    <t>(2*5,275+2*3,375+2*0,38)*2,05</t>
  </si>
  <si>
    <t>-0,8*2</t>
  </si>
  <si>
    <t>(2*1,875+2*2,15)*2,05</t>
  </si>
  <si>
    <t>-2*0,8*2</t>
  </si>
  <si>
    <t>(2*1,875+2*3,375)*2,05</t>
  </si>
  <si>
    <t>612321141</t>
  </si>
  <si>
    <t>465725494</t>
  </si>
  <si>
    <t>místnost 203</t>
  </si>
  <si>
    <t>1,92*3,9</t>
  </si>
  <si>
    <t>4,908*3,9</t>
  </si>
  <si>
    <t>6,725*3,9</t>
  </si>
  <si>
    <t>místnost 225</t>
  </si>
  <si>
    <t>(2,113+7,235)*3,9</t>
  </si>
  <si>
    <t>místnost 226</t>
  </si>
  <si>
    <t>(4,5+7,235)*3,9</t>
  </si>
  <si>
    <t>4,902*3,9</t>
  </si>
  <si>
    <t>13</t>
  </si>
  <si>
    <t>612321191</t>
  </si>
  <si>
    <t>Příplatek k vápenocementové omítce vnitřních stěn za každých dalších 5 mm tloušťky ručně</t>
  </si>
  <si>
    <t>128943132</t>
  </si>
  <si>
    <t>14</t>
  </si>
  <si>
    <t>612325225</t>
  </si>
  <si>
    <t>Vápenocementová štuková omítka malých ploch přes 1 do 4 m2 na stěnách</t>
  </si>
  <si>
    <t>784183013</t>
  </si>
  <si>
    <t>15</t>
  </si>
  <si>
    <t>619991011</t>
  </si>
  <si>
    <t>Obalení samostatných konstrukcí a prvků PE fólií</t>
  </si>
  <si>
    <t>-289041533</t>
  </si>
  <si>
    <t>zakrytí oken</t>
  </si>
  <si>
    <t>50</t>
  </si>
  <si>
    <t>619996117</t>
  </si>
  <si>
    <t>Ochrana podlahy obedněním z OSB desek</t>
  </si>
  <si>
    <t>2043665187</t>
  </si>
  <si>
    <t>17</t>
  </si>
  <si>
    <t>619996127</t>
  </si>
  <si>
    <t>Ochrana stěn nebo svislých ploch obedněním z OSB desek</t>
  </si>
  <si>
    <t>-2066930229</t>
  </si>
  <si>
    <t>18</t>
  </si>
  <si>
    <t>619996145</t>
  </si>
  <si>
    <t>Ochrana samostatných konstrukcí a prvků obalením geotextilií</t>
  </si>
  <si>
    <t>735578423</t>
  </si>
  <si>
    <t>19</t>
  </si>
  <si>
    <t>619996147</t>
  </si>
  <si>
    <t>Ochrana podlahy zakrytím geotextilií</t>
  </si>
  <si>
    <t>-646431539</t>
  </si>
  <si>
    <t>20</t>
  </si>
  <si>
    <t>642942611</t>
  </si>
  <si>
    <t>Osazování zárubní nebo rámů dveřních kovových do 2,5 m2 na montážní pěnu</t>
  </si>
  <si>
    <t>1821240641</t>
  </si>
  <si>
    <t>PSV T01</t>
  </si>
  <si>
    <t>PSV T02</t>
  </si>
  <si>
    <t>PSV T03</t>
  </si>
  <si>
    <t>PSV T04</t>
  </si>
  <si>
    <t>PSV T05</t>
  </si>
  <si>
    <t>PSV T09</t>
  </si>
  <si>
    <t>M</t>
  </si>
  <si>
    <t>55331486R</t>
  </si>
  <si>
    <t>zárubeň jednokřídlá ocelová pro zdění tl stěny 110-150mm rozměru 700/1970, 2100mm</t>
  </si>
  <si>
    <t>-1779316291</t>
  </si>
  <si>
    <t>P</t>
  </si>
  <si>
    <t>Poznámka k položce:_x000d_
YH, YH s drážkou, YZP</t>
  </si>
  <si>
    <t>PSV T/09</t>
  </si>
  <si>
    <t>22</t>
  </si>
  <si>
    <t>55331487R</t>
  </si>
  <si>
    <t>zárubeň jednokřídlá ocelová pro zdění tl stěny 110-150mm rozměru 800/1970, 2100mm</t>
  </si>
  <si>
    <t>1948735567</t>
  </si>
  <si>
    <t>23</t>
  </si>
  <si>
    <t>55331488R</t>
  </si>
  <si>
    <t>zárubeň jednokřídlá ocelová pro zdění tl stěny 110-150mm rozměru 900/1970, 2100mm</t>
  </si>
  <si>
    <t>-1779705962</t>
  </si>
  <si>
    <t>24</t>
  </si>
  <si>
    <t>642942721</t>
  </si>
  <si>
    <t>Osazování zárubní nebo rámů dveřních kovových přes 2,5 do 4,5 m2 na montážní pěnu</t>
  </si>
  <si>
    <t>-1898988877</t>
  </si>
  <si>
    <t>PSV T06</t>
  </si>
  <si>
    <t>PSV T07</t>
  </si>
  <si>
    <t>25</t>
  </si>
  <si>
    <t>553317R1</t>
  </si>
  <si>
    <t>zárubeň dvoukřídlá ocelová pro zdění tl stěny 110-150mm rozměru 1425/1970, 2100mm</t>
  </si>
  <si>
    <t>1398333425</t>
  </si>
  <si>
    <t>26</t>
  </si>
  <si>
    <t>553317R3</t>
  </si>
  <si>
    <t>zárubeň dvoukřídlá ocelová pro zdění tl stěny 110-150mm rozměru 1700/1970, 2100mm</t>
  </si>
  <si>
    <t>1320408713</t>
  </si>
  <si>
    <t>Ostatní konstrukce a práce, bourání</t>
  </si>
  <si>
    <t>27</t>
  </si>
  <si>
    <t>9-002</t>
  </si>
  <si>
    <t>Montáž nábytku a vybavení dle PD</t>
  </si>
  <si>
    <t>soubor</t>
  </si>
  <si>
    <t>-739467919</t>
  </si>
  <si>
    <t>28</t>
  </si>
  <si>
    <t>949101111</t>
  </si>
  <si>
    <t>Lešení pomocné pro objekty pozemních staveb s lešeňovou podlahou v do 1,9 m zatížení do 150 kg/m2</t>
  </si>
  <si>
    <t>-2009858537</t>
  </si>
  <si>
    <t>místnost 203 - chodba</t>
  </si>
  <si>
    <t>70,61</t>
  </si>
  <si>
    <t>místnost 206 - učebna</t>
  </si>
  <si>
    <t>82,8</t>
  </si>
  <si>
    <t>místnost 225 - učebna</t>
  </si>
  <si>
    <t>58,35</t>
  </si>
  <si>
    <t>místnost 226 - učebna</t>
  </si>
  <si>
    <t>84,55</t>
  </si>
  <si>
    <t>4,73</t>
  </si>
  <si>
    <t>12,32</t>
  </si>
  <si>
    <t>9,73</t>
  </si>
  <si>
    <t>29</t>
  </si>
  <si>
    <t>952901111</t>
  </si>
  <si>
    <t>Vyčištění budov bytové a občanské výstavby při výšce podlaží do 4 m</t>
  </si>
  <si>
    <t>966145320</t>
  </si>
  <si>
    <t>30</t>
  </si>
  <si>
    <t>953943211</t>
  </si>
  <si>
    <t>Osazování hasicího přístroje</t>
  </si>
  <si>
    <t>-2054500052</t>
  </si>
  <si>
    <t>31</t>
  </si>
  <si>
    <t>451-01</t>
  </si>
  <si>
    <t>hasící přístroj s hasící schopností (21A,113)</t>
  </si>
  <si>
    <t>-962933907</t>
  </si>
  <si>
    <t>32</t>
  </si>
  <si>
    <t>962031021</t>
  </si>
  <si>
    <t>Bourání příček nebo přizdívek z cihel děrovaných broušených tl do 100 mm</t>
  </si>
  <si>
    <t>-1994343431</t>
  </si>
  <si>
    <t>0,9*3,985</t>
  </si>
  <si>
    <t>(1,495+1,825)*3,985</t>
  </si>
  <si>
    <t>-0,7*2</t>
  </si>
  <si>
    <t>33</t>
  </si>
  <si>
    <t>962031023</t>
  </si>
  <si>
    <t>Bourání příček nebo přizdívek z cihel děrovaných broušených tl přes 100 do 150 mm</t>
  </si>
  <si>
    <t>561027678</t>
  </si>
  <si>
    <t>(1,202+6,387+4,812+1,202+6,385)*3,985</t>
  </si>
  <si>
    <t>-5*0,8*2</t>
  </si>
  <si>
    <t>(6,81+3,548+1,203+2,561+0,488+3,822)*3,985</t>
  </si>
  <si>
    <t>-3*0,8*2</t>
  </si>
  <si>
    <t>2*5,06*3,985</t>
  </si>
  <si>
    <t>(2,275+1,875)*3,985</t>
  </si>
  <si>
    <t>1,525*3,985</t>
  </si>
  <si>
    <t>34</t>
  </si>
  <si>
    <t>965046111</t>
  </si>
  <si>
    <t>Broušení stávajících betonových podlah úběr do 3 mm</t>
  </si>
  <si>
    <t>358933739</t>
  </si>
  <si>
    <t>35</t>
  </si>
  <si>
    <t>965081213</t>
  </si>
  <si>
    <t>Bourání podlah z dlaždic keramických nebo xylolitových tl do 10 mm plochy přes 1 m2</t>
  </si>
  <si>
    <t>1066433071</t>
  </si>
  <si>
    <t>demontáž podhled stávající stav</t>
  </si>
  <si>
    <t>místnost 230</t>
  </si>
  <si>
    <t>1,97+3,92</t>
  </si>
  <si>
    <t>místnost 231</t>
  </si>
  <si>
    <t>4,03</t>
  </si>
  <si>
    <t>5,97</t>
  </si>
  <si>
    <t>místnost 236</t>
  </si>
  <si>
    <t>2,06+3,96</t>
  </si>
  <si>
    <t>36</t>
  </si>
  <si>
    <t>968072455</t>
  </si>
  <si>
    <t>Vybourání kovových dveřních zárubní pl do 2 m2</t>
  </si>
  <si>
    <t>666058022</t>
  </si>
  <si>
    <t>7*0,9*2</t>
  </si>
  <si>
    <t>6*0,8*2</t>
  </si>
  <si>
    <t>5*0,7*2</t>
  </si>
  <si>
    <t>37</t>
  </si>
  <si>
    <t>978059541</t>
  </si>
  <si>
    <t>Odsekání a odebrání obkladů stěn z vnitřních obkládaček plochy přes 1 m2</t>
  </si>
  <si>
    <t>-252593375</t>
  </si>
  <si>
    <t>odsekání obkladů mimo vybourané stěny</t>
  </si>
  <si>
    <t>(2*1,875+2*1,125-1,495-1,125)*2</t>
  </si>
  <si>
    <t>(2*1,875+2*2,125-0,575)*2</t>
  </si>
  <si>
    <t xml:space="preserve">místnost 231 </t>
  </si>
  <si>
    <t>(2*1,875+2*2,15)*2</t>
  </si>
  <si>
    <t>(2*3,275+1,825)*2</t>
  </si>
  <si>
    <t>(2*1,875+2,15)*2</t>
  </si>
  <si>
    <t>(1,875+2*2,15-0,925)*2</t>
  </si>
  <si>
    <t>(1,875+1,1)*2</t>
  </si>
  <si>
    <t>997</t>
  </si>
  <si>
    <t>Přesun sutě</t>
  </si>
  <si>
    <t>38</t>
  </si>
  <si>
    <t>997013211</t>
  </si>
  <si>
    <t>Vnitrostaveništní doprava suti a vybouraných hmot pro budovy v do 6 m ručně</t>
  </si>
  <si>
    <t>t</t>
  </si>
  <si>
    <t>1499865709</t>
  </si>
  <si>
    <t>Poznámka k položce:_x000d_
způsob přesunu hmot zvolí zhotovitel na základě vlastního POV a toto zohlední v této ceně této konkrétní stavby</t>
  </si>
  <si>
    <t>39</t>
  </si>
  <si>
    <t>997013311</t>
  </si>
  <si>
    <t>Montáž a demontáž shozu suti v do 10 m</t>
  </si>
  <si>
    <t>-1680128353</t>
  </si>
  <si>
    <t>40</t>
  </si>
  <si>
    <t>997013321</t>
  </si>
  <si>
    <t>Příplatek k shozu suti v do 10 m za první a ZKD den použití</t>
  </si>
  <si>
    <t>485479739</t>
  </si>
  <si>
    <t>5,5*30 "Přepočtené koeficientem množství</t>
  </si>
  <si>
    <t>41</t>
  </si>
  <si>
    <t>997013501</t>
  </si>
  <si>
    <t>Odvoz suti a vybouraných hmot na skládku nebo meziskládku do 1 km se složením</t>
  </si>
  <si>
    <t>-1471662777</t>
  </si>
  <si>
    <t>42</t>
  </si>
  <si>
    <t>997013509</t>
  </si>
  <si>
    <t>Příplatek k odvozu suti a vybouraných hmot na skládku ZKD 1 km přes 1 km</t>
  </si>
  <si>
    <t>1798766497</t>
  </si>
  <si>
    <t>45,378*13 "Přepočtené koeficientem množství</t>
  </si>
  <si>
    <t>43</t>
  </si>
  <si>
    <t>99701363R1</t>
  </si>
  <si>
    <t>Poplatek za uložení na skládce (skládkovné) stavebního odpadu směsného kód odpadu 17 09 04</t>
  </si>
  <si>
    <t>239674562</t>
  </si>
  <si>
    <t>998</t>
  </si>
  <si>
    <t>Přesun hmot</t>
  </si>
  <si>
    <t>44</t>
  </si>
  <si>
    <t>998018001</t>
  </si>
  <si>
    <t>Přesun hmot pro budovy ruční pro budovy v do 6 m</t>
  </si>
  <si>
    <t>-1815824064</t>
  </si>
  <si>
    <t>PSV</t>
  </si>
  <si>
    <t>Práce a dodávky PSV</t>
  </si>
  <si>
    <t>763</t>
  </si>
  <si>
    <t>Konstrukce suché výstavby</t>
  </si>
  <si>
    <t>45</t>
  </si>
  <si>
    <t>763131765</t>
  </si>
  <si>
    <t>Příplatek k SDK podhledu za výšku zavěšení přes 0,5 do 1,0 m</t>
  </si>
  <si>
    <t>1189471391</t>
  </si>
  <si>
    <t>46</t>
  </si>
  <si>
    <t>763131766</t>
  </si>
  <si>
    <t>Příplatek k SDK podhledu za výšku zavěšení přes 1,0 do 1,5 m</t>
  </si>
  <si>
    <t>-1751482649</t>
  </si>
  <si>
    <t>47</t>
  </si>
  <si>
    <t>763131821</t>
  </si>
  <si>
    <t>Demontáž SDK podhledu s dvouvrstvou nosnou kcí z ocelových profilů opláštění jednoduché</t>
  </si>
  <si>
    <t>1081169612</t>
  </si>
  <si>
    <t>48</t>
  </si>
  <si>
    <t>763135102</t>
  </si>
  <si>
    <t>Montáž SDK kazetového podhledu z kazet 600x600 mm na zavěšenou polozapuštěnou nosnou konstrukci</t>
  </si>
  <si>
    <t>41463843</t>
  </si>
  <si>
    <t>minerální podhled rastrový dle standardu C1</t>
  </si>
  <si>
    <t>296,31</t>
  </si>
  <si>
    <t>minerální podhled rastrový do vlhkého prostředí dle standardu C3</t>
  </si>
  <si>
    <t>26,78</t>
  </si>
  <si>
    <t>49</t>
  </si>
  <si>
    <t>59030-C1</t>
  </si>
  <si>
    <t>-1826877401</t>
  </si>
  <si>
    <t>Poznámka k položce:_x000d_
Minerální podhled 600x600x19mm s dobrou zvukovou pohltivostí a=0,60, se zvukovým útlumem Dncw=34dB, redukce šumu min. 0,75, vysoká odrazivost světla min. 85%, EEA třída A2-S1, neperforovaný povrch s jemnou granulovanou strukturou ve standardu jako Armstrong-Sahara, závěsná konstrukce skrytá nebo poloskrytá, nekorozivní z dvouvrstvé galvanizované oceli s povrchem tvrzeným polyesterovým lakem včetně příslušenství a obvodových lišt ve standardu jako typ Trulok Vector, Axiom, nebo Prelude 24</t>
  </si>
  <si>
    <t>296,31*1,05 "Přepočtené koeficientem množství</t>
  </si>
  <si>
    <t>59030-C3</t>
  </si>
  <si>
    <t>736785444</t>
  </si>
  <si>
    <t>26,78*1,05 "Přepočtené koeficientem množství</t>
  </si>
  <si>
    <t>51</t>
  </si>
  <si>
    <t>763135811</t>
  </si>
  <si>
    <t>Demontáž podhledu sádrokartonového kazetového na roštu viditelném</t>
  </si>
  <si>
    <t>-810816011</t>
  </si>
  <si>
    <t>82</t>
  </si>
  <si>
    <t>místnost 204</t>
  </si>
  <si>
    <t>12,27</t>
  </si>
  <si>
    <t>místnost 205</t>
  </si>
  <si>
    <t>28,41</t>
  </si>
  <si>
    <t>28,72</t>
  </si>
  <si>
    <t>49,5</t>
  </si>
  <si>
    <t>29,11</t>
  </si>
  <si>
    <t>místnost 227</t>
  </si>
  <si>
    <t>23,3</t>
  </si>
  <si>
    <t>místnost 228</t>
  </si>
  <si>
    <t>20,32</t>
  </si>
  <si>
    <t>místnost 229</t>
  </si>
  <si>
    <t>10,16</t>
  </si>
  <si>
    <t>52</t>
  </si>
  <si>
    <t>763431201</t>
  </si>
  <si>
    <t>Napojení minerálního podhledu na stěnu obvodovou lištou</t>
  </si>
  <si>
    <t>-557035695</t>
  </si>
  <si>
    <t>(2*14,5+2*9,824+2*13,412+2*2*0,45)</t>
  </si>
  <si>
    <t>(2*14,202+2*4,675+2*0,575+2*0,45)</t>
  </si>
  <si>
    <t>(2*8,275+2*7,075+2*0,45)</t>
  </si>
  <si>
    <t>(2*12,1+2*7,075+2*0,45+2*0,425)</t>
  </si>
  <si>
    <t>(2*2,2+2*2,15)</t>
  </si>
  <si>
    <t>(2*5,275+2*3,375)</t>
  </si>
  <si>
    <t>(2*1,875+2*2,15)</t>
  </si>
  <si>
    <t>(2*1,875+2*3,375)</t>
  </si>
  <si>
    <t>53</t>
  </si>
  <si>
    <t>998763301</t>
  </si>
  <si>
    <t>Přesun hmot tonážní pro konstrukce montované z desek v objektech v do 6 m</t>
  </si>
  <si>
    <t>-733120252</t>
  </si>
  <si>
    <t>766</t>
  </si>
  <si>
    <t>Konstrukce truhlářské</t>
  </si>
  <si>
    <t>54</t>
  </si>
  <si>
    <t>766660001</t>
  </si>
  <si>
    <t>Montáž dveřních křídel otvíravých jednokřídlových š do 0,8 m do ocelové zárubně</t>
  </si>
  <si>
    <t>78018969</t>
  </si>
  <si>
    <t>55</t>
  </si>
  <si>
    <t>766-PSV-T04</t>
  </si>
  <si>
    <t>dveře jednokřídlé vnitřní 800x1970 mm vč. kování, zámku, doplňků apod. dle PSV T04</t>
  </si>
  <si>
    <t>-1554164733</t>
  </si>
  <si>
    <t>56</t>
  </si>
  <si>
    <t>766-PSV-T05</t>
  </si>
  <si>
    <t>dveře jednokřídlé vnitřní 800x1970 mm vč. kování, zámku, doplňků apod. dle PSV T05</t>
  </si>
  <si>
    <t>1555827088</t>
  </si>
  <si>
    <t>57</t>
  </si>
  <si>
    <t>766-PSV-T09</t>
  </si>
  <si>
    <t>dveře jednokřídlé vnitřní 700x1970 mm vč. kování, zámku, doplňků apod. dle PSV T09</t>
  </si>
  <si>
    <t>836789426</t>
  </si>
  <si>
    <t>58</t>
  </si>
  <si>
    <t>766660002</t>
  </si>
  <si>
    <t>Montáž dveřních křídel otvíravých jednokřídlových š přes 0,8 m do ocelové zárubně</t>
  </si>
  <si>
    <t>995265872</t>
  </si>
  <si>
    <t>59</t>
  </si>
  <si>
    <t>766-PSV-T01</t>
  </si>
  <si>
    <t>dveře jednokřídlé vnitřní 900x1970 mm vč. kování, zámku, doplňků apod. dle PSV T01</t>
  </si>
  <si>
    <t>1466501281</t>
  </si>
  <si>
    <t>60</t>
  </si>
  <si>
    <t>766-PSV-T02</t>
  </si>
  <si>
    <t>dveře jednokřídlé vnitřní 900x1970 mm vč. kování, zámku, doplňků apod. dle PSV T02</t>
  </si>
  <si>
    <t>-707879765</t>
  </si>
  <si>
    <t>61</t>
  </si>
  <si>
    <t>766-PSV-T03</t>
  </si>
  <si>
    <t>dveře jednokřídlé vnitřní 900x1970 mm vč. kování, zámku, doplňků apod. dle PSV T03</t>
  </si>
  <si>
    <t>1104209402</t>
  </si>
  <si>
    <t>62</t>
  </si>
  <si>
    <t>766660012</t>
  </si>
  <si>
    <t>Montáž dveřních křídel otvíravých dvoukřídlových š přes 1,45 m do ocelové zárubně</t>
  </si>
  <si>
    <t>1256984800</t>
  </si>
  <si>
    <t>63</t>
  </si>
  <si>
    <t>766-PSV-T06</t>
  </si>
  <si>
    <t>dveře dvoukřídlé vnitřní 1700x1970 mm vč. kování, zámku, doplňků apod. dle PSV T06</t>
  </si>
  <si>
    <t>-2131256238</t>
  </si>
  <si>
    <t>64</t>
  </si>
  <si>
    <t>766-PSV-T07</t>
  </si>
  <si>
    <t>dveře dvoukřídlé vnitřní 1425x1970 mm vč. kování, zámku, doplňků apod. dle PSV T07</t>
  </si>
  <si>
    <t>-1979771320</t>
  </si>
  <si>
    <t>65</t>
  </si>
  <si>
    <t>767-PSV-O/01</t>
  </si>
  <si>
    <t>Dodávka a montáž wc příčky s dveřmi dle PSV O/01</t>
  </si>
  <si>
    <t>-2142285308</t>
  </si>
  <si>
    <t>66</t>
  </si>
  <si>
    <t>767-PSV-O/02</t>
  </si>
  <si>
    <t>Dodávka a montáž wc příčky s dveřmi dle PSV O/02</t>
  </si>
  <si>
    <t>-1491692763</t>
  </si>
  <si>
    <t>67</t>
  </si>
  <si>
    <t>767-PSV-O/03</t>
  </si>
  <si>
    <t>Dodávka a montáž wc příčky s dveřmi dle PSV O/03</t>
  </si>
  <si>
    <t>423050323</t>
  </si>
  <si>
    <t>68</t>
  </si>
  <si>
    <t>998766121</t>
  </si>
  <si>
    <t>Přesun hmot tonážní pro kce truhlářské ruční v objektech v do 6 m</t>
  </si>
  <si>
    <t>-592358926</t>
  </si>
  <si>
    <t>767</t>
  </si>
  <si>
    <t>Konstrukce zámečnické</t>
  </si>
  <si>
    <t>69</t>
  </si>
  <si>
    <t>767-PSV-V/03</t>
  </si>
  <si>
    <t>Dodávka a montáž výklopného zrcadla dle PSV V03</t>
  </si>
  <si>
    <t>-2039535785</t>
  </si>
  <si>
    <t>70</t>
  </si>
  <si>
    <t>767-PSV-V/04</t>
  </si>
  <si>
    <t>Dodávka a montáž odpadkového koše dle PSV V04</t>
  </si>
  <si>
    <t>-1501731394</t>
  </si>
  <si>
    <t>71</t>
  </si>
  <si>
    <t>767-PSV-V/05</t>
  </si>
  <si>
    <t>Dodávka a montáž dávkovače tekutého mýdla dle PSV V04</t>
  </si>
  <si>
    <t>-1738882860</t>
  </si>
  <si>
    <t>72</t>
  </si>
  <si>
    <t>767-PSV-V/06</t>
  </si>
  <si>
    <t>Dodávka a montáž zásobníku toaletního papíru dle PSV V06</t>
  </si>
  <si>
    <t>-1810389296</t>
  </si>
  <si>
    <t>73</t>
  </si>
  <si>
    <t>767-PSV-V/07</t>
  </si>
  <si>
    <t>Dodávka a montáž zásobníku hygienických sáčků dle PSV V07</t>
  </si>
  <si>
    <t>-1588695100</t>
  </si>
  <si>
    <t>74</t>
  </si>
  <si>
    <t>767-PSV-V/08</t>
  </si>
  <si>
    <t>Dodávka a montáž odpadkového koše nášlapného dle PSV V08</t>
  </si>
  <si>
    <t>-1713394783</t>
  </si>
  <si>
    <t>75</t>
  </si>
  <si>
    <t>767-PSV-V/09</t>
  </si>
  <si>
    <t>Dodávka a montáž wc štětky dle PSV V09</t>
  </si>
  <si>
    <t>205830924</t>
  </si>
  <si>
    <t>76</t>
  </si>
  <si>
    <t>767-PSV-V/10</t>
  </si>
  <si>
    <t>Dodávka a montáž jednoduchého háčku dle PSV V10</t>
  </si>
  <si>
    <t>625144987</t>
  </si>
  <si>
    <t>77</t>
  </si>
  <si>
    <t>767-PSV-V/11</t>
  </si>
  <si>
    <t>Dodávka a montáž pisoárové zástěny dle PSV V11</t>
  </si>
  <si>
    <t>939925510</t>
  </si>
  <si>
    <t>78</t>
  </si>
  <si>
    <t>767-PSV-V/12</t>
  </si>
  <si>
    <t>Dodávka a montáž souboru vybavení wc kabiny dle PSV V12</t>
  </si>
  <si>
    <t>-1528954861</t>
  </si>
  <si>
    <t>79</t>
  </si>
  <si>
    <t>998767121</t>
  </si>
  <si>
    <t>Přesun hmot tonážní pro zámečnické konstrukce ruční v objektech v do 6 m</t>
  </si>
  <si>
    <t>-1710189784</t>
  </si>
  <si>
    <t>771</t>
  </si>
  <si>
    <t>Podlahy z dlaždic</t>
  </si>
  <si>
    <t>80</t>
  </si>
  <si>
    <t>771111011</t>
  </si>
  <si>
    <t>Vysátí podkladu před pokládkou dlažby</t>
  </si>
  <si>
    <t>1216497575</t>
  </si>
  <si>
    <t>Montáž podlah keramických hladkých lepených cementovým flexibilním lepidlem přes 22 do 25 ks/m2</t>
  </si>
  <si>
    <t>81</t>
  </si>
  <si>
    <t>771121011</t>
  </si>
  <si>
    <t>Nátěr penetrační na podlahu</t>
  </si>
  <si>
    <t>-1573187227</t>
  </si>
  <si>
    <t>771151011</t>
  </si>
  <si>
    <t>Samonivelační stěrka podlah pevnosti 20 MPa tl 3 mm</t>
  </si>
  <si>
    <t>1907516697</t>
  </si>
  <si>
    <t>83</t>
  </si>
  <si>
    <t>771574419</t>
  </si>
  <si>
    <t>1401413300</t>
  </si>
  <si>
    <t>84</t>
  </si>
  <si>
    <t>5976115R</t>
  </si>
  <si>
    <t>dlažba keramická podlah přes 22 do 25ks/m2</t>
  </si>
  <si>
    <t>764189076</t>
  </si>
  <si>
    <t>26,78*1,1 "Přepočtené koeficientem množství</t>
  </si>
  <si>
    <t>85</t>
  </si>
  <si>
    <t>771577211</t>
  </si>
  <si>
    <t>Příplatek k montáži podlah keramických lepených cementovým flexibilním lepidlem za plochu do 5 m2</t>
  </si>
  <si>
    <t>907543903</t>
  </si>
  <si>
    <t>86</t>
  </si>
  <si>
    <t>771591115</t>
  </si>
  <si>
    <t>Podlahy spárování silikonem</t>
  </si>
  <si>
    <t>-989917206</t>
  </si>
  <si>
    <t>87</t>
  </si>
  <si>
    <t>771591184</t>
  </si>
  <si>
    <t>Pracnější řezání podlah z dlaždic keramických rovné</t>
  </si>
  <si>
    <t>807617700</t>
  </si>
  <si>
    <t>88</t>
  </si>
  <si>
    <t>998771121</t>
  </si>
  <si>
    <t>Přesun hmot tonážní pro podlahy z dlaždic ruční v objektech v do 6 m</t>
  </si>
  <si>
    <t>-552632844</t>
  </si>
  <si>
    <t>776</t>
  </si>
  <si>
    <t>Podlahy povlakové</t>
  </si>
  <si>
    <t>89</t>
  </si>
  <si>
    <t>776111311</t>
  </si>
  <si>
    <t>Vysátí podkladu povlakových podlah</t>
  </si>
  <si>
    <t>631582278</t>
  </si>
  <si>
    <t>90</t>
  </si>
  <si>
    <t>776121112</t>
  </si>
  <si>
    <t>Vodou ředitelná penetrace savého podkladu povlakových podlah</t>
  </si>
  <si>
    <t>710507213</t>
  </si>
  <si>
    <t>91</t>
  </si>
  <si>
    <t>776141111</t>
  </si>
  <si>
    <t>Stěrka podlahová nivelační pro vyrovnání podkladu povlakových podlah pevnosti 20 MPa tl do 3 mm</t>
  </si>
  <si>
    <t>-1281111428</t>
  </si>
  <si>
    <t>92</t>
  </si>
  <si>
    <t>776201811</t>
  </si>
  <si>
    <t>Demontáž lepených povlakových podlah bez podložky ručně</t>
  </si>
  <si>
    <t>-1485653268</t>
  </si>
  <si>
    <t>93</t>
  </si>
  <si>
    <t>776221111</t>
  </si>
  <si>
    <t>Lepení pásů z PVC standardním lepidlem</t>
  </si>
  <si>
    <t>-1963004301</t>
  </si>
  <si>
    <t>94</t>
  </si>
  <si>
    <t>284110R1</t>
  </si>
  <si>
    <t>linoleum PUR (DWL)</t>
  </si>
  <si>
    <t>1378536950</t>
  </si>
  <si>
    <t>296,31*1,1 "Přepočtené koeficientem množství</t>
  </si>
  <si>
    <t>95</t>
  </si>
  <si>
    <t>776410811</t>
  </si>
  <si>
    <t>Odstranění soklíků a lišt pryžových nebo plastových</t>
  </si>
  <si>
    <t>623378978</t>
  </si>
  <si>
    <t>(14,502+9,825+0,503+1,203+3,548+0,85+2,212+0,475+0,5+0,475+0,095+1,202+4,812+1,202+0,115+0,45+0,5+0,45+1,025+2,4+13,412+5,9+12,1+1,525)</t>
  </si>
  <si>
    <t>-1,8</t>
  </si>
  <si>
    <t>-6*0,9</t>
  </si>
  <si>
    <t>-4*0,8</t>
  </si>
  <si>
    <t>-5*0,7</t>
  </si>
  <si>
    <t>-1,925</t>
  </si>
  <si>
    <t>-1,5</t>
  </si>
  <si>
    <t>(2*2,505+2*4,9)</t>
  </si>
  <si>
    <t>(2*5,875+2*4,9+2*0,575+2*0,5)</t>
  </si>
  <si>
    <t>-0,8</t>
  </si>
  <si>
    <t>(2*5,875+2*4,9)</t>
  </si>
  <si>
    <t>-0,9</t>
  </si>
  <si>
    <t>(2*7,075+2*7,075)</t>
  </si>
  <si>
    <t>(2*4,675+2*6,225)</t>
  </si>
  <si>
    <t>-3*0,8</t>
  </si>
  <si>
    <t>(2*3,475+2*7,075+2*0,5)</t>
  </si>
  <si>
    <t>-2*0,8</t>
  </si>
  <si>
    <t>(2*3,475+2*6,225)</t>
  </si>
  <si>
    <t>(2*1,79+2*7,075)</t>
  </si>
  <si>
    <t>96</t>
  </si>
  <si>
    <t>776411213</t>
  </si>
  <si>
    <t>Montáž tahaných soklíků z PVC vnitřních rohů</t>
  </si>
  <si>
    <t>-1151414654</t>
  </si>
  <si>
    <t>97</t>
  </si>
  <si>
    <t>284-001</t>
  </si>
  <si>
    <t>roh tahaných soklíků</t>
  </si>
  <si>
    <t>1849580603</t>
  </si>
  <si>
    <t>98</t>
  </si>
  <si>
    <t>776411214</t>
  </si>
  <si>
    <t>Montáž tahaných soklíků z PVC vnějších rohů</t>
  </si>
  <si>
    <t>1500406028</t>
  </si>
  <si>
    <t>99</t>
  </si>
  <si>
    <t>284-002</t>
  </si>
  <si>
    <t>kout tahaných soklíků</t>
  </si>
  <si>
    <t>420870892</t>
  </si>
  <si>
    <t>100</t>
  </si>
  <si>
    <t>776411221</t>
  </si>
  <si>
    <t>Montáž tahaných obvodových soklíků z linolea (marmolea) výšky do 80 mm</t>
  </si>
  <si>
    <t>-392354290</t>
  </si>
  <si>
    <t>-1,425</t>
  </si>
  <si>
    <t>-4*0,9</t>
  </si>
  <si>
    <t>-2*0,7</t>
  </si>
  <si>
    <t>101</t>
  </si>
  <si>
    <t>1811114336</t>
  </si>
  <si>
    <t>12,333*1,25 "Přepočtené koeficientem množství</t>
  </si>
  <si>
    <t>102</t>
  </si>
  <si>
    <t>776421111</t>
  </si>
  <si>
    <t>Montáž obvodových lišt lepením</t>
  </si>
  <si>
    <t>-690222847</t>
  </si>
  <si>
    <t>lišta soklová pro povlakové podlahy</t>
  </si>
  <si>
    <t>174,751</t>
  </si>
  <si>
    <t>fabionová lišta s rohy a kouty</t>
  </si>
  <si>
    <t>103</t>
  </si>
  <si>
    <t>284110RX1</t>
  </si>
  <si>
    <t>1511927184</t>
  </si>
  <si>
    <t>174,751*1,1 "Přepočtené koeficientem množství</t>
  </si>
  <si>
    <t>104</t>
  </si>
  <si>
    <t>284110R3</t>
  </si>
  <si>
    <t>fabionová lišta</t>
  </si>
  <si>
    <t>1842213258</t>
  </si>
  <si>
    <t>105</t>
  </si>
  <si>
    <t>776991821</t>
  </si>
  <si>
    <t>Odstranění lepidla ručně z podlah</t>
  </si>
  <si>
    <t>1433098669</t>
  </si>
  <si>
    <t>106</t>
  </si>
  <si>
    <t>998776121</t>
  </si>
  <si>
    <t>Přesun hmot tonážní pro podlahy povlakové ruční v objektech v do 6 m</t>
  </si>
  <si>
    <t>1692367068</t>
  </si>
  <si>
    <t>781</t>
  </si>
  <si>
    <t>Dokončovací práce - obklady</t>
  </si>
  <si>
    <t>107</t>
  </si>
  <si>
    <t>781111011</t>
  </si>
  <si>
    <t>Ometení (oprášení) stěny při přípravě podkladu</t>
  </si>
  <si>
    <t>-1524163548</t>
  </si>
  <si>
    <t>Montáž obkladů keramických hladkých lepených cementovým flexibilním lepidlem přes 22 do 25 ks/m2</t>
  </si>
  <si>
    <t>108</t>
  </si>
  <si>
    <t>781121011</t>
  </si>
  <si>
    <t>Nátěr penetrační na stěnu</t>
  </si>
  <si>
    <t>-193772868</t>
  </si>
  <si>
    <t>109</t>
  </si>
  <si>
    <t>781472219</t>
  </si>
  <si>
    <t>-43041858</t>
  </si>
  <si>
    <t>110</t>
  </si>
  <si>
    <t>59761704</t>
  </si>
  <si>
    <t>obklad keramický nemrazuvzdorný povrch hladký/lesklý tl do 10mm přes 22 do 25ks/m2</t>
  </si>
  <si>
    <t>1744851396</t>
  </si>
  <si>
    <t>84,686*1,1 "Přepočtené koeficientem množství</t>
  </si>
  <si>
    <t>111</t>
  </si>
  <si>
    <t>781491012</t>
  </si>
  <si>
    <t>Montáž zrcadel plochy přes 1 m2 lepených silikonovým tmelem na podkladní omítku</t>
  </si>
  <si>
    <t>-393984200</t>
  </si>
  <si>
    <t>PSV V/01</t>
  </si>
  <si>
    <t>1*2,15*0,75</t>
  </si>
  <si>
    <t>PSV V/02</t>
  </si>
  <si>
    <t>1*2*0,75</t>
  </si>
  <si>
    <t>112</t>
  </si>
  <si>
    <t>634-PSV-V/01</t>
  </si>
  <si>
    <t>zrcadlo nástěné dle PSV V/01</t>
  </si>
  <si>
    <t>397871390</t>
  </si>
  <si>
    <t>113</t>
  </si>
  <si>
    <t>634-PSV-V/02</t>
  </si>
  <si>
    <t>zrcadlo nástěné dle PSV V/02</t>
  </si>
  <si>
    <t>-257588391</t>
  </si>
  <si>
    <t>114</t>
  </si>
  <si>
    <t>781492211</t>
  </si>
  <si>
    <t>Montáž profilů rohových lepených flexibilním cementovým lepidlem</t>
  </si>
  <si>
    <t>-2142052465</t>
  </si>
  <si>
    <t>(2*1,2+2*0,15+0,9)</t>
  </si>
  <si>
    <t>4*2,05</t>
  </si>
  <si>
    <t>1,875</t>
  </si>
  <si>
    <t>2,05</t>
  </si>
  <si>
    <t>0,9</t>
  </si>
  <si>
    <t>115</t>
  </si>
  <si>
    <t>59054125</t>
  </si>
  <si>
    <t>profil ukončovací pro vnější hrany obkladů hliník matně eloxovaný 12,5x2500mm</t>
  </si>
  <si>
    <t>759915239</t>
  </si>
  <si>
    <t>16,625*1,15 "Přepočtené koeficientem množství</t>
  </si>
  <si>
    <t>116</t>
  </si>
  <si>
    <t>781495115</t>
  </si>
  <si>
    <t>Spárování vnitřních obkladů silikonem</t>
  </si>
  <si>
    <t>1512542103</t>
  </si>
  <si>
    <t>117</t>
  </si>
  <si>
    <t>781495141</t>
  </si>
  <si>
    <t>Průnik obkladem kruhový do DN 30</t>
  </si>
  <si>
    <t>242928806</t>
  </si>
  <si>
    <t>118</t>
  </si>
  <si>
    <t>781495142</t>
  </si>
  <si>
    <t>Průnik obkladem kruhový přes DN 30 do DN 90</t>
  </si>
  <si>
    <t>-1406030575</t>
  </si>
  <si>
    <t>119</t>
  </si>
  <si>
    <t>781495184</t>
  </si>
  <si>
    <t>Řezání pracnější rovné keramických obkladaček</t>
  </si>
  <si>
    <t>1938745247</t>
  </si>
  <si>
    <t>120</t>
  </si>
  <si>
    <t>998781121</t>
  </si>
  <si>
    <t>Přesun hmot tonážní pro obklady keramické ruční v objektech v do 6 m</t>
  </si>
  <si>
    <t>198807651</t>
  </si>
  <si>
    <t>783</t>
  </si>
  <si>
    <t>Dokončovací práce - nátěry</t>
  </si>
  <si>
    <t>121</t>
  </si>
  <si>
    <t>783822101</t>
  </si>
  <si>
    <t>Tmelení vlásečnicových prasklin na omítkách disperzním tmelem</t>
  </si>
  <si>
    <t>1434856383</t>
  </si>
  <si>
    <t>122</t>
  </si>
  <si>
    <t>783822111</t>
  </si>
  <si>
    <t>Tmelení prasklin š přes 1 do 5 mm na omítkách disperzním tmelem</t>
  </si>
  <si>
    <t>2107802466</t>
  </si>
  <si>
    <t>784</t>
  </si>
  <si>
    <t>Dokončovací práce - malby a tapety</t>
  </si>
  <si>
    <t>123</t>
  </si>
  <si>
    <t>784161001</t>
  </si>
  <si>
    <t>Tmelení spar a rohů šířky do 3 mm akrylátovým tmelem v místnostech v do 3,80 m</t>
  </si>
  <si>
    <t>-1373259339</t>
  </si>
  <si>
    <t>124</t>
  </si>
  <si>
    <t>784181121</t>
  </si>
  <si>
    <t>Hloubková jednonásobná bezbarvá penetrace podkladu v místnostech v do 3,80 m</t>
  </si>
  <si>
    <t>963321575</t>
  </si>
  <si>
    <t>Dvojnásobné bílé malby ze směsí za mokra výborně oděruvzdorných v místnostech v do 3,80 m</t>
  </si>
  <si>
    <t>541,296</t>
  </si>
  <si>
    <t>125</t>
  </si>
  <si>
    <t>784211101</t>
  </si>
  <si>
    <t>921165412</t>
  </si>
  <si>
    <t>(2*14,5+2*9,824+2*13,412+2*2*0,45)*2,6</t>
  </si>
  <si>
    <t>(2*14,202+2*4,675+2*0,575+2*0,45)*3,3</t>
  </si>
  <si>
    <t>-6,75*2,4+4</t>
  </si>
  <si>
    <t>-7*2,4+4</t>
  </si>
  <si>
    <t>(2*8,275+2*7,075+2*0,45)*3,3</t>
  </si>
  <si>
    <t>-5,7*2,4+4</t>
  </si>
  <si>
    <t>(2*12,1+2*7,075+2*0,45+2*0,425)*3,3</t>
  </si>
  <si>
    <t>-4,51*2,4+4</t>
  </si>
  <si>
    <t>(2*2,2+2*2,15)*0,6</t>
  </si>
  <si>
    <t>(2*5,275+2*3,375)*0,6</t>
  </si>
  <si>
    <t>(2*1,875+2*2,15)*0,6</t>
  </si>
  <si>
    <t>(2*1,875+2*3,375)*0,6</t>
  </si>
  <si>
    <t>D.1.4.1 - Vzduchotechnika a chlazení</t>
  </si>
  <si>
    <t>PSV - Vdzchotechnika</t>
  </si>
  <si>
    <t>D1 - Klimatizace</t>
  </si>
  <si>
    <t>D2 - Montážní materiál</t>
  </si>
  <si>
    <t>HSV - Lešení</t>
  </si>
  <si>
    <t>MON - Všeobecné výkony</t>
  </si>
  <si>
    <t>Vdzchotechnika</t>
  </si>
  <si>
    <t>751322011M</t>
  </si>
  <si>
    <t xml:space="preserve">Demontáž talířového ventilu do průměru 100  mm</t>
  </si>
  <si>
    <t>KUS</t>
  </si>
  <si>
    <t>-934523975</t>
  </si>
  <si>
    <t>751322011R</t>
  </si>
  <si>
    <t xml:space="preserve">Montáž talířového ventilu do průměru 100  mm</t>
  </si>
  <si>
    <t>532109674</t>
  </si>
  <si>
    <t>751322134M</t>
  </si>
  <si>
    <t>Demontáž anemostatu se skříní do 0,5 m2</t>
  </si>
  <si>
    <t>-1927006805</t>
  </si>
  <si>
    <t>751322134R</t>
  </si>
  <si>
    <t>Montáž anemostatu se skříní do 0,5 m2</t>
  </si>
  <si>
    <t>1172472297</t>
  </si>
  <si>
    <t>751537011D</t>
  </si>
  <si>
    <t>Demontáž potrubí ohebného neizolovaného s Al laminátem do průměru 100 mm</t>
  </si>
  <si>
    <t>-1328977875</t>
  </si>
  <si>
    <t>751.1</t>
  </si>
  <si>
    <t>Potrubí ohebnéo neizolovaného s Al laminátem do průměru 100 mm</t>
  </si>
  <si>
    <t>1207088757</t>
  </si>
  <si>
    <t>751537011M</t>
  </si>
  <si>
    <t>Montáž potrubí ohebného neizolovaného s Al laminátem do průměru 100 mm</t>
  </si>
  <si>
    <t>1332864991</t>
  </si>
  <si>
    <t>751537112D</t>
  </si>
  <si>
    <t>Demontáž potrubí ohebného izolovaného minerální vatou s Al laminátem do průměru 200 mm</t>
  </si>
  <si>
    <t>1962871094</t>
  </si>
  <si>
    <t>751.2</t>
  </si>
  <si>
    <t>Potrubí ohebnéo izolovanéo minerální vatou s Al laminátem do průměru 200 mm</t>
  </si>
  <si>
    <t>2097012237</t>
  </si>
  <si>
    <t>751537112M</t>
  </si>
  <si>
    <t>Montáž potrubí ohebného izolovaného minerální vatou s Al laminátem do průměru 200 mm</t>
  </si>
  <si>
    <t>-1432166222</t>
  </si>
  <si>
    <t>7513220121M</t>
  </si>
  <si>
    <t xml:space="preserve">Demontáž talířového ventilu do průměru 200  mm</t>
  </si>
  <si>
    <t>-67356416</t>
  </si>
  <si>
    <t>751537012D</t>
  </si>
  <si>
    <t>Demontáž potrubí ohebného neizolovaného s Al laminátem do průměru 200 mm</t>
  </si>
  <si>
    <t>-1048785206</t>
  </si>
  <si>
    <t>751510842D</t>
  </si>
  <si>
    <t>Demontáž potrubí spiro do průměru 200 mm</t>
  </si>
  <si>
    <t>292129444</t>
  </si>
  <si>
    <t>D1</t>
  </si>
  <si>
    <t>Klimatizace</t>
  </si>
  <si>
    <t>1.001</t>
  </si>
  <si>
    <t>Odsátí chladiva</t>
  </si>
  <si>
    <t>-520834966</t>
  </si>
  <si>
    <t>1.002</t>
  </si>
  <si>
    <t>Odpojení klimatizačních jednotek od systému VRV</t>
  </si>
  <si>
    <t>Kus</t>
  </si>
  <si>
    <t>1990248241</t>
  </si>
  <si>
    <t>1.003</t>
  </si>
  <si>
    <t>Demontáž kazetových jednotek</t>
  </si>
  <si>
    <t>-1403671364</t>
  </si>
  <si>
    <t>1.004</t>
  </si>
  <si>
    <t>Montáž kazetových jednotek v nové pozici</t>
  </si>
  <si>
    <t>455440904</t>
  </si>
  <si>
    <t>1.005</t>
  </si>
  <si>
    <t>Potrubí chladiva duální měděné izolované</t>
  </si>
  <si>
    <t>131796023</t>
  </si>
  <si>
    <t>1.006</t>
  </si>
  <si>
    <t xml:space="preserve">Rozřezání potrubí, vsazení nového Cu potrubí  a pomocí objímek spojeno tvrdým pájením</t>
  </si>
  <si>
    <t>-846584084</t>
  </si>
  <si>
    <t>1.007</t>
  </si>
  <si>
    <t>Vakuování potrubí a vrácení odčerpaného chladiva zpět do systému</t>
  </si>
  <si>
    <t>-1614163760</t>
  </si>
  <si>
    <t>1.008</t>
  </si>
  <si>
    <t>Doplnění chladiva</t>
  </si>
  <si>
    <t>-1993339653</t>
  </si>
  <si>
    <t>Poznámka k položce:_x000d_
40x0,110=4,4 kg</t>
  </si>
  <si>
    <t>1.009</t>
  </si>
  <si>
    <t>Prodloužení komunikačních kabelů</t>
  </si>
  <si>
    <t>-440665611</t>
  </si>
  <si>
    <t>1.100M</t>
  </si>
  <si>
    <t>Uvedení klimatizace do provozu, odzkoušení</t>
  </si>
  <si>
    <t>-1976451521</t>
  </si>
  <si>
    <t>D2</t>
  </si>
  <si>
    <t>Montážní materiál</t>
  </si>
  <si>
    <t>29.001</t>
  </si>
  <si>
    <t>Montážní a spojovací materiál, těsnící materiál</t>
  </si>
  <si>
    <t>KG</t>
  </si>
  <si>
    <t>-1644623531</t>
  </si>
  <si>
    <t>29.005 M</t>
  </si>
  <si>
    <t>Montáž</t>
  </si>
  <si>
    <t>%</t>
  </si>
  <si>
    <t>-291120773</t>
  </si>
  <si>
    <t>Lešení</t>
  </si>
  <si>
    <t>941955001</t>
  </si>
  <si>
    <t>Lešení lehké pomocné v podlah do 1,2 m</t>
  </si>
  <si>
    <t>567147161</t>
  </si>
  <si>
    <t>MON</t>
  </si>
  <si>
    <t>Všeobecné výkony</t>
  </si>
  <si>
    <t>35.001</t>
  </si>
  <si>
    <t>Zaregulování VZT</t>
  </si>
  <si>
    <t>HOD</t>
  </si>
  <si>
    <t>-1107955007</t>
  </si>
  <si>
    <t>35.002</t>
  </si>
  <si>
    <t>Komplexní vyzkoušení</t>
  </si>
  <si>
    <t>-1381152938</t>
  </si>
  <si>
    <t>D.1.4.2 - Silnoproudá elektroinstalace</t>
  </si>
  <si>
    <t>IK - Individuální kalkulace(hodinový ekvivalent)</t>
  </si>
  <si>
    <t>21001 - Trubková vedení, krabice, svorkovnice</t>
  </si>
  <si>
    <t>2108 - Vodiče, šňůry a kabely měděné (prořez 5%)</t>
  </si>
  <si>
    <t>21010 - Ukončení vodičů</t>
  </si>
  <si>
    <t>21011 - Spínací, spouštěcí a regulační ústrojí</t>
  </si>
  <si>
    <t>21014 - Ovládací, signální a návěstní přístroje</t>
  </si>
  <si>
    <t>21019 - Rozvodnice oceloplech. a plastové</t>
  </si>
  <si>
    <t>21020 - Svítidla a osvětlovací zařízení</t>
  </si>
  <si>
    <t>21022 - Vedení uzemňovací</t>
  </si>
  <si>
    <t>IK</t>
  </si>
  <si>
    <t>Individuální kalkulace(hodinový ekvivalent)</t>
  </si>
  <si>
    <t>Pol194</t>
  </si>
  <si>
    <t>Stavební(zednické) práce - drážky pro více kabelů, prostupy, niky, sádrování, zapravení... vč. mat.</t>
  </si>
  <si>
    <t>h</t>
  </si>
  <si>
    <t>-409780786</t>
  </si>
  <si>
    <t>Pol195</t>
  </si>
  <si>
    <t>Demontáže</t>
  </si>
  <si>
    <t>-1147580801</t>
  </si>
  <si>
    <t>Pol196</t>
  </si>
  <si>
    <t xml:space="preserve">Koordinace stáv. a nového stavu vč. mat. (přesuny tlačítek, vypínačů, montáž svítidel  chodby…)</t>
  </si>
  <si>
    <t>-611551763</t>
  </si>
  <si>
    <t>Pol197</t>
  </si>
  <si>
    <t>Doplnění a úprava rozváděče R2 vč. mat.</t>
  </si>
  <si>
    <t>2007037774</t>
  </si>
  <si>
    <t>21001</t>
  </si>
  <si>
    <t>Trubková vedení, krabice, svorkovnice</t>
  </si>
  <si>
    <t>Pol198</t>
  </si>
  <si>
    <t>Krabice přístrojová se zapojením</t>
  </si>
  <si>
    <t>ks</t>
  </si>
  <si>
    <t>-1897059748</t>
  </si>
  <si>
    <t>Pol199</t>
  </si>
  <si>
    <t>Krabice odbočná se zapojením</t>
  </si>
  <si>
    <t>1754161831</t>
  </si>
  <si>
    <t>Pol200</t>
  </si>
  <si>
    <t>Krabice podlahová 1</t>
  </si>
  <si>
    <t>-559747770</t>
  </si>
  <si>
    <t>Pol201</t>
  </si>
  <si>
    <t>Krabice podlahová 2</t>
  </si>
  <si>
    <t>-651129703</t>
  </si>
  <si>
    <t>Pol202</t>
  </si>
  <si>
    <t>Ekvipotenciální přípojnice</t>
  </si>
  <si>
    <t>-333063195</t>
  </si>
  <si>
    <t>2108</t>
  </si>
  <si>
    <t>Vodiče, šňůry a kabely měděné (prořez 5%)</t>
  </si>
  <si>
    <t>Pol203</t>
  </si>
  <si>
    <t>1-CXKH-R-O 3x1,5</t>
  </si>
  <si>
    <t>-1108762383</t>
  </si>
  <si>
    <t>Pol204</t>
  </si>
  <si>
    <t>1-CXKH-R-J 3x1,5</t>
  </si>
  <si>
    <t>1017112297</t>
  </si>
  <si>
    <t>Pol205</t>
  </si>
  <si>
    <t>1-CXKH-R-J 3x2,5</t>
  </si>
  <si>
    <t>122575610</t>
  </si>
  <si>
    <t>Pol206</t>
  </si>
  <si>
    <t>1-CXKH-R-J 5x1,5</t>
  </si>
  <si>
    <t>1672172467</t>
  </si>
  <si>
    <t>Pol207</t>
  </si>
  <si>
    <t>1-CXKH-R-J 5x6</t>
  </si>
  <si>
    <t>252074775</t>
  </si>
  <si>
    <t>Pol208</t>
  </si>
  <si>
    <t>1-CXKH-R-J 5x16</t>
  </si>
  <si>
    <t>-1544224134</t>
  </si>
  <si>
    <t>21010</t>
  </si>
  <si>
    <t>Ukončení vodičů</t>
  </si>
  <si>
    <t>Pol209</t>
  </si>
  <si>
    <t>Ukončení Cu a Al drátů a lan - do 16 mm2</t>
  </si>
  <si>
    <t>637236052</t>
  </si>
  <si>
    <t>Pol210</t>
  </si>
  <si>
    <t>Ukončení kabelů záklopkou Do 4x10 mm2</t>
  </si>
  <si>
    <t>29103258</t>
  </si>
  <si>
    <t>Pol211</t>
  </si>
  <si>
    <t>Ukončení kabelů záklopkou Do 5x16 mm2</t>
  </si>
  <si>
    <t>-189289353</t>
  </si>
  <si>
    <t>Pol212</t>
  </si>
  <si>
    <t>Ukončení kabelů ucpávkou</t>
  </si>
  <si>
    <t>1394707011</t>
  </si>
  <si>
    <t>21011</t>
  </si>
  <si>
    <t>Spínací, spouštěcí a regulační ústrojí</t>
  </si>
  <si>
    <t>Pol213</t>
  </si>
  <si>
    <t>řazení 1</t>
  </si>
  <si>
    <t>1051671749</t>
  </si>
  <si>
    <t>Pol214</t>
  </si>
  <si>
    <t>řazení 5</t>
  </si>
  <si>
    <t>-379756094</t>
  </si>
  <si>
    <t>Pol215</t>
  </si>
  <si>
    <t>řazení 6+6</t>
  </si>
  <si>
    <t>-1661113665</t>
  </si>
  <si>
    <t>Pol216</t>
  </si>
  <si>
    <t>Žaluziový spínač - bílé příslušenství</t>
  </si>
  <si>
    <t>366629016</t>
  </si>
  <si>
    <t>Pol217</t>
  </si>
  <si>
    <t>Zásuvky - bílé příslušenství jednonásobná</t>
  </si>
  <si>
    <t>521119373</t>
  </si>
  <si>
    <t>Pol218</t>
  </si>
  <si>
    <t>Zásuvky - bílé příslušenství jednonás. + ochrana přepětí - 3.typ</t>
  </si>
  <si>
    <t>-1889849946</t>
  </si>
  <si>
    <t>21014</t>
  </si>
  <si>
    <t>Ovládací, signální a návěstní přístroje</t>
  </si>
  <si>
    <t>Pol219</t>
  </si>
  <si>
    <t>Snímač příromnosti</t>
  </si>
  <si>
    <t>64985829</t>
  </si>
  <si>
    <t>21019</t>
  </si>
  <si>
    <t>Rozvodnice oceloplech. a plastové</t>
  </si>
  <si>
    <t>Pol220</t>
  </si>
  <si>
    <t>Rozváděč PR2.5</t>
  </si>
  <si>
    <t>-1122525224</t>
  </si>
  <si>
    <t>21020</t>
  </si>
  <si>
    <t>Svítidla a osvětlovací zařízení</t>
  </si>
  <si>
    <t>A</t>
  </si>
  <si>
    <t>Svítidlo vestavné 833 UGR&lt;17 DALI IP40</t>
  </si>
  <si>
    <t>-1490690643</t>
  </si>
  <si>
    <t>B</t>
  </si>
  <si>
    <t xml:space="preserve">Svítidlo vestavné 832  UGR&lt;22 EVG IP40</t>
  </si>
  <si>
    <t>-1508984133</t>
  </si>
  <si>
    <t>C</t>
  </si>
  <si>
    <t xml:space="preserve">Svítidlo vestavné  140 EVG IP44</t>
  </si>
  <si>
    <t>-1853543948</t>
  </si>
  <si>
    <t xml:space="preserve">Svítidlo závěsné  1100 DALI IP20</t>
  </si>
  <si>
    <t>-1741766246</t>
  </si>
  <si>
    <t>Dp</t>
  </si>
  <si>
    <t>Příslušenství</t>
  </si>
  <si>
    <t>-587386583</t>
  </si>
  <si>
    <t>NB1</t>
  </si>
  <si>
    <t xml:space="preserve">Svítidlo nouzové vestav.  plocha IP40 1h</t>
  </si>
  <si>
    <t>-780803953</t>
  </si>
  <si>
    <t>NB2</t>
  </si>
  <si>
    <t xml:space="preserve">Svítidlo nouzové vestav.  koridor IP40 1h</t>
  </si>
  <si>
    <t>-1858006541</t>
  </si>
  <si>
    <t>NP</t>
  </si>
  <si>
    <t xml:space="preserve">Svítidlo nouzové přisazené  IP65 3h</t>
  </si>
  <si>
    <t>-1486154730</t>
  </si>
  <si>
    <t>NP2</t>
  </si>
  <si>
    <t xml:space="preserve">Svítidlo nouzové stropní  S IP40 3h</t>
  </si>
  <si>
    <t>-1923901367</t>
  </si>
  <si>
    <t>Pol221</t>
  </si>
  <si>
    <t>recyklace svítidel</t>
  </si>
  <si>
    <t>-1420375586</t>
  </si>
  <si>
    <t>Pol222</t>
  </si>
  <si>
    <t>recyklace světelných zdrojů</t>
  </si>
  <si>
    <t>-1935712749</t>
  </si>
  <si>
    <t>21022</t>
  </si>
  <si>
    <t>Vedení uzemňovací</t>
  </si>
  <si>
    <t>Pol223</t>
  </si>
  <si>
    <t>1-CXKH-R 6 mm2 zelenožlutý</t>
  </si>
  <si>
    <t>708510691</t>
  </si>
  <si>
    <t>Pol224</t>
  </si>
  <si>
    <t>1-CXKH-R 16 mm2 zelenožlutý</t>
  </si>
  <si>
    <t>-1464747027</t>
  </si>
  <si>
    <t>D.1.4.3 - Slaboproudé rozvody</t>
  </si>
  <si>
    <t>Soupis:</t>
  </si>
  <si>
    <t xml:space="preserve">D.1.4.3.SK - Strukturovaná kabeláž   </t>
  </si>
  <si>
    <t>M25.01 - SK - Strukturovaná kabeláž</t>
  </si>
  <si>
    <t>M25.01</t>
  </si>
  <si>
    <t>SK - Strukturovaná kabeláž</t>
  </si>
  <si>
    <t>Pol60</t>
  </si>
  <si>
    <t>Montáž - 19' patch panel osázený 24 port RJ 45, Cat.6, 1U</t>
  </si>
  <si>
    <t>-1879809645</t>
  </si>
  <si>
    <t>Pol61</t>
  </si>
  <si>
    <t>Dodávka - 19' patch panel osázený 24 port RJ 45, Cat.6, 1U</t>
  </si>
  <si>
    <t>-1723118399</t>
  </si>
  <si>
    <t>Výměry dle výkresu: D.1.4.3-03</t>
  </si>
  <si>
    <t>Pol62</t>
  </si>
  <si>
    <t>Montáž - 19' Vázací panel, jednostranný, 2U, černá (např. WMPF1E)</t>
  </si>
  <si>
    <t>717525122</t>
  </si>
  <si>
    <t>Pol63</t>
  </si>
  <si>
    <t>Dodávka - 19' Vázací panel, jednostranný, 2U, černá (např. WMPF1E)</t>
  </si>
  <si>
    <t>-649809684</t>
  </si>
  <si>
    <t>Pol64</t>
  </si>
  <si>
    <t>Montáž - Montážní sada ( 4x šroub, podložka a plovoucí matice )</t>
  </si>
  <si>
    <t>-1144715682</t>
  </si>
  <si>
    <t>Pol65</t>
  </si>
  <si>
    <t xml:space="preserve">Dodávka -  Montážní sada ( 4x šroub, podložka a plovoucí matice )</t>
  </si>
  <si>
    <t>-1516235116</t>
  </si>
  <si>
    <t>Pol66</t>
  </si>
  <si>
    <t>Montáž - Propojovací kabel UTP, Cat.6, 1m</t>
  </si>
  <si>
    <t>1410885662</t>
  </si>
  <si>
    <t>Pol67</t>
  </si>
  <si>
    <t>Dodávka - Propojovací kabel UTP, Cat.6, 1m</t>
  </si>
  <si>
    <t>-919814807</t>
  </si>
  <si>
    <t>Pol68</t>
  </si>
  <si>
    <t>Montáž - Propojovací kabel UTP, Cat.6, 2m</t>
  </si>
  <si>
    <t>-364341776</t>
  </si>
  <si>
    <t>Pol69</t>
  </si>
  <si>
    <t>Dodávka - Propojovací kabel UTP, Cat.6, 2m</t>
  </si>
  <si>
    <t>-1560622826</t>
  </si>
  <si>
    <t>Pol70</t>
  </si>
  <si>
    <t>Montáž - Zásuvka komunikační 2xRJ, Cat.6, UTP - kompletní, pod omítku</t>
  </si>
  <si>
    <t>1182341693</t>
  </si>
  <si>
    <t>Pol71</t>
  </si>
  <si>
    <t xml:space="preserve">Dodávka - Zásuvka komunikační  2xRJ, Cat.6, UTP - kompletní, pod omítku</t>
  </si>
  <si>
    <t>522407823</t>
  </si>
  <si>
    <t>Pol72</t>
  </si>
  <si>
    <t xml:space="preserve">Montáž - Zásuvka komunikační  2xRJ, Cat.6, UTP - kompletní, podlahová krabice</t>
  </si>
  <si>
    <t>1215900308</t>
  </si>
  <si>
    <t>Pol73</t>
  </si>
  <si>
    <t xml:space="preserve">Dodávka - Zásuvka komunikační  2xRJ, Cat.6, UTP - kompletní, podlahová krabice</t>
  </si>
  <si>
    <t>2022098929</t>
  </si>
  <si>
    <t>Pol74</t>
  </si>
  <si>
    <t xml:space="preserve">Montáž - Zásuvka komunikační  1xRJ, Cat.6, UTP - kompletní, podlahová krabice</t>
  </si>
  <si>
    <t>-1890066135</t>
  </si>
  <si>
    <t>Pol75</t>
  </si>
  <si>
    <t xml:space="preserve">Dodávka - Zásuvka komunikační  1xRJ, Cat.6, UTP - kompletní, podlahová krabice</t>
  </si>
  <si>
    <t>1631726441</t>
  </si>
  <si>
    <t>Pol76</t>
  </si>
  <si>
    <t xml:space="preserve">Montáž - Zásuvka komunikační  2xRJ, Cat.6, UTP - kompletní, na povrch</t>
  </si>
  <si>
    <t>1502415996</t>
  </si>
  <si>
    <t>Pol77</t>
  </si>
  <si>
    <t xml:space="preserve">Dodávka - Zásuvka komunikační  2xRJ, Cat.6, UTP - kompletní, na povrch</t>
  </si>
  <si>
    <t>1134160247</t>
  </si>
  <si>
    <t>Pol78</t>
  </si>
  <si>
    <t>Montáž - Modulární konektor (keyston) Cat.6, UTP</t>
  </si>
  <si>
    <t>623795477</t>
  </si>
  <si>
    <t>Pol79</t>
  </si>
  <si>
    <t>Dodávka - Modulární konektor (keyston) Cat.6, UTP</t>
  </si>
  <si>
    <t>-1627199118</t>
  </si>
  <si>
    <t>Pol80</t>
  </si>
  <si>
    <t>Montáž - Zásuvka komunikační USB, vč. krabice</t>
  </si>
  <si>
    <t>-1405750428</t>
  </si>
  <si>
    <t>Pol81</t>
  </si>
  <si>
    <t>Dodávka - Zásuvka komunikační USB, vč. krabice</t>
  </si>
  <si>
    <t>-487154888</t>
  </si>
  <si>
    <t>Pol82</t>
  </si>
  <si>
    <t>Montáž - Zásuvka komunikační HDMI, předkonektorovaná, vč. krabice</t>
  </si>
  <si>
    <t>2145247501</t>
  </si>
  <si>
    <t>Pol83</t>
  </si>
  <si>
    <t>Dodávka - Zásuvka komunikační HDMI, předkonektorovaná, vč. krabice</t>
  </si>
  <si>
    <t>-996104949</t>
  </si>
  <si>
    <t>Pol84</t>
  </si>
  <si>
    <t>Montáž - Kabel datový UTP, Cat. 6, B2ca,s1,d1,a1</t>
  </si>
  <si>
    <t>14978777</t>
  </si>
  <si>
    <t>Pol85</t>
  </si>
  <si>
    <t>Dodávka - Kabel datový UTP, Cat. 6, B2ca,s1,d1,a1</t>
  </si>
  <si>
    <t>-2139277523</t>
  </si>
  <si>
    <t>6262</t>
  </si>
  <si>
    <t>Pol86</t>
  </si>
  <si>
    <t>Montáž - Kabel HDMI - 20metrů</t>
  </si>
  <si>
    <t>-240507799</t>
  </si>
  <si>
    <t>Pol87</t>
  </si>
  <si>
    <t>Dodávka - Kabel HDMI - 20metrů</t>
  </si>
  <si>
    <t>570523133</t>
  </si>
  <si>
    <t>Pol88</t>
  </si>
  <si>
    <t>Montáž - Kabel USB - 20metrů</t>
  </si>
  <si>
    <t>-1242274252</t>
  </si>
  <si>
    <t>Pol89</t>
  </si>
  <si>
    <t>Dodávka - Kabel USB - 20metrů</t>
  </si>
  <si>
    <t>1027333579</t>
  </si>
  <si>
    <t>Pol90</t>
  </si>
  <si>
    <t>Montáž - Kabelový žlab drátěný 100/50, kompletní, uchycení ke stropu, bez víka</t>
  </si>
  <si>
    <t>1499157865</t>
  </si>
  <si>
    <t>Pol91</t>
  </si>
  <si>
    <t>Dodávka - Kabelový žlab drátěný 100/50, kompletní, uchycení ke stropu, bez víka</t>
  </si>
  <si>
    <t>-126451864</t>
  </si>
  <si>
    <t>Pol92</t>
  </si>
  <si>
    <t>Montáž - Držák kabelů skupinový</t>
  </si>
  <si>
    <t>874879944</t>
  </si>
  <si>
    <t>Pol93</t>
  </si>
  <si>
    <t>Dodávka - Držák kabelů skupinový</t>
  </si>
  <si>
    <t>-1751114725</t>
  </si>
  <si>
    <t>Pol94</t>
  </si>
  <si>
    <t>Montáž - Kabelová příchytka včetně kovového hřebu do betonu a stahovacího pásku</t>
  </si>
  <si>
    <t>492029778</t>
  </si>
  <si>
    <t>Pol95</t>
  </si>
  <si>
    <t>Dodávka - Kabelová příchytka včetně kovového hřebu do betonu a stahovacího pásku</t>
  </si>
  <si>
    <t>449731749</t>
  </si>
  <si>
    <t>Pol96</t>
  </si>
  <si>
    <t xml:space="preserve">Montáž -  Krabice přístrojová hluboká, pod omítku, vč. vysekání a zapravení</t>
  </si>
  <si>
    <t>-1481193012</t>
  </si>
  <si>
    <t>Pol97</t>
  </si>
  <si>
    <t>Dodávka - Krabice přístrojová hluboká, pod omítku, vč. vysekání a zapravení</t>
  </si>
  <si>
    <t>925977541</t>
  </si>
  <si>
    <t>Pol98</t>
  </si>
  <si>
    <t xml:space="preserve">Montáž -  Krabice univerzální na povrch 98x98x45mm</t>
  </si>
  <si>
    <t>597667887</t>
  </si>
  <si>
    <t>Pol99</t>
  </si>
  <si>
    <t>Dodávka - Krabice univerzální na povrch 98x98x45mm</t>
  </si>
  <si>
    <t>1684005292</t>
  </si>
  <si>
    <t>Pol100</t>
  </si>
  <si>
    <t>Montáž - Trubka ohebná, ø 20mm, pod omítku</t>
  </si>
  <si>
    <t>-3489106</t>
  </si>
  <si>
    <t>Pol101</t>
  </si>
  <si>
    <t>Dodávka - Trubka ohebná, ø 20mm, pod omítku</t>
  </si>
  <si>
    <t>-1229419482</t>
  </si>
  <si>
    <t>Pol102</t>
  </si>
  <si>
    <t>Montáž - Trubka ohebná, ø 50mm, podlaha</t>
  </si>
  <si>
    <t>1005540843</t>
  </si>
  <si>
    <t>Pol103</t>
  </si>
  <si>
    <t>Dodávka - Trubka ohebná, ø 50mm, podlaha</t>
  </si>
  <si>
    <t>-316904797</t>
  </si>
  <si>
    <t>144</t>
  </si>
  <si>
    <t>Pol104</t>
  </si>
  <si>
    <t>Vysekání drážky, hloubka do 50mm, šířka do 35mm</t>
  </si>
  <si>
    <t>359344016</t>
  </si>
  <si>
    <t>Pol105</t>
  </si>
  <si>
    <t>Zapravení vysekané drážky, hloubka do 50mm, šířka do 35mm</t>
  </si>
  <si>
    <t>1500771401</t>
  </si>
  <si>
    <t>Pol106</t>
  </si>
  <si>
    <t>Vysekání drážky, hloubka do 70mm, šířka do 50mm (podlaha)</t>
  </si>
  <si>
    <t>180785086</t>
  </si>
  <si>
    <t>132</t>
  </si>
  <si>
    <t>Pol107</t>
  </si>
  <si>
    <t>Zapravení vysekané drážky, hloubka do 70mm, šířka do 50mm (podlaha)</t>
  </si>
  <si>
    <t>306961089</t>
  </si>
  <si>
    <t>Pol108</t>
  </si>
  <si>
    <t>Průraz stěnou do 20cm, vč. zapravení</t>
  </si>
  <si>
    <t>1877400042</t>
  </si>
  <si>
    <t>Pol109</t>
  </si>
  <si>
    <t>Montáž - Protipožární ucpávka, EI 60 včetně označení - štítek</t>
  </si>
  <si>
    <t>kpl</t>
  </si>
  <si>
    <t>-708103177</t>
  </si>
  <si>
    <t>Pol110</t>
  </si>
  <si>
    <t>Dodávka - Protipožární ucpávka, EI 60 včetně označení - štítek</t>
  </si>
  <si>
    <t>1847321035</t>
  </si>
  <si>
    <t>Pol111</t>
  </si>
  <si>
    <t>Pomocný elektroinstalační materiál (kotvy, hmoždinky, wago svorky, stahovací pásky, atd.)</t>
  </si>
  <si>
    <t>1136541211</t>
  </si>
  <si>
    <t>Pol112</t>
  </si>
  <si>
    <t>Rozebrání a znovuosazení SDK podhledu</t>
  </si>
  <si>
    <t>-108093289</t>
  </si>
  <si>
    <t>Pol113</t>
  </si>
  <si>
    <t>Demontáž koncových prvků, nosných a kabelových tras</t>
  </si>
  <si>
    <t>hod</t>
  </si>
  <si>
    <t>-1452561134</t>
  </si>
  <si>
    <t>Pol114</t>
  </si>
  <si>
    <t>Popis kabeláže a koncových prvků SK, vč. popisného štítku</t>
  </si>
  <si>
    <t>-1494050790</t>
  </si>
  <si>
    <t>Pol115</t>
  </si>
  <si>
    <t>Měření metalického kabelu, vč. vypracování měřícího protokolu</t>
  </si>
  <si>
    <t>374161362</t>
  </si>
  <si>
    <t>Pol117</t>
  </si>
  <si>
    <t>Ekologická likvidace vzniklého odpadu</t>
  </si>
  <si>
    <t>1617847070</t>
  </si>
  <si>
    <t>D.1.4.3.EPS - Elektrická požární signalizace</t>
  </si>
  <si>
    <t>M25.02 - EPS - Elektrická požární signalizace</t>
  </si>
  <si>
    <t>M25.02</t>
  </si>
  <si>
    <t>EPS - Elektrická požární signalizace</t>
  </si>
  <si>
    <t>Pol119</t>
  </si>
  <si>
    <t>Montáž - Multisenzorový hlásič pro detekci kouře a tepla s integr. zkratovým izolátorem</t>
  </si>
  <si>
    <t>1327067352</t>
  </si>
  <si>
    <t>Pol120</t>
  </si>
  <si>
    <t>Dodávka - Multisenzorový hlásič pro detekci kouře a tepla s integr. zkratovým izolátorem</t>
  </si>
  <si>
    <t>-1849621797</t>
  </si>
  <si>
    <t>Výměry dle výkresu: D.1.4.3-02</t>
  </si>
  <si>
    <t>Pol121</t>
  </si>
  <si>
    <t>Montáž - Patice hlásiče základní provedení</t>
  </si>
  <si>
    <t>-1591875069</t>
  </si>
  <si>
    <t>Pol122</t>
  </si>
  <si>
    <t>Dodávka - Patice hlásiče základní provedení</t>
  </si>
  <si>
    <t>1717052170</t>
  </si>
  <si>
    <t>Pol123</t>
  </si>
  <si>
    <t>Montáž - Tlačítkový hlásič typu A, červený, IP24 (vnitřní), integrovaný zkratový izolátor,zápustná montáž, vč. KU68</t>
  </si>
  <si>
    <t>-1711453128</t>
  </si>
  <si>
    <t>Pol124</t>
  </si>
  <si>
    <t>Dodávka - Tlačítkový hlásič typu A, červený, IP24 (vnitřní), integrovaný zkratový izolátor, zápustná montáž, vč. KU68</t>
  </si>
  <si>
    <t>1257431</t>
  </si>
  <si>
    <t>Pol125</t>
  </si>
  <si>
    <t>Montáž - Paralelní indikátor</t>
  </si>
  <si>
    <t>701355597</t>
  </si>
  <si>
    <t>Pol126</t>
  </si>
  <si>
    <t>Dodávka - Paralelní indikátor</t>
  </si>
  <si>
    <t>1509553705</t>
  </si>
  <si>
    <t>Pol127</t>
  </si>
  <si>
    <t>Montáž - Krabice pro paralelní indikátor</t>
  </si>
  <si>
    <t>506136562</t>
  </si>
  <si>
    <t>Pol128</t>
  </si>
  <si>
    <t>Dodávka - Krabice pro paralelní indikátor</t>
  </si>
  <si>
    <t>-303631797</t>
  </si>
  <si>
    <t>Pol129</t>
  </si>
  <si>
    <t>Montáž - Nezálohovaná siréna s majákem, červená, IP43</t>
  </si>
  <si>
    <t>-1094513008</t>
  </si>
  <si>
    <t>Pol130</t>
  </si>
  <si>
    <t>Dodávka - Nezálohovaná siréna s majákem, červená, IP43</t>
  </si>
  <si>
    <t>1087536579</t>
  </si>
  <si>
    <t>Pol131</t>
  </si>
  <si>
    <t>Montáž - Kabel sdělovací 1x2x0,8mm2, B2ca,s1,d1,a1</t>
  </si>
  <si>
    <t>1765613030</t>
  </si>
  <si>
    <t>Pol132</t>
  </si>
  <si>
    <t>Dodávka - Kabel sdělovací 1x2x0,8mm2, B2ca,s1,d1,a1</t>
  </si>
  <si>
    <t>1802493986</t>
  </si>
  <si>
    <t>292</t>
  </si>
  <si>
    <t>-619057808</t>
  </si>
  <si>
    <t>-1235047083</t>
  </si>
  <si>
    <t>584</t>
  </si>
  <si>
    <t>Pol133</t>
  </si>
  <si>
    <t>Montáž - Trubka ohebná, ø 25mm, pod omítku</t>
  </si>
  <si>
    <t>1793022308</t>
  </si>
  <si>
    <t>Pol134</t>
  </si>
  <si>
    <t>Dodávka - Trubka ohebná, ø 25mm, pod omítku</t>
  </si>
  <si>
    <t>2121792331</t>
  </si>
  <si>
    <t>609908376</t>
  </si>
  <si>
    <t>1945831334</t>
  </si>
  <si>
    <t>680692537</t>
  </si>
  <si>
    <t>Pol135</t>
  </si>
  <si>
    <t>1796538970</t>
  </si>
  <si>
    <t>Pol136</t>
  </si>
  <si>
    <t>-375426906</t>
  </si>
  <si>
    <t>Pol137</t>
  </si>
  <si>
    <t>1520177585</t>
  </si>
  <si>
    <t>-177950482</t>
  </si>
  <si>
    <t>Pol138</t>
  </si>
  <si>
    <t>Popis kabeláže a koncových prvků EPS, vč. popisného štítku</t>
  </si>
  <si>
    <t>-1272620088</t>
  </si>
  <si>
    <t>Pol139</t>
  </si>
  <si>
    <t>Programování a implementace systému EPS</t>
  </si>
  <si>
    <t>-284951193</t>
  </si>
  <si>
    <t>Pol140</t>
  </si>
  <si>
    <t>Funkční zkouška systému</t>
  </si>
  <si>
    <t>1260551383</t>
  </si>
  <si>
    <t>Pol141</t>
  </si>
  <si>
    <t>Tvorba mapy dle podkladů (půdorysu)</t>
  </si>
  <si>
    <t>-1346194421</t>
  </si>
  <si>
    <t>Pol142</t>
  </si>
  <si>
    <t>Konfigurace symbolu na půdorysu</t>
  </si>
  <si>
    <t>-1208433204</t>
  </si>
  <si>
    <t>Pol143</t>
  </si>
  <si>
    <t>Měření, výchozí revize, spolupráce s revizním technikem</t>
  </si>
  <si>
    <t>-60095511</t>
  </si>
  <si>
    <t>Pol144</t>
  </si>
  <si>
    <t>-536248082</t>
  </si>
  <si>
    <t>D.1.4.3.PZTS - Poplachový zabezpečovací a tísňový systém</t>
  </si>
  <si>
    <t>M25.03 - PZTS - Poplachový zabezpečovací a tísňový systém</t>
  </si>
  <si>
    <t>M25.03</t>
  </si>
  <si>
    <t>PZTS - Poplachový zabezpečovací a tísňový systém</t>
  </si>
  <si>
    <t>Pol146</t>
  </si>
  <si>
    <t>Montáž - PIR detektor, duální pyroelement, dosah 15m, PET odolnost</t>
  </si>
  <si>
    <t>-1657651606</t>
  </si>
  <si>
    <t>Pol147</t>
  </si>
  <si>
    <t>Dodávka - PIR detektor, duální pyroelement, dosah 15m, PET odolnost</t>
  </si>
  <si>
    <t>-1528644360</t>
  </si>
  <si>
    <t>Výměry dle výkresu: D.1.4.3-04</t>
  </si>
  <si>
    <t>Pol148</t>
  </si>
  <si>
    <t>Montáž - Nezálohovaná plastová vnitřní siréna 112dB/1m do stupně 3 s červeným majákem</t>
  </si>
  <si>
    <t>-1289974591</t>
  </si>
  <si>
    <t>Pol149</t>
  </si>
  <si>
    <t>Dodávka - Nezálohovaná plastová vnitřní siréna 112dB/1m do stupně 3 s červeným majákem</t>
  </si>
  <si>
    <t>2065199792</t>
  </si>
  <si>
    <t>Pol150</t>
  </si>
  <si>
    <t>814632685</t>
  </si>
  <si>
    <t>Pol151</t>
  </si>
  <si>
    <t>Demontáž koncových prvků PTZS</t>
  </si>
  <si>
    <t>640743427</t>
  </si>
  <si>
    <t>Pol152</t>
  </si>
  <si>
    <t>Programování a zprovoznění systému PZTS</t>
  </si>
  <si>
    <t>147498380</t>
  </si>
  <si>
    <t>342088927</t>
  </si>
  <si>
    <t>Pol153</t>
  </si>
  <si>
    <t>-1561949953</t>
  </si>
  <si>
    <t>D.1.4.3.EKV - Elektronická kontrola vstupu</t>
  </si>
  <si>
    <t>M25.04 - EKV - Elektronická kontrola vstupu</t>
  </si>
  <si>
    <t>M25.04</t>
  </si>
  <si>
    <t>EKV - Elektronická kontrola vstupu</t>
  </si>
  <si>
    <t>Pol155</t>
  </si>
  <si>
    <t>Montáž - Přístupová jednotka bez PoE modulu, DIN rail Box</t>
  </si>
  <si>
    <t>1098428252</t>
  </si>
  <si>
    <t>Pol156</t>
  </si>
  <si>
    <t>Dodávka - Přístupová jednotka bez PoE modulu, DIN rail Box</t>
  </si>
  <si>
    <t>-268006034</t>
  </si>
  <si>
    <t>Pol157</t>
  </si>
  <si>
    <t>Montáž - Uzlový rozvaděč pro přístupovou jednotku</t>
  </si>
  <si>
    <t>-1546542866</t>
  </si>
  <si>
    <t>Pol158</t>
  </si>
  <si>
    <t>Dodávka - Rozvodná skříňka pro Řídící jednotku</t>
  </si>
  <si>
    <t>-2089014107</t>
  </si>
  <si>
    <t>Pol159</t>
  </si>
  <si>
    <t>Montáž - Rf miniterminál bez krytí a antény</t>
  </si>
  <si>
    <t>209780215</t>
  </si>
  <si>
    <t>Pol160</t>
  </si>
  <si>
    <t>Dodávka - Rf miniterminál bez krytí a antény</t>
  </si>
  <si>
    <t>-2133221650</t>
  </si>
  <si>
    <t>Pol161</t>
  </si>
  <si>
    <t>Montáž - RFID reader kombinovaný, programovatelný</t>
  </si>
  <si>
    <t>-922451211</t>
  </si>
  <si>
    <t>Pol162</t>
  </si>
  <si>
    <t>Dodávka - RFID reader kombinovaný, programovatelný</t>
  </si>
  <si>
    <t>1188105467</t>
  </si>
  <si>
    <t>Pol163</t>
  </si>
  <si>
    <t>Montáž - Montážní rámeček pro bezkontaktní čtečku, povrchová montáž</t>
  </si>
  <si>
    <t>-664145592</t>
  </si>
  <si>
    <t>Pol164</t>
  </si>
  <si>
    <t>Dodávka - Montážní rámeček pro bezkontaktní čtečku, povrchová montáž</t>
  </si>
  <si>
    <t>-1965204339</t>
  </si>
  <si>
    <t>Pol165</t>
  </si>
  <si>
    <t>Montáž - Redukce na čtečku</t>
  </si>
  <si>
    <t>1966403001</t>
  </si>
  <si>
    <t>Pol166</t>
  </si>
  <si>
    <t>Dodávka - Redukce na čtečku</t>
  </si>
  <si>
    <t>-32911597</t>
  </si>
  <si>
    <t>Pol167</t>
  </si>
  <si>
    <t>Montáž - Rozvodná skříňka vč.svorkovnice</t>
  </si>
  <si>
    <t>-1770472949</t>
  </si>
  <si>
    <t>Pol168</t>
  </si>
  <si>
    <t>Dodávka - Rozvodná skříňka vč.svorkovnice</t>
  </si>
  <si>
    <t>721571930</t>
  </si>
  <si>
    <t>Pol169</t>
  </si>
  <si>
    <t>Montáž - Napáječ 230st/12Vss 10+3A + kryt - zálohovaný pulsní zdroj</t>
  </si>
  <si>
    <t>1776989891</t>
  </si>
  <si>
    <t>Pol170</t>
  </si>
  <si>
    <t>Dodávka - Napáječ 230st/12Vss 10+3A + kryt - zálohovaný pulsní zdroj</t>
  </si>
  <si>
    <t>959439908</t>
  </si>
  <si>
    <t>Pol171</t>
  </si>
  <si>
    <t>Montáž - Akumulátor 12V / 17Ah</t>
  </si>
  <si>
    <t>-1204178272</t>
  </si>
  <si>
    <t>Pol172</t>
  </si>
  <si>
    <t>Dodávka - Akumulátor 12V / 17Ah</t>
  </si>
  <si>
    <t>-1220411031</t>
  </si>
  <si>
    <t>Pol173</t>
  </si>
  <si>
    <t>Montáž - Jednotka mikroterminálu pro napojení na LAN, napájení 12V, čtečka RFID, přípojný kabel - komplet</t>
  </si>
  <si>
    <t>-1233960832</t>
  </si>
  <si>
    <t>Pol174</t>
  </si>
  <si>
    <t>Dodávka - Jednotka mikroterminálu pro napojení na LAN, napájení 12V, čtečka RFID, přípojný kabel - komplet</t>
  </si>
  <si>
    <t>99327984</t>
  </si>
  <si>
    <t>Pol175</t>
  </si>
  <si>
    <t>Dodávka - SW pro obsluhu přístupových čteček do učeben v reálném čase</t>
  </si>
  <si>
    <t>-2050043977</t>
  </si>
  <si>
    <t>Pol176</t>
  </si>
  <si>
    <t>Montáž - Elektrický otvírač 12V/170mA, reverzní, mikrospínač, nastavitelná západka</t>
  </si>
  <si>
    <t>-886819392</t>
  </si>
  <si>
    <t>Pol177</t>
  </si>
  <si>
    <t>Dodávka - Elektrický otvírač 12V/170mA, reverzní, mikrospínač, nastavitelná západka</t>
  </si>
  <si>
    <t>-359109989</t>
  </si>
  <si>
    <t>Pol178</t>
  </si>
  <si>
    <t>Montáž - Kabel datový Cat. 5e, FTP, B2ca,s1,d1,a1</t>
  </si>
  <si>
    <t>470162456</t>
  </si>
  <si>
    <t>Pol179</t>
  </si>
  <si>
    <t>Dodávka - Kabel datový Cat. 5e, FTP, B2ca,s1,d1,a1</t>
  </si>
  <si>
    <t>-239710188</t>
  </si>
  <si>
    <t>158</t>
  </si>
  <si>
    <t>Pol180</t>
  </si>
  <si>
    <t>Montáž - Kabel silový 2x2,5mm2, B2ca,s1,d1,a1</t>
  </si>
  <si>
    <t>-1085208199</t>
  </si>
  <si>
    <t>Pol181</t>
  </si>
  <si>
    <t>Dodávka - Kabel silový 2x2,5mm2, B2ca,s1,d1,a1</t>
  </si>
  <si>
    <t>1838621051</t>
  </si>
  <si>
    <t>398</t>
  </si>
  <si>
    <t>Pol182</t>
  </si>
  <si>
    <t>Montáž - Kabel sdělovací 3x2x0,5mm2; B2ca,s1,d1,a1</t>
  </si>
  <si>
    <t>80067293</t>
  </si>
  <si>
    <t>Pol183</t>
  </si>
  <si>
    <t>Dodávka - Kabel sdělovací 3x2x0,5mm2; B2ca,s1,d1,a1</t>
  </si>
  <si>
    <t>-364123557</t>
  </si>
  <si>
    <t>-2080748106</t>
  </si>
  <si>
    <t>1366257406</t>
  </si>
  <si>
    <t>1051091632</t>
  </si>
  <si>
    <t>-2095966865</t>
  </si>
  <si>
    <t>-696258065</t>
  </si>
  <si>
    <t>1905440402</t>
  </si>
  <si>
    <t>-502245151</t>
  </si>
  <si>
    <t>Pol184</t>
  </si>
  <si>
    <t>985802225</t>
  </si>
  <si>
    <t>Pol185</t>
  </si>
  <si>
    <t>52117453</t>
  </si>
  <si>
    <t>Pol186</t>
  </si>
  <si>
    <t>-1018848823</t>
  </si>
  <si>
    <t>Pol187</t>
  </si>
  <si>
    <t>Instalace systému ovládání katedry, konfigurace a oživení (technik na místě, SW podpora dálkově)</t>
  </si>
  <si>
    <t>27309695</t>
  </si>
  <si>
    <t>Pol188</t>
  </si>
  <si>
    <t>SW podpora - konfigurace do systému ACS</t>
  </si>
  <si>
    <t>-1386331999</t>
  </si>
  <si>
    <t>Pol189</t>
  </si>
  <si>
    <t>Funkční zkouška systému EKV</t>
  </si>
  <si>
    <t>-2032094629</t>
  </si>
  <si>
    <t>Pol190</t>
  </si>
  <si>
    <t>-343845203</t>
  </si>
  <si>
    <t>Pol192</t>
  </si>
  <si>
    <t>-487569917</t>
  </si>
  <si>
    <t>D.1.4.4 - Zdravotechnické instalace</t>
  </si>
  <si>
    <t>ZTI - Zdravotechnické instalace</t>
  </si>
  <si>
    <t>ZTI</t>
  </si>
  <si>
    <t>ZTI-00</t>
  </si>
  <si>
    <t>Demontáž zařizovacích předmětů a rozvodů vč. likvidace</t>
  </si>
  <si>
    <t>-110353138</t>
  </si>
  <si>
    <t>ZTI-01</t>
  </si>
  <si>
    <t xml:space="preserve">Dodávka a montáž umyvadel s příslušenstvím </t>
  </si>
  <si>
    <t>1797012648</t>
  </si>
  <si>
    <t>ZTI-01.I</t>
  </si>
  <si>
    <t>Dodávka a montáž umyvadel s příslušenstvím - invalidní</t>
  </si>
  <si>
    <t>500385212</t>
  </si>
  <si>
    <t>ZTI-02</t>
  </si>
  <si>
    <t xml:space="preserve">Dodávka a montáž pisoárů s radarovým splachováním s příslušenstvím </t>
  </si>
  <si>
    <t>986949520</t>
  </si>
  <si>
    <t>ZTI-03</t>
  </si>
  <si>
    <t>Dodávka a montáž klozetů se stěnovým modulem s příslušenstvím</t>
  </si>
  <si>
    <t>-1817811259</t>
  </si>
  <si>
    <t>ZTI-03.I</t>
  </si>
  <si>
    <t>Dodávka a montáž klozetů se stěnovým modulem s příslušenstvím - invalidní</t>
  </si>
  <si>
    <t>-1242282718</t>
  </si>
  <si>
    <t>ZTI-04</t>
  </si>
  <si>
    <t>Dodávka a montáž výtokových armatur</t>
  </si>
  <si>
    <t>810733632</t>
  </si>
  <si>
    <t>ZTI-05</t>
  </si>
  <si>
    <t xml:space="preserve">Dodávka a montáž rozvodů zdravotechnických instalací  a přidružené stavební práce k jejich provedení</t>
  </si>
  <si>
    <t>-115583794</t>
  </si>
  <si>
    <t>ZTI-06</t>
  </si>
  <si>
    <t>Jádrové vrtán</t>
  </si>
  <si>
    <t>-840242109</t>
  </si>
  <si>
    <t>D.1.4.5 - Vytápění</t>
  </si>
  <si>
    <t>VYT - Vytápění</t>
  </si>
  <si>
    <t>VYT</t>
  </si>
  <si>
    <t>VYT-01</t>
  </si>
  <si>
    <t>Zaslepení trubních rozvodů</t>
  </si>
  <si>
    <t>301766840</t>
  </si>
  <si>
    <t>VYT-02</t>
  </si>
  <si>
    <t xml:space="preserve"> Demontáž stávajících radiátorů (m. č. 230, 231, 232 a 236)</t>
  </si>
  <si>
    <t>182085930</t>
  </si>
  <si>
    <t>VRN - Vedlejší a ostatní náklady</t>
  </si>
  <si>
    <t>VRN - Vedlejší rozpočtové náklady</t>
  </si>
  <si>
    <t>Vedlejší rozpočtové náklady</t>
  </si>
  <si>
    <t>013254000</t>
  </si>
  <si>
    <t>Dokumentace skutečného provedení stavby</t>
  </si>
  <si>
    <t>Kč</t>
  </si>
  <si>
    <t>1024</t>
  </si>
  <si>
    <t>-1628571024</t>
  </si>
  <si>
    <t>Poznámka k položce:_x000d_
V počtu 5 x papírově a 1 x elektronicky (ve formátu DWG a PDF). Podrobněji viz SOD.</t>
  </si>
  <si>
    <t>013274000</t>
  </si>
  <si>
    <t>Pasportizace objektu před započetím prací</t>
  </si>
  <si>
    <t>-1523175580</t>
  </si>
  <si>
    <t>Poznámka k položce:_x000d_
Fotodokumentace či videozáznám všech dotčených částí stavby (v obvodu budoucího staveniště) - komunikace, budovy, zeleň apod.</t>
  </si>
  <si>
    <t>013284000</t>
  </si>
  <si>
    <t>Pasportizace objektu po provedení prací</t>
  </si>
  <si>
    <t>-631318231</t>
  </si>
  <si>
    <t>032103000R</t>
  </si>
  <si>
    <t>Náklady na objekty zařízení staveniště</t>
  </si>
  <si>
    <t>-588994363</t>
  </si>
  <si>
    <t>Poznámka k položce:_x000d_
Součástí nákladů zařízení staveniště jsou stavební výtahy, jeřáby, případné další mechanizmi a stroje používané po dobu výstavby. Tyto náklady je nutno ocenit do této a navazujících položek zařízení staveniště.</t>
  </si>
  <si>
    <t>032903000</t>
  </si>
  <si>
    <t>Náklady na provoz a údržbu vybavení staveniště</t>
  </si>
  <si>
    <t>-35540322</t>
  </si>
  <si>
    <t>033103000</t>
  </si>
  <si>
    <t>Připojení energií</t>
  </si>
  <si>
    <t>888265086</t>
  </si>
  <si>
    <t>034103000</t>
  </si>
  <si>
    <t>Oplocení staveniště</t>
  </si>
  <si>
    <t>505470865</t>
  </si>
  <si>
    <t>034503000</t>
  </si>
  <si>
    <t>Informační tabule na staveništi</t>
  </si>
  <si>
    <t>Ks</t>
  </si>
  <si>
    <t>-1506764098</t>
  </si>
  <si>
    <t>Poznámka k položce:_x000d_
Informační cedule 1500 x 1000 mm</t>
  </si>
  <si>
    <t>039103000</t>
  </si>
  <si>
    <t>Rozebrání, bourání a odvoz zařízení staveniště</t>
  </si>
  <si>
    <t>-111179759</t>
  </si>
  <si>
    <t>042603000</t>
  </si>
  <si>
    <t>Plán zkoušek</t>
  </si>
  <si>
    <t>1172978242</t>
  </si>
  <si>
    <t>Poznámka k položce:_x000d_
Náklad na zpracování dokumentu KZP a evidenci provedených zkoušek, revizí a měření._x000d_
KZP = kontrolní a zkušební plán zpracovaný do podrobností položek rozpočtu, povinně obsahující všechny zkoušky, revize a měření požadované technickými normami a předpisy ve vztahu k prováděným pracím, dodávkám a službám._x000d_
Vypracování manipulačních, servisních a provozních řádů pro bezvadné provozování Stavby, resp. jejich částí, návodů k obsluze, návodů na provoz a údržbu Stavby a dokumentaci údržby</t>
  </si>
  <si>
    <t>043103001</t>
  </si>
  <si>
    <t xml:space="preserve">Náklady na provedení zkoušek, revizí a měření </t>
  </si>
  <si>
    <t>-823564436</t>
  </si>
  <si>
    <t xml:space="preserve">Poznámka k položce:_x000d_
Náklady na provedení zkoušek, revizí a měření, které jsou vyžadovány v  technických normách a dalších předpisech ve vztahu k prováděným pracím, dodávkám a službám. Další zkoušky vyžádané technickou zprávou_x000d_
Provedení komplexního vyzkoušení všech systémů a zařízení tvořících předmět plnění vč. stanovení podmínek, za kterých se bude komplexní vyzkoušení provádět, vyhodnocení komplexního vyzkoušení</t>
  </si>
  <si>
    <t>045203000</t>
  </si>
  <si>
    <t>Kompletační činnost</t>
  </si>
  <si>
    <t>-2109826083</t>
  </si>
  <si>
    <t>Poznámka k položce:_x000d_
Dále také:_x000d_
- vyřízení záborů, žádostí o uzavírky,_x000d_
- jednání s úřady,_x000d_
- jednání s dotčenými účastníky stavebního řízení,_x000d_
- zpracování změn díla (OZ + ZL) včetně změnových rozpočtů, _x000d_
- průběžné vedení soupisu provedených prací (průběh výstavby),_x000d_
- vypracování technologických postůpu,_x000d_
- apod.</t>
  </si>
  <si>
    <t>045303000</t>
  </si>
  <si>
    <t>Koordinační činnost</t>
  </si>
  <si>
    <t>1704729567</t>
  </si>
  <si>
    <t>RP013271</t>
  </si>
  <si>
    <t>Monitoring průběhu výstavby</t>
  </si>
  <si>
    <t>-1683585329</t>
  </si>
  <si>
    <t>Poznámka k položce:_x000d_
Náklady na pořízení fotografií či videozáznamů zakrývaných konstrukcí a postupu výstavby.</t>
  </si>
  <si>
    <t>RP013291</t>
  </si>
  <si>
    <t>Realizační (dílenská) dokumentace</t>
  </si>
  <si>
    <t>-272882428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</si>
</sst>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2025_07_30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Adaptace 2.NP objektu F2 PřP UPOL_R01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Olomouc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16. 4. 2026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Univerzita Palackého v Olomouci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ASET studio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Mgr. Martina Věženská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ROUND(AG95+SUM(AG96:AG98)+SUM(AG103:AG105),2)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ROUND(AS95+SUM(AS96:AS98)+SUM(AS103:AS105),2)</f>
        <v>0</v>
      </c>
      <c r="AT94" s="114">
        <f>ROUND(SUM(AV94:AW94),2)</f>
        <v>0</v>
      </c>
      <c r="AU94" s="115">
        <f>ROUND(AU95+SUM(AU96:AU98)+SUM(AU103:AU105),5)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ROUND(AZ95+SUM(AZ96:AZ98)+SUM(AZ103:AZ105),2)</f>
        <v>0</v>
      </c>
      <c r="BA94" s="114">
        <f>ROUND(BA95+SUM(BA96:BA98)+SUM(BA103:BA105),2)</f>
        <v>0</v>
      </c>
      <c r="BB94" s="114">
        <f>ROUND(BB95+SUM(BB96:BB98)+SUM(BB103:BB105),2)</f>
        <v>0</v>
      </c>
      <c r="BC94" s="114">
        <f>ROUND(BC95+SUM(BC96:BC98)+SUM(BC103:BC105),2)</f>
        <v>0</v>
      </c>
      <c r="BD94" s="116">
        <f>ROUND(BD95+SUM(BD96:BD98)+SUM(BD103:BD105),2)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'D.1.1 - Architektonicko s...'!J30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'D.1.1 - Architektonicko s...'!P131</f>
        <v>0</v>
      </c>
      <c r="AV95" s="128">
        <f>'D.1.1 - Architektonicko s...'!J33</f>
        <v>0</v>
      </c>
      <c r="AW95" s="128">
        <f>'D.1.1 - Architektonicko s...'!J34</f>
        <v>0</v>
      </c>
      <c r="AX95" s="128">
        <f>'D.1.1 - Architektonicko s...'!J35</f>
        <v>0</v>
      </c>
      <c r="AY95" s="128">
        <f>'D.1.1 - Architektonicko s...'!J36</f>
        <v>0</v>
      </c>
      <c r="AZ95" s="128">
        <f>'D.1.1 - Architektonicko s...'!F33</f>
        <v>0</v>
      </c>
      <c r="BA95" s="128">
        <f>'D.1.1 - Architektonicko s...'!F34</f>
        <v>0</v>
      </c>
      <c r="BB95" s="128">
        <f>'D.1.1 - Architektonicko s...'!F35</f>
        <v>0</v>
      </c>
      <c r="BC95" s="128">
        <f>'D.1.1 - Architektonicko s...'!F36</f>
        <v>0</v>
      </c>
      <c r="BD95" s="130">
        <f>'D.1.1 - Architektonicko s...'!F37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'D.1.4.1 - Vzduchotechnika...'!J30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'D.1.4.1 - Vzduchotechnika...'!P121</f>
        <v>0</v>
      </c>
      <c r="AV96" s="128">
        <f>'D.1.4.1 - Vzduchotechnika...'!J33</f>
        <v>0</v>
      </c>
      <c r="AW96" s="128">
        <f>'D.1.4.1 - Vzduchotechnika...'!J34</f>
        <v>0</v>
      </c>
      <c r="AX96" s="128">
        <f>'D.1.4.1 - Vzduchotechnika...'!J35</f>
        <v>0</v>
      </c>
      <c r="AY96" s="128">
        <f>'D.1.4.1 - Vzduchotechnika...'!J36</f>
        <v>0</v>
      </c>
      <c r="AZ96" s="128">
        <f>'D.1.4.1 - Vzduchotechnika...'!F33</f>
        <v>0</v>
      </c>
      <c r="BA96" s="128">
        <f>'D.1.4.1 - Vzduchotechnika...'!F34</f>
        <v>0</v>
      </c>
      <c r="BB96" s="128">
        <f>'D.1.4.1 - Vzduchotechnika...'!F35</f>
        <v>0</v>
      </c>
      <c r="BC96" s="128">
        <f>'D.1.4.1 - Vzduchotechnika...'!F36</f>
        <v>0</v>
      </c>
      <c r="BD96" s="130">
        <f>'D.1.4.1 - Vzduchotechnika...'!F37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'D.1.4.2 - Silnoproudá ele...'!J30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'D.1.4.2 - Silnoproudá ele...'!P125</f>
        <v>0</v>
      </c>
      <c r="AV97" s="128">
        <f>'D.1.4.2 - Silnoproudá ele...'!J33</f>
        <v>0</v>
      </c>
      <c r="AW97" s="128">
        <f>'D.1.4.2 - Silnoproudá ele...'!J34</f>
        <v>0</v>
      </c>
      <c r="AX97" s="128">
        <f>'D.1.4.2 - Silnoproudá ele...'!J35</f>
        <v>0</v>
      </c>
      <c r="AY97" s="128">
        <f>'D.1.4.2 - Silnoproudá ele...'!J36</f>
        <v>0</v>
      </c>
      <c r="AZ97" s="128">
        <f>'D.1.4.2 - Silnoproudá ele...'!F33</f>
        <v>0</v>
      </c>
      <c r="BA97" s="128">
        <f>'D.1.4.2 - Silnoproudá ele...'!F34</f>
        <v>0</v>
      </c>
      <c r="BB97" s="128">
        <f>'D.1.4.2 - Silnoproudá ele...'!F35</f>
        <v>0</v>
      </c>
      <c r="BC97" s="128">
        <f>'D.1.4.2 - Silnoproudá ele...'!F36</f>
        <v>0</v>
      </c>
      <c r="BD97" s="130">
        <f>'D.1.4.2 - Silnoproudá ele...'!F37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7"/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32">
        <f>ROUND(SUM(AG99:AG102),2)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f>ROUND(SUM(AS99:AS102),2)</f>
        <v>0</v>
      </c>
      <c r="AT98" s="128">
        <f>ROUND(SUM(AV98:AW98),2)</f>
        <v>0</v>
      </c>
      <c r="AU98" s="129">
        <f>ROUND(SUM(AU99:AU102),5)</f>
        <v>0</v>
      </c>
      <c r="AV98" s="128">
        <f>ROUND(AZ98*L29,2)</f>
        <v>0</v>
      </c>
      <c r="AW98" s="128">
        <f>ROUND(BA98*L30,2)</f>
        <v>0</v>
      </c>
      <c r="AX98" s="128">
        <f>ROUND(BB98*L29,2)</f>
        <v>0</v>
      </c>
      <c r="AY98" s="128">
        <f>ROUND(BC98*L30,2)</f>
        <v>0</v>
      </c>
      <c r="AZ98" s="128">
        <f>ROUND(SUM(AZ99:AZ102),2)</f>
        <v>0</v>
      </c>
      <c r="BA98" s="128">
        <f>ROUND(SUM(BA99:BA102),2)</f>
        <v>0</v>
      </c>
      <c r="BB98" s="128">
        <f>ROUND(SUM(BB99:BB102),2)</f>
        <v>0</v>
      </c>
      <c r="BC98" s="128">
        <f>ROUND(SUM(BC99:BC102),2)</f>
        <v>0</v>
      </c>
      <c r="BD98" s="130">
        <f>ROUND(SUM(BD99:BD102),2)</f>
        <v>0</v>
      </c>
      <c r="BE98" s="7"/>
      <c r="BS98" s="131" t="s">
        <v>75</v>
      </c>
      <c r="BT98" s="131" t="s">
        <v>84</v>
      </c>
      <c r="BU98" s="131" t="s">
        <v>77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4" customFormat="1" ht="23.25" customHeight="1">
      <c r="A99" s="119" t="s">
        <v>80</v>
      </c>
      <c r="B99" s="70"/>
      <c r="C99" s="133"/>
      <c r="D99" s="133"/>
      <c r="E99" s="134" t="s">
        <v>96</v>
      </c>
      <c r="F99" s="134"/>
      <c r="G99" s="134"/>
      <c r="H99" s="134"/>
      <c r="I99" s="134"/>
      <c r="J99" s="133"/>
      <c r="K99" s="134" t="s">
        <v>97</v>
      </c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5">
        <f>'D.1.4.3.SK - Strukturovan...'!J32</f>
        <v>0</v>
      </c>
      <c r="AH99" s="133"/>
      <c r="AI99" s="133"/>
      <c r="AJ99" s="133"/>
      <c r="AK99" s="133"/>
      <c r="AL99" s="133"/>
      <c r="AM99" s="133"/>
      <c r="AN99" s="135">
        <f>SUM(AG99,AT99)</f>
        <v>0</v>
      </c>
      <c r="AO99" s="133"/>
      <c r="AP99" s="133"/>
      <c r="AQ99" s="136" t="s">
        <v>98</v>
      </c>
      <c r="AR99" s="72"/>
      <c r="AS99" s="137">
        <v>0</v>
      </c>
      <c r="AT99" s="138">
        <f>ROUND(SUM(AV99:AW99),2)</f>
        <v>0</v>
      </c>
      <c r="AU99" s="139">
        <f>'D.1.4.3.SK - Strukturovan...'!P121</f>
        <v>0</v>
      </c>
      <c r="AV99" s="138">
        <f>'D.1.4.3.SK - Strukturovan...'!J35</f>
        <v>0</v>
      </c>
      <c r="AW99" s="138">
        <f>'D.1.4.3.SK - Strukturovan...'!J36</f>
        <v>0</v>
      </c>
      <c r="AX99" s="138">
        <f>'D.1.4.3.SK - Strukturovan...'!J37</f>
        <v>0</v>
      </c>
      <c r="AY99" s="138">
        <f>'D.1.4.3.SK - Strukturovan...'!J38</f>
        <v>0</v>
      </c>
      <c r="AZ99" s="138">
        <f>'D.1.4.3.SK - Strukturovan...'!F35</f>
        <v>0</v>
      </c>
      <c r="BA99" s="138">
        <f>'D.1.4.3.SK - Strukturovan...'!F36</f>
        <v>0</v>
      </c>
      <c r="BB99" s="138">
        <f>'D.1.4.3.SK - Strukturovan...'!F37</f>
        <v>0</v>
      </c>
      <c r="BC99" s="138">
        <f>'D.1.4.3.SK - Strukturovan...'!F38</f>
        <v>0</v>
      </c>
      <c r="BD99" s="140">
        <f>'D.1.4.3.SK - Strukturovan...'!F39</f>
        <v>0</v>
      </c>
      <c r="BE99" s="4"/>
      <c r="BT99" s="141" t="s">
        <v>86</v>
      </c>
      <c r="BV99" s="141" t="s">
        <v>78</v>
      </c>
      <c r="BW99" s="141" t="s">
        <v>99</v>
      </c>
      <c r="BX99" s="141" t="s">
        <v>95</v>
      </c>
      <c r="CL99" s="141" t="s">
        <v>1</v>
      </c>
    </row>
    <row r="100" s="4" customFormat="1" ht="23.25" customHeight="1">
      <c r="A100" s="119" t="s">
        <v>80</v>
      </c>
      <c r="B100" s="70"/>
      <c r="C100" s="133"/>
      <c r="D100" s="133"/>
      <c r="E100" s="134" t="s">
        <v>100</v>
      </c>
      <c r="F100" s="134"/>
      <c r="G100" s="134"/>
      <c r="H100" s="134"/>
      <c r="I100" s="134"/>
      <c r="J100" s="133"/>
      <c r="K100" s="134" t="s">
        <v>101</v>
      </c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5">
        <f>'D.1.4.3.EPS - Elektrická ...'!J32</f>
        <v>0</v>
      </c>
      <c r="AH100" s="133"/>
      <c r="AI100" s="133"/>
      <c r="AJ100" s="133"/>
      <c r="AK100" s="133"/>
      <c r="AL100" s="133"/>
      <c r="AM100" s="133"/>
      <c r="AN100" s="135">
        <f>SUM(AG100,AT100)</f>
        <v>0</v>
      </c>
      <c r="AO100" s="133"/>
      <c r="AP100" s="133"/>
      <c r="AQ100" s="136" t="s">
        <v>98</v>
      </c>
      <c r="AR100" s="72"/>
      <c r="AS100" s="137">
        <v>0</v>
      </c>
      <c r="AT100" s="138">
        <f>ROUND(SUM(AV100:AW100),2)</f>
        <v>0</v>
      </c>
      <c r="AU100" s="139">
        <f>'D.1.4.3.EPS - Elektrická ...'!P121</f>
        <v>0</v>
      </c>
      <c r="AV100" s="138">
        <f>'D.1.4.3.EPS - Elektrická ...'!J35</f>
        <v>0</v>
      </c>
      <c r="AW100" s="138">
        <f>'D.1.4.3.EPS - Elektrická ...'!J36</f>
        <v>0</v>
      </c>
      <c r="AX100" s="138">
        <f>'D.1.4.3.EPS - Elektrická ...'!J37</f>
        <v>0</v>
      </c>
      <c r="AY100" s="138">
        <f>'D.1.4.3.EPS - Elektrická ...'!J38</f>
        <v>0</v>
      </c>
      <c r="AZ100" s="138">
        <f>'D.1.4.3.EPS - Elektrická ...'!F35</f>
        <v>0</v>
      </c>
      <c r="BA100" s="138">
        <f>'D.1.4.3.EPS - Elektrická ...'!F36</f>
        <v>0</v>
      </c>
      <c r="BB100" s="138">
        <f>'D.1.4.3.EPS - Elektrická ...'!F37</f>
        <v>0</v>
      </c>
      <c r="BC100" s="138">
        <f>'D.1.4.3.EPS - Elektrická ...'!F38</f>
        <v>0</v>
      </c>
      <c r="BD100" s="140">
        <f>'D.1.4.3.EPS - Elektrická ...'!F39</f>
        <v>0</v>
      </c>
      <c r="BE100" s="4"/>
      <c r="BT100" s="141" t="s">
        <v>86</v>
      </c>
      <c r="BV100" s="141" t="s">
        <v>78</v>
      </c>
      <c r="BW100" s="141" t="s">
        <v>102</v>
      </c>
      <c r="BX100" s="141" t="s">
        <v>95</v>
      </c>
      <c r="CL100" s="141" t="s">
        <v>1</v>
      </c>
    </row>
    <row r="101" s="4" customFormat="1" ht="23.25" customHeight="1">
      <c r="A101" s="119" t="s">
        <v>80</v>
      </c>
      <c r="B101" s="70"/>
      <c r="C101" s="133"/>
      <c r="D101" s="133"/>
      <c r="E101" s="134" t="s">
        <v>103</v>
      </c>
      <c r="F101" s="134"/>
      <c r="G101" s="134"/>
      <c r="H101" s="134"/>
      <c r="I101" s="134"/>
      <c r="J101" s="133"/>
      <c r="K101" s="134" t="s">
        <v>104</v>
      </c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5">
        <f>'D.1.4.3.PZTS - Poplachový...'!J32</f>
        <v>0</v>
      </c>
      <c r="AH101" s="133"/>
      <c r="AI101" s="133"/>
      <c r="AJ101" s="133"/>
      <c r="AK101" s="133"/>
      <c r="AL101" s="133"/>
      <c r="AM101" s="133"/>
      <c r="AN101" s="135">
        <f>SUM(AG101,AT101)</f>
        <v>0</v>
      </c>
      <c r="AO101" s="133"/>
      <c r="AP101" s="133"/>
      <c r="AQ101" s="136" t="s">
        <v>98</v>
      </c>
      <c r="AR101" s="72"/>
      <c r="AS101" s="137">
        <v>0</v>
      </c>
      <c r="AT101" s="138">
        <f>ROUND(SUM(AV101:AW101),2)</f>
        <v>0</v>
      </c>
      <c r="AU101" s="139">
        <f>'D.1.4.3.PZTS - Poplachový...'!P121</f>
        <v>0</v>
      </c>
      <c r="AV101" s="138">
        <f>'D.1.4.3.PZTS - Poplachový...'!J35</f>
        <v>0</v>
      </c>
      <c r="AW101" s="138">
        <f>'D.1.4.3.PZTS - Poplachový...'!J36</f>
        <v>0</v>
      </c>
      <c r="AX101" s="138">
        <f>'D.1.4.3.PZTS - Poplachový...'!J37</f>
        <v>0</v>
      </c>
      <c r="AY101" s="138">
        <f>'D.1.4.3.PZTS - Poplachový...'!J38</f>
        <v>0</v>
      </c>
      <c r="AZ101" s="138">
        <f>'D.1.4.3.PZTS - Poplachový...'!F35</f>
        <v>0</v>
      </c>
      <c r="BA101" s="138">
        <f>'D.1.4.3.PZTS - Poplachový...'!F36</f>
        <v>0</v>
      </c>
      <c r="BB101" s="138">
        <f>'D.1.4.3.PZTS - Poplachový...'!F37</f>
        <v>0</v>
      </c>
      <c r="BC101" s="138">
        <f>'D.1.4.3.PZTS - Poplachový...'!F38</f>
        <v>0</v>
      </c>
      <c r="BD101" s="140">
        <f>'D.1.4.3.PZTS - Poplachový...'!F39</f>
        <v>0</v>
      </c>
      <c r="BE101" s="4"/>
      <c r="BT101" s="141" t="s">
        <v>86</v>
      </c>
      <c r="BV101" s="141" t="s">
        <v>78</v>
      </c>
      <c r="BW101" s="141" t="s">
        <v>105</v>
      </c>
      <c r="BX101" s="141" t="s">
        <v>95</v>
      </c>
      <c r="CL101" s="141" t="s">
        <v>1</v>
      </c>
    </row>
    <row r="102" s="4" customFormat="1" ht="23.25" customHeight="1">
      <c r="A102" s="119" t="s">
        <v>80</v>
      </c>
      <c r="B102" s="70"/>
      <c r="C102" s="133"/>
      <c r="D102" s="133"/>
      <c r="E102" s="134" t="s">
        <v>106</v>
      </c>
      <c r="F102" s="134"/>
      <c r="G102" s="134"/>
      <c r="H102" s="134"/>
      <c r="I102" s="134"/>
      <c r="J102" s="133"/>
      <c r="K102" s="134" t="s">
        <v>107</v>
      </c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5">
        <f>'D.1.4.3.EKV - Elektronick...'!J32</f>
        <v>0</v>
      </c>
      <c r="AH102" s="133"/>
      <c r="AI102" s="133"/>
      <c r="AJ102" s="133"/>
      <c r="AK102" s="133"/>
      <c r="AL102" s="133"/>
      <c r="AM102" s="133"/>
      <c r="AN102" s="135">
        <f>SUM(AG102,AT102)</f>
        <v>0</v>
      </c>
      <c r="AO102" s="133"/>
      <c r="AP102" s="133"/>
      <c r="AQ102" s="136" t="s">
        <v>98</v>
      </c>
      <c r="AR102" s="72"/>
      <c r="AS102" s="137">
        <v>0</v>
      </c>
      <c r="AT102" s="138">
        <f>ROUND(SUM(AV102:AW102),2)</f>
        <v>0</v>
      </c>
      <c r="AU102" s="139">
        <f>'D.1.4.3.EKV - Elektronick...'!P121</f>
        <v>0</v>
      </c>
      <c r="AV102" s="138">
        <f>'D.1.4.3.EKV - Elektronick...'!J35</f>
        <v>0</v>
      </c>
      <c r="AW102" s="138">
        <f>'D.1.4.3.EKV - Elektronick...'!J36</f>
        <v>0</v>
      </c>
      <c r="AX102" s="138">
        <f>'D.1.4.3.EKV - Elektronick...'!J37</f>
        <v>0</v>
      </c>
      <c r="AY102" s="138">
        <f>'D.1.4.3.EKV - Elektronick...'!J38</f>
        <v>0</v>
      </c>
      <c r="AZ102" s="138">
        <f>'D.1.4.3.EKV - Elektronick...'!F35</f>
        <v>0</v>
      </c>
      <c r="BA102" s="138">
        <f>'D.1.4.3.EKV - Elektronick...'!F36</f>
        <v>0</v>
      </c>
      <c r="BB102" s="138">
        <f>'D.1.4.3.EKV - Elektronick...'!F37</f>
        <v>0</v>
      </c>
      <c r="BC102" s="138">
        <f>'D.1.4.3.EKV - Elektronick...'!F38</f>
        <v>0</v>
      </c>
      <c r="BD102" s="140">
        <f>'D.1.4.3.EKV - Elektronick...'!F39</f>
        <v>0</v>
      </c>
      <c r="BE102" s="4"/>
      <c r="BT102" s="141" t="s">
        <v>86</v>
      </c>
      <c r="BV102" s="141" t="s">
        <v>78</v>
      </c>
      <c r="BW102" s="141" t="s">
        <v>108</v>
      </c>
      <c r="BX102" s="141" t="s">
        <v>95</v>
      </c>
      <c r="CL102" s="141" t="s">
        <v>1</v>
      </c>
    </row>
    <row r="103" s="7" customFormat="1" ht="16.5" customHeight="1">
      <c r="A103" s="119" t="s">
        <v>80</v>
      </c>
      <c r="B103" s="120"/>
      <c r="C103" s="121"/>
      <c r="D103" s="122" t="s">
        <v>109</v>
      </c>
      <c r="E103" s="122"/>
      <c r="F103" s="122"/>
      <c r="G103" s="122"/>
      <c r="H103" s="122"/>
      <c r="I103" s="123"/>
      <c r="J103" s="122" t="s">
        <v>110</v>
      </c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4">
        <f>'D.1.4.4 - Zdravotechnické...'!J30</f>
        <v>0</v>
      </c>
      <c r="AH103" s="123"/>
      <c r="AI103" s="123"/>
      <c r="AJ103" s="123"/>
      <c r="AK103" s="123"/>
      <c r="AL103" s="123"/>
      <c r="AM103" s="123"/>
      <c r="AN103" s="124">
        <f>SUM(AG103,AT103)</f>
        <v>0</v>
      </c>
      <c r="AO103" s="123"/>
      <c r="AP103" s="123"/>
      <c r="AQ103" s="125" t="s">
        <v>83</v>
      </c>
      <c r="AR103" s="126"/>
      <c r="AS103" s="127">
        <v>0</v>
      </c>
      <c r="AT103" s="128">
        <f>ROUND(SUM(AV103:AW103),2)</f>
        <v>0</v>
      </c>
      <c r="AU103" s="129">
        <f>'D.1.4.4 - Zdravotechnické...'!P117</f>
        <v>0</v>
      </c>
      <c r="AV103" s="128">
        <f>'D.1.4.4 - Zdravotechnické...'!J33</f>
        <v>0</v>
      </c>
      <c r="AW103" s="128">
        <f>'D.1.4.4 - Zdravotechnické...'!J34</f>
        <v>0</v>
      </c>
      <c r="AX103" s="128">
        <f>'D.1.4.4 - Zdravotechnické...'!J35</f>
        <v>0</v>
      </c>
      <c r="AY103" s="128">
        <f>'D.1.4.4 - Zdravotechnické...'!J36</f>
        <v>0</v>
      </c>
      <c r="AZ103" s="128">
        <f>'D.1.4.4 - Zdravotechnické...'!F33</f>
        <v>0</v>
      </c>
      <c r="BA103" s="128">
        <f>'D.1.4.4 - Zdravotechnické...'!F34</f>
        <v>0</v>
      </c>
      <c r="BB103" s="128">
        <f>'D.1.4.4 - Zdravotechnické...'!F35</f>
        <v>0</v>
      </c>
      <c r="BC103" s="128">
        <f>'D.1.4.4 - Zdravotechnické...'!F36</f>
        <v>0</v>
      </c>
      <c r="BD103" s="130">
        <f>'D.1.4.4 - Zdravotechnické...'!F37</f>
        <v>0</v>
      </c>
      <c r="BE103" s="7"/>
      <c r="BT103" s="131" t="s">
        <v>84</v>
      </c>
      <c r="BV103" s="131" t="s">
        <v>78</v>
      </c>
      <c r="BW103" s="131" t="s">
        <v>111</v>
      </c>
      <c r="BX103" s="131" t="s">
        <v>5</v>
      </c>
      <c r="CL103" s="131" t="s">
        <v>1</v>
      </c>
      <c r="CM103" s="131" t="s">
        <v>86</v>
      </c>
    </row>
    <row r="104" s="7" customFormat="1" ht="16.5" customHeight="1">
      <c r="A104" s="119" t="s">
        <v>80</v>
      </c>
      <c r="B104" s="120"/>
      <c r="C104" s="121"/>
      <c r="D104" s="122" t="s">
        <v>112</v>
      </c>
      <c r="E104" s="122"/>
      <c r="F104" s="122"/>
      <c r="G104" s="122"/>
      <c r="H104" s="122"/>
      <c r="I104" s="123"/>
      <c r="J104" s="122" t="s">
        <v>113</v>
      </c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4">
        <f>'D.1.4.5 - Vytápění'!J30</f>
        <v>0</v>
      </c>
      <c r="AH104" s="123"/>
      <c r="AI104" s="123"/>
      <c r="AJ104" s="123"/>
      <c r="AK104" s="123"/>
      <c r="AL104" s="123"/>
      <c r="AM104" s="123"/>
      <c r="AN104" s="124">
        <f>SUM(AG104,AT104)</f>
        <v>0</v>
      </c>
      <c r="AO104" s="123"/>
      <c r="AP104" s="123"/>
      <c r="AQ104" s="125" t="s">
        <v>83</v>
      </c>
      <c r="AR104" s="126"/>
      <c r="AS104" s="127">
        <v>0</v>
      </c>
      <c r="AT104" s="128">
        <f>ROUND(SUM(AV104:AW104),2)</f>
        <v>0</v>
      </c>
      <c r="AU104" s="129">
        <f>'D.1.4.5 - Vytápění'!P117</f>
        <v>0</v>
      </c>
      <c r="AV104" s="128">
        <f>'D.1.4.5 - Vytápění'!J33</f>
        <v>0</v>
      </c>
      <c r="AW104" s="128">
        <f>'D.1.4.5 - Vytápění'!J34</f>
        <v>0</v>
      </c>
      <c r="AX104" s="128">
        <f>'D.1.4.5 - Vytápění'!J35</f>
        <v>0</v>
      </c>
      <c r="AY104" s="128">
        <f>'D.1.4.5 - Vytápění'!J36</f>
        <v>0</v>
      </c>
      <c r="AZ104" s="128">
        <f>'D.1.4.5 - Vytápění'!F33</f>
        <v>0</v>
      </c>
      <c r="BA104" s="128">
        <f>'D.1.4.5 - Vytápění'!F34</f>
        <v>0</v>
      </c>
      <c r="BB104" s="128">
        <f>'D.1.4.5 - Vytápění'!F35</f>
        <v>0</v>
      </c>
      <c r="BC104" s="128">
        <f>'D.1.4.5 - Vytápění'!F36</f>
        <v>0</v>
      </c>
      <c r="BD104" s="130">
        <f>'D.1.4.5 - Vytápění'!F37</f>
        <v>0</v>
      </c>
      <c r="BE104" s="7"/>
      <c r="BT104" s="131" t="s">
        <v>84</v>
      </c>
      <c r="BV104" s="131" t="s">
        <v>78</v>
      </c>
      <c r="BW104" s="131" t="s">
        <v>114</v>
      </c>
      <c r="BX104" s="131" t="s">
        <v>5</v>
      </c>
      <c r="CL104" s="131" t="s">
        <v>1</v>
      </c>
      <c r="CM104" s="131" t="s">
        <v>86</v>
      </c>
    </row>
    <row r="105" s="7" customFormat="1" ht="16.5" customHeight="1">
      <c r="A105" s="119" t="s">
        <v>80</v>
      </c>
      <c r="B105" s="120"/>
      <c r="C105" s="121"/>
      <c r="D105" s="122" t="s">
        <v>115</v>
      </c>
      <c r="E105" s="122"/>
      <c r="F105" s="122"/>
      <c r="G105" s="122"/>
      <c r="H105" s="122"/>
      <c r="I105" s="123"/>
      <c r="J105" s="122" t="s">
        <v>116</v>
      </c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4">
        <f>'VRN - Vedlejší a ostatní ...'!J30</f>
        <v>0</v>
      </c>
      <c r="AH105" s="123"/>
      <c r="AI105" s="123"/>
      <c r="AJ105" s="123"/>
      <c r="AK105" s="123"/>
      <c r="AL105" s="123"/>
      <c r="AM105" s="123"/>
      <c r="AN105" s="124">
        <f>SUM(AG105,AT105)</f>
        <v>0</v>
      </c>
      <c r="AO105" s="123"/>
      <c r="AP105" s="123"/>
      <c r="AQ105" s="125" t="s">
        <v>83</v>
      </c>
      <c r="AR105" s="126"/>
      <c r="AS105" s="142">
        <v>0</v>
      </c>
      <c r="AT105" s="143">
        <f>ROUND(SUM(AV105:AW105),2)</f>
        <v>0</v>
      </c>
      <c r="AU105" s="144">
        <f>'VRN - Vedlejší a ostatní ...'!P117</f>
        <v>0</v>
      </c>
      <c r="AV105" s="143">
        <f>'VRN - Vedlejší a ostatní ...'!J33</f>
        <v>0</v>
      </c>
      <c r="AW105" s="143">
        <f>'VRN - Vedlejší a ostatní ...'!J34</f>
        <v>0</v>
      </c>
      <c r="AX105" s="143">
        <f>'VRN - Vedlejší a ostatní ...'!J35</f>
        <v>0</v>
      </c>
      <c r="AY105" s="143">
        <f>'VRN - Vedlejší a ostatní ...'!J36</f>
        <v>0</v>
      </c>
      <c r="AZ105" s="143">
        <f>'VRN - Vedlejší a ostatní ...'!F33</f>
        <v>0</v>
      </c>
      <c r="BA105" s="143">
        <f>'VRN - Vedlejší a ostatní ...'!F34</f>
        <v>0</v>
      </c>
      <c r="BB105" s="143">
        <f>'VRN - Vedlejší a ostatní ...'!F35</f>
        <v>0</v>
      </c>
      <c r="BC105" s="143">
        <f>'VRN - Vedlejší a ostatní ...'!F36</f>
        <v>0</v>
      </c>
      <c r="BD105" s="145">
        <f>'VRN - Vedlejší a ostatní ...'!F37</f>
        <v>0</v>
      </c>
      <c r="BE105" s="7"/>
      <c r="BT105" s="131" t="s">
        <v>84</v>
      </c>
      <c r="BV105" s="131" t="s">
        <v>78</v>
      </c>
      <c r="BW105" s="131" t="s">
        <v>117</v>
      </c>
      <c r="BX105" s="131" t="s">
        <v>5</v>
      </c>
      <c r="CL105" s="131" t="s">
        <v>1</v>
      </c>
      <c r="CM105" s="131" t="s">
        <v>86</v>
      </c>
    </row>
    <row r="106" s="2" customFormat="1" ht="30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4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44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</sheetData>
  <sheetProtection sheet="1" formatColumns="0" formatRows="0" objects="1" scenarios="1" spinCount="100000" saltValue="JLf2azXa464gyZEbX7JJFeYLTgpy/A6JXhYRPt99M2D2/q1izQr5c1S+0x6uuJzx9lr7++52ddS2jSMm2uTDGQ==" hashValue="0XW2E7NhZCvfUeB5JZPNqRiDM5duEzlOT9z6+Tbaog/EjWG5MHk2+abADa/tIgpDk4tWlj5WgPcskyZWJT87PQ==" algorithmName="SHA-512" password="EFD1"/>
  <mergeCells count="82">
    <mergeCell ref="C92:G92"/>
    <mergeCell ref="D98:H98"/>
    <mergeCell ref="D96:H96"/>
    <mergeCell ref="D95:H95"/>
    <mergeCell ref="D97:H97"/>
    <mergeCell ref="D103:H103"/>
    <mergeCell ref="D104:H104"/>
    <mergeCell ref="E102:I102"/>
    <mergeCell ref="E101:I101"/>
    <mergeCell ref="E100:I100"/>
    <mergeCell ref="E99:I99"/>
    <mergeCell ref="I92:AF92"/>
    <mergeCell ref="J97:AF97"/>
    <mergeCell ref="J96:AF96"/>
    <mergeCell ref="J104:AF104"/>
    <mergeCell ref="J103:AF103"/>
    <mergeCell ref="J95:AF95"/>
    <mergeCell ref="J98:AF98"/>
    <mergeCell ref="K102:AF102"/>
    <mergeCell ref="K101:AF101"/>
    <mergeCell ref="K99:AF99"/>
    <mergeCell ref="K100:AF100"/>
    <mergeCell ref="L85:AO85"/>
    <mergeCell ref="D105:H105"/>
    <mergeCell ref="J105:AF10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92:AM92"/>
    <mergeCell ref="AG104:AM104"/>
    <mergeCell ref="AG98:AM98"/>
    <mergeCell ref="AG96:AM96"/>
    <mergeCell ref="AG103:AM103"/>
    <mergeCell ref="AG99:AM99"/>
    <mergeCell ref="AG97:AM97"/>
    <mergeCell ref="AG95:AM95"/>
    <mergeCell ref="AG100:AM100"/>
    <mergeCell ref="AG102:AM102"/>
    <mergeCell ref="AG101:AM101"/>
    <mergeCell ref="AM89:AP89"/>
    <mergeCell ref="AM90:AP90"/>
    <mergeCell ref="AM87:AN87"/>
    <mergeCell ref="AN103:AP103"/>
    <mergeCell ref="AN102:AP102"/>
    <mergeCell ref="AN98:AP98"/>
    <mergeCell ref="AN101:AP101"/>
    <mergeCell ref="AN100:AP100"/>
    <mergeCell ref="AN95:AP95"/>
    <mergeCell ref="AN99:AP99"/>
    <mergeCell ref="AN96:AP96"/>
    <mergeCell ref="AN97:AP97"/>
    <mergeCell ref="AN92:AP92"/>
    <mergeCell ref="AN104:AP104"/>
    <mergeCell ref="AS89:AT91"/>
    <mergeCell ref="AN105:AP105"/>
    <mergeCell ref="AG105:AM105"/>
    <mergeCell ref="AN94:AP94"/>
  </mergeCells>
  <hyperlinks>
    <hyperlink ref="A95" location="'D.1.1 - Architektonicko s...'!C2" display="/"/>
    <hyperlink ref="A96" location="'D.1.4.1 - Vzduchotechnika...'!C2" display="/"/>
    <hyperlink ref="A97" location="'D.1.4.2 - Silnoproudá ele...'!C2" display="/"/>
    <hyperlink ref="A99" location="'D.1.4.3.SK - Strukturovan...'!C2" display="/"/>
    <hyperlink ref="A100" location="'D.1.4.3.EPS - Elektrická ...'!C2" display="/"/>
    <hyperlink ref="A101" location="'D.1.4.3.PZTS - Poplachový...'!C2" display="/"/>
    <hyperlink ref="A102" location="'D.1.4.3.EKV - Elektronick...'!C2" display="/"/>
    <hyperlink ref="A103" location="'D.1.4.4 - Zdravotechnické...'!C2" display="/"/>
    <hyperlink ref="A104" location="'D.1.4.5 - Vytápění'!C2" display="/"/>
    <hyperlink ref="A105" location="'VR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114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2.NP objektu F2 PřP UPOL_R01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1567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16. 4. 2026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0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0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33</v>
      </c>
      <c r="E23" s="38"/>
      <c r="F23" s="38"/>
      <c r="G23" s="38"/>
      <c r="H23" s="38"/>
      <c r="I23" s="150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0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ROUND((SUM(BE117:BE120)),  2)</f>
        <v>0</v>
      </c>
      <c r="G33" s="38"/>
      <c r="H33" s="38"/>
      <c r="I33" s="164">
        <v>0.20999999999999999</v>
      </c>
      <c r="J33" s="163">
        <f>ROUND(((SUM(BE117:BE120))*I33),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ROUND((SUM(BF117:BF120)),  2)</f>
        <v>0</v>
      </c>
      <c r="G34" s="38"/>
      <c r="H34" s="38"/>
      <c r="I34" s="164">
        <v>0.12</v>
      </c>
      <c r="J34" s="163">
        <f>ROUND(((SUM(BF117:BF120))*I34),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ROUND((SUM(BG117:BG120)),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ROUND((SUM(BH117:BH120)),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ROUND((SUM(BI117:BI120)),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Adaptace 2.NP objektu F2 PřP UPOL_R01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119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D.1.4.5 - Vytápění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>Olomouc</v>
      </c>
      <c r="G89" s="40"/>
      <c r="H89" s="40"/>
      <c r="I89" s="32" t="s">
        <v>22</v>
      </c>
      <c r="J89" s="79" t="str">
        <f>IF(J12="","",J12)</f>
        <v>16. 4. 2026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Univerzita Palackého v Olomouci </v>
      </c>
      <c r="G91" s="40"/>
      <c r="H91" s="40"/>
      <c r="I91" s="32" t="s">
        <v>30</v>
      </c>
      <c r="J91" s="36" t="str">
        <f>E21</f>
        <v>ASET studio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Mgr. Martina Věženská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84" t="s">
        <v>122</v>
      </c>
      <c r="D94" s="185"/>
      <c r="E94" s="185"/>
      <c r="F94" s="185"/>
      <c r="G94" s="185"/>
      <c r="H94" s="185"/>
      <c r="I94" s="185"/>
      <c r="J94" s="186" t="s">
        <v>123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7" t="s">
        <v>124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125</v>
      </c>
    </row>
    <row r="97" hidden="1" s="9" customFormat="1" ht="24.96" customHeight="1">
      <c r="A97" s="9"/>
      <c r="B97" s="188"/>
      <c r="C97" s="189"/>
      <c r="D97" s="190" t="s">
        <v>1568</v>
      </c>
      <c r="E97" s="191"/>
      <c r="F97" s="191"/>
      <c r="G97" s="191"/>
      <c r="H97" s="191"/>
      <c r="I97" s="191"/>
      <c r="J97" s="192">
        <f>J118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hidden="1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hidden="1"/>
    <row r="101" hidden="1"/>
    <row r="102" hidden="1"/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141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40"/>
      <c r="D107" s="40"/>
      <c r="E107" s="183" t="str">
        <f>E7</f>
        <v>Adaptace 2.NP objektu F2 PřP UPOL_R01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119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D.1.4.5 - Vytápění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>Olomouc</v>
      </c>
      <c r="G111" s="40"/>
      <c r="H111" s="40"/>
      <c r="I111" s="32" t="s">
        <v>22</v>
      </c>
      <c r="J111" s="79" t="str">
        <f>IF(J12="","",J12)</f>
        <v>16. 4. 2026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24</v>
      </c>
      <c r="D113" s="40"/>
      <c r="E113" s="40"/>
      <c r="F113" s="27" t="str">
        <f>E15</f>
        <v xml:space="preserve">Univerzita Palackého v Olomouci </v>
      </c>
      <c r="G113" s="40"/>
      <c r="H113" s="40"/>
      <c r="I113" s="32" t="s">
        <v>30</v>
      </c>
      <c r="J113" s="36" t="str">
        <f>E21</f>
        <v>ASET studio s.r.o.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28</v>
      </c>
      <c r="D114" s="40"/>
      <c r="E114" s="40"/>
      <c r="F114" s="27" t="str">
        <f>IF(E18="","",E18)</f>
        <v>Vyplň údaj</v>
      </c>
      <c r="G114" s="40"/>
      <c r="H114" s="40"/>
      <c r="I114" s="32" t="s">
        <v>33</v>
      </c>
      <c r="J114" s="36" t="str">
        <f>E24</f>
        <v>Mgr. Martina Věženská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99"/>
      <c r="B116" s="200"/>
      <c r="C116" s="201" t="s">
        <v>142</v>
      </c>
      <c r="D116" s="202" t="s">
        <v>61</v>
      </c>
      <c r="E116" s="202" t="s">
        <v>57</v>
      </c>
      <c r="F116" s="202" t="s">
        <v>58</v>
      </c>
      <c r="G116" s="202" t="s">
        <v>143</v>
      </c>
      <c r="H116" s="202" t="s">
        <v>144</v>
      </c>
      <c r="I116" s="202" t="s">
        <v>145</v>
      </c>
      <c r="J116" s="203" t="s">
        <v>123</v>
      </c>
      <c r="K116" s="204" t="s">
        <v>146</v>
      </c>
      <c r="L116" s="205"/>
      <c r="M116" s="100" t="s">
        <v>1</v>
      </c>
      <c r="N116" s="101" t="s">
        <v>40</v>
      </c>
      <c r="O116" s="101" t="s">
        <v>147</v>
      </c>
      <c r="P116" s="101" t="s">
        <v>148</v>
      </c>
      <c r="Q116" s="101" t="s">
        <v>149</v>
      </c>
      <c r="R116" s="101" t="s">
        <v>150</v>
      </c>
      <c r="S116" s="101" t="s">
        <v>151</v>
      </c>
      <c r="T116" s="102" t="s">
        <v>152</v>
      </c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</row>
    <row r="117" s="2" customFormat="1" ht="22.8" customHeight="1">
      <c r="A117" s="38"/>
      <c r="B117" s="39"/>
      <c r="C117" s="107" t="s">
        <v>153</v>
      </c>
      <c r="D117" s="40"/>
      <c r="E117" s="40"/>
      <c r="F117" s="40"/>
      <c r="G117" s="40"/>
      <c r="H117" s="40"/>
      <c r="I117" s="40"/>
      <c r="J117" s="206">
        <f>BK117</f>
        <v>0</v>
      </c>
      <c r="K117" s="40"/>
      <c r="L117" s="44"/>
      <c r="M117" s="103"/>
      <c r="N117" s="207"/>
      <c r="O117" s="104"/>
      <c r="P117" s="208">
        <f>P118</f>
        <v>0</v>
      </c>
      <c r="Q117" s="104"/>
      <c r="R117" s="208">
        <f>R118</f>
        <v>0</v>
      </c>
      <c r="S117" s="104"/>
      <c r="T117" s="209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75</v>
      </c>
      <c r="AU117" s="17" t="s">
        <v>125</v>
      </c>
      <c r="BK117" s="210">
        <f>BK118</f>
        <v>0</v>
      </c>
    </row>
    <row r="118" s="12" customFormat="1" ht="25.92" customHeight="1">
      <c r="A118" s="12"/>
      <c r="B118" s="211"/>
      <c r="C118" s="212"/>
      <c r="D118" s="213" t="s">
        <v>75</v>
      </c>
      <c r="E118" s="214" t="s">
        <v>1569</v>
      </c>
      <c r="F118" s="214" t="s">
        <v>113</v>
      </c>
      <c r="G118" s="212"/>
      <c r="H118" s="212"/>
      <c r="I118" s="215"/>
      <c r="J118" s="216">
        <f>BK118</f>
        <v>0</v>
      </c>
      <c r="K118" s="212"/>
      <c r="L118" s="217"/>
      <c r="M118" s="218"/>
      <c r="N118" s="219"/>
      <c r="O118" s="219"/>
      <c r="P118" s="220">
        <f>SUM(P119:P120)</f>
        <v>0</v>
      </c>
      <c r="Q118" s="219"/>
      <c r="R118" s="220">
        <f>SUM(R119:R120)</f>
        <v>0</v>
      </c>
      <c r="S118" s="219"/>
      <c r="T118" s="221">
        <f>SUM(T119:T120)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22" t="s">
        <v>84</v>
      </c>
      <c r="AT118" s="223" t="s">
        <v>75</v>
      </c>
      <c r="AU118" s="223" t="s">
        <v>76</v>
      </c>
      <c r="AY118" s="222" t="s">
        <v>156</v>
      </c>
      <c r="BK118" s="224">
        <f>SUM(BK119:BK120)</f>
        <v>0</v>
      </c>
    </row>
    <row r="119" s="2" customFormat="1" ht="16.5" customHeight="1">
      <c r="A119" s="38"/>
      <c r="B119" s="39"/>
      <c r="C119" s="227" t="s">
        <v>84</v>
      </c>
      <c r="D119" s="227" t="s">
        <v>159</v>
      </c>
      <c r="E119" s="228" t="s">
        <v>1570</v>
      </c>
      <c r="F119" s="229" t="s">
        <v>1571</v>
      </c>
      <c r="G119" s="230" t="s">
        <v>331</v>
      </c>
      <c r="H119" s="231">
        <v>1</v>
      </c>
      <c r="I119" s="232"/>
      <c r="J119" s="233">
        <f>ROUND(I119*H119,2)</f>
        <v>0</v>
      </c>
      <c r="K119" s="234"/>
      <c r="L119" s="44"/>
      <c r="M119" s="235" t="s">
        <v>1</v>
      </c>
      <c r="N119" s="236" t="s">
        <v>41</v>
      </c>
      <c r="O119" s="91"/>
      <c r="P119" s="237">
        <f>O119*H119</f>
        <v>0</v>
      </c>
      <c r="Q119" s="237">
        <v>0</v>
      </c>
      <c r="R119" s="237">
        <f>Q119*H119</f>
        <v>0</v>
      </c>
      <c r="S119" s="237">
        <v>0</v>
      </c>
      <c r="T119" s="238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9" t="s">
        <v>163</v>
      </c>
      <c r="AT119" s="239" t="s">
        <v>159</v>
      </c>
      <c r="AU119" s="239" t="s">
        <v>84</v>
      </c>
      <c r="AY119" s="17" t="s">
        <v>156</v>
      </c>
      <c r="BE119" s="240">
        <f>IF(N119="základní",J119,0)</f>
        <v>0</v>
      </c>
      <c r="BF119" s="240">
        <f>IF(N119="snížená",J119,0)</f>
        <v>0</v>
      </c>
      <c r="BG119" s="240">
        <f>IF(N119="zákl. přenesená",J119,0)</f>
        <v>0</v>
      </c>
      <c r="BH119" s="240">
        <f>IF(N119="sníž. přenesená",J119,0)</f>
        <v>0</v>
      </c>
      <c r="BI119" s="240">
        <f>IF(N119="nulová",J119,0)</f>
        <v>0</v>
      </c>
      <c r="BJ119" s="17" t="s">
        <v>84</v>
      </c>
      <c r="BK119" s="240">
        <f>ROUND(I119*H119,2)</f>
        <v>0</v>
      </c>
      <c r="BL119" s="17" t="s">
        <v>163</v>
      </c>
      <c r="BM119" s="239" t="s">
        <v>1572</v>
      </c>
    </row>
    <row r="120" s="2" customFormat="1" ht="24.15" customHeight="1">
      <c r="A120" s="38"/>
      <c r="B120" s="39"/>
      <c r="C120" s="227" t="s">
        <v>86</v>
      </c>
      <c r="D120" s="227" t="s">
        <v>159</v>
      </c>
      <c r="E120" s="228" t="s">
        <v>1573</v>
      </c>
      <c r="F120" s="229" t="s">
        <v>1574</v>
      </c>
      <c r="G120" s="230" t="s">
        <v>162</v>
      </c>
      <c r="H120" s="231">
        <v>4</v>
      </c>
      <c r="I120" s="232"/>
      <c r="J120" s="233">
        <f>ROUND(I120*H120,2)</f>
        <v>0</v>
      </c>
      <c r="K120" s="234"/>
      <c r="L120" s="44"/>
      <c r="M120" s="293" t="s">
        <v>1</v>
      </c>
      <c r="N120" s="294" t="s">
        <v>41</v>
      </c>
      <c r="O120" s="295"/>
      <c r="P120" s="296">
        <f>O120*H120</f>
        <v>0</v>
      </c>
      <c r="Q120" s="296">
        <v>0</v>
      </c>
      <c r="R120" s="296">
        <f>Q120*H120</f>
        <v>0</v>
      </c>
      <c r="S120" s="296">
        <v>0</v>
      </c>
      <c r="T120" s="297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39" t="s">
        <v>163</v>
      </c>
      <c r="AT120" s="239" t="s">
        <v>159</v>
      </c>
      <c r="AU120" s="239" t="s">
        <v>84</v>
      </c>
      <c r="AY120" s="17" t="s">
        <v>156</v>
      </c>
      <c r="BE120" s="240">
        <f>IF(N120="základní",J120,0)</f>
        <v>0</v>
      </c>
      <c r="BF120" s="240">
        <f>IF(N120="snížená",J120,0)</f>
        <v>0</v>
      </c>
      <c r="BG120" s="240">
        <f>IF(N120="zákl. přenesená",J120,0)</f>
        <v>0</v>
      </c>
      <c r="BH120" s="240">
        <f>IF(N120="sníž. přenesená",J120,0)</f>
        <v>0</v>
      </c>
      <c r="BI120" s="240">
        <f>IF(N120="nulová",J120,0)</f>
        <v>0</v>
      </c>
      <c r="BJ120" s="17" t="s">
        <v>84</v>
      </c>
      <c r="BK120" s="240">
        <f>ROUND(I120*H120,2)</f>
        <v>0</v>
      </c>
      <c r="BL120" s="17" t="s">
        <v>163</v>
      </c>
      <c r="BM120" s="239" t="s">
        <v>1575</v>
      </c>
    </row>
    <row r="121" s="2" customFormat="1" ht="6.96" customHeight="1">
      <c r="A121" s="38"/>
      <c r="B121" s="66"/>
      <c r="C121" s="67"/>
      <c r="D121" s="67"/>
      <c r="E121" s="67"/>
      <c r="F121" s="67"/>
      <c r="G121" s="67"/>
      <c r="H121" s="67"/>
      <c r="I121" s="67"/>
      <c r="J121" s="67"/>
      <c r="K121" s="67"/>
      <c r="L121" s="44"/>
      <c r="M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</sheetData>
  <sheetProtection sheet="1" autoFilter="0" formatColumns="0" formatRows="0" objects="1" scenarios="1" spinCount="100000" saltValue="gTgMbBXJOk/lC4ZY5+xXDpMgGk4MCftppg6DVJUvS/OLQ1lpM0iYxo2DmhaSS0MG5Slkzzn5u6wWDsQ0fQywBA==" hashValue="6d1dZGWxIOUfmfUUU3r1JkCRHyIFsYDfgoeuRc7X2g3YMgLFJaTbXU5TqZEkpeNLGb/Fblk/pGgk1g4Ntyg/og==" algorithmName="SHA-512" password="EFD1"/>
  <autoFilter ref="C116:K120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117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2.NP objektu F2 PřP UPOL_R01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1576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16. 4. 2026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0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0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33</v>
      </c>
      <c r="E23" s="38"/>
      <c r="F23" s="38"/>
      <c r="G23" s="38"/>
      <c r="H23" s="38"/>
      <c r="I23" s="150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0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ROUND((SUM(BE117:BE141)),  2)</f>
        <v>0</v>
      </c>
      <c r="G33" s="38"/>
      <c r="H33" s="38"/>
      <c r="I33" s="164">
        <v>0.20999999999999999</v>
      </c>
      <c r="J33" s="163">
        <f>ROUND(((SUM(BE117:BE141))*I33),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ROUND((SUM(BF117:BF141)),  2)</f>
        <v>0</v>
      </c>
      <c r="G34" s="38"/>
      <c r="H34" s="38"/>
      <c r="I34" s="164">
        <v>0.12</v>
      </c>
      <c r="J34" s="163">
        <f>ROUND(((SUM(BF117:BF141))*I34),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ROUND((SUM(BG117:BG141)),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ROUND((SUM(BH117:BH141)),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ROUND((SUM(BI117:BI141)),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Adaptace 2.NP objektu F2 PřP UPOL_R01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119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VRN - Vedlejší a ostatní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>Olomouc</v>
      </c>
      <c r="G89" s="40"/>
      <c r="H89" s="40"/>
      <c r="I89" s="32" t="s">
        <v>22</v>
      </c>
      <c r="J89" s="79" t="str">
        <f>IF(J12="","",J12)</f>
        <v>16. 4. 2026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Univerzita Palackého v Olomouci </v>
      </c>
      <c r="G91" s="40"/>
      <c r="H91" s="40"/>
      <c r="I91" s="32" t="s">
        <v>30</v>
      </c>
      <c r="J91" s="36" t="str">
        <f>E21</f>
        <v>ASET studio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Mgr. Martina Věženská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84" t="s">
        <v>122</v>
      </c>
      <c r="D94" s="185"/>
      <c r="E94" s="185"/>
      <c r="F94" s="185"/>
      <c r="G94" s="185"/>
      <c r="H94" s="185"/>
      <c r="I94" s="185"/>
      <c r="J94" s="186" t="s">
        <v>123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7" t="s">
        <v>124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125</v>
      </c>
    </row>
    <row r="97" hidden="1" s="9" customFormat="1" ht="24.96" customHeight="1">
      <c r="A97" s="9"/>
      <c r="B97" s="188"/>
      <c r="C97" s="189"/>
      <c r="D97" s="190" t="s">
        <v>1577</v>
      </c>
      <c r="E97" s="191"/>
      <c r="F97" s="191"/>
      <c r="G97" s="191"/>
      <c r="H97" s="191"/>
      <c r="I97" s="191"/>
      <c r="J97" s="192">
        <f>J118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hidden="1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hidden="1"/>
    <row r="101" hidden="1"/>
    <row r="102" hidden="1"/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141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40"/>
      <c r="D107" s="40"/>
      <c r="E107" s="183" t="str">
        <f>E7</f>
        <v>Adaptace 2.NP objektu F2 PřP UPOL_R01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119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VRN - Vedlejší a ostatní náklady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>Olomouc</v>
      </c>
      <c r="G111" s="40"/>
      <c r="H111" s="40"/>
      <c r="I111" s="32" t="s">
        <v>22</v>
      </c>
      <c r="J111" s="79" t="str">
        <f>IF(J12="","",J12)</f>
        <v>16. 4. 2026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24</v>
      </c>
      <c r="D113" s="40"/>
      <c r="E113" s="40"/>
      <c r="F113" s="27" t="str">
        <f>E15</f>
        <v xml:space="preserve">Univerzita Palackého v Olomouci </v>
      </c>
      <c r="G113" s="40"/>
      <c r="H113" s="40"/>
      <c r="I113" s="32" t="s">
        <v>30</v>
      </c>
      <c r="J113" s="36" t="str">
        <f>E21</f>
        <v>ASET studio s.r.o.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28</v>
      </c>
      <c r="D114" s="40"/>
      <c r="E114" s="40"/>
      <c r="F114" s="27" t="str">
        <f>IF(E18="","",E18)</f>
        <v>Vyplň údaj</v>
      </c>
      <c r="G114" s="40"/>
      <c r="H114" s="40"/>
      <c r="I114" s="32" t="s">
        <v>33</v>
      </c>
      <c r="J114" s="36" t="str">
        <f>E24</f>
        <v>Mgr. Martina Věženská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99"/>
      <c r="B116" s="200"/>
      <c r="C116" s="201" t="s">
        <v>142</v>
      </c>
      <c r="D116" s="202" t="s">
        <v>61</v>
      </c>
      <c r="E116" s="202" t="s">
        <v>57</v>
      </c>
      <c r="F116" s="202" t="s">
        <v>58</v>
      </c>
      <c r="G116" s="202" t="s">
        <v>143</v>
      </c>
      <c r="H116" s="202" t="s">
        <v>144</v>
      </c>
      <c r="I116" s="202" t="s">
        <v>145</v>
      </c>
      <c r="J116" s="203" t="s">
        <v>123</v>
      </c>
      <c r="K116" s="204" t="s">
        <v>146</v>
      </c>
      <c r="L116" s="205"/>
      <c r="M116" s="100" t="s">
        <v>1</v>
      </c>
      <c r="N116" s="101" t="s">
        <v>40</v>
      </c>
      <c r="O116" s="101" t="s">
        <v>147</v>
      </c>
      <c r="P116" s="101" t="s">
        <v>148</v>
      </c>
      <c r="Q116" s="101" t="s">
        <v>149</v>
      </c>
      <c r="R116" s="101" t="s">
        <v>150</v>
      </c>
      <c r="S116" s="101" t="s">
        <v>151</v>
      </c>
      <c r="T116" s="102" t="s">
        <v>152</v>
      </c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</row>
    <row r="117" s="2" customFormat="1" ht="22.8" customHeight="1">
      <c r="A117" s="38"/>
      <c r="B117" s="39"/>
      <c r="C117" s="107" t="s">
        <v>153</v>
      </c>
      <c r="D117" s="40"/>
      <c r="E117" s="40"/>
      <c r="F117" s="40"/>
      <c r="G117" s="40"/>
      <c r="H117" s="40"/>
      <c r="I117" s="40"/>
      <c r="J117" s="206">
        <f>BK117</f>
        <v>0</v>
      </c>
      <c r="K117" s="40"/>
      <c r="L117" s="44"/>
      <c r="M117" s="103"/>
      <c r="N117" s="207"/>
      <c r="O117" s="104"/>
      <c r="P117" s="208">
        <f>P118</f>
        <v>0</v>
      </c>
      <c r="Q117" s="104"/>
      <c r="R117" s="208">
        <f>R118</f>
        <v>0</v>
      </c>
      <c r="S117" s="104"/>
      <c r="T117" s="209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75</v>
      </c>
      <c r="AU117" s="17" t="s">
        <v>125</v>
      </c>
      <c r="BK117" s="210">
        <f>BK118</f>
        <v>0</v>
      </c>
    </row>
    <row r="118" s="12" customFormat="1" ht="25.92" customHeight="1">
      <c r="A118" s="12"/>
      <c r="B118" s="211"/>
      <c r="C118" s="212"/>
      <c r="D118" s="213" t="s">
        <v>75</v>
      </c>
      <c r="E118" s="214" t="s">
        <v>115</v>
      </c>
      <c r="F118" s="214" t="s">
        <v>1578</v>
      </c>
      <c r="G118" s="212"/>
      <c r="H118" s="212"/>
      <c r="I118" s="215"/>
      <c r="J118" s="216">
        <f>BK118</f>
        <v>0</v>
      </c>
      <c r="K118" s="212"/>
      <c r="L118" s="217"/>
      <c r="M118" s="218"/>
      <c r="N118" s="219"/>
      <c r="O118" s="219"/>
      <c r="P118" s="220">
        <f>SUM(P119:P141)</f>
        <v>0</v>
      </c>
      <c r="Q118" s="219"/>
      <c r="R118" s="220">
        <f>SUM(R119:R141)</f>
        <v>0</v>
      </c>
      <c r="S118" s="219"/>
      <c r="T118" s="221">
        <f>SUM(T119:T141)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22" t="s">
        <v>184</v>
      </c>
      <c r="AT118" s="223" t="s">
        <v>75</v>
      </c>
      <c r="AU118" s="223" t="s">
        <v>76</v>
      </c>
      <c r="AY118" s="222" t="s">
        <v>156</v>
      </c>
      <c r="BK118" s="224">
        <f>SUM(BK119:BK141)</f>
        <v>0</v>
      </c>
    </row>
    <row r="119" s="2" customFormat="1" ht="16.5" customHeight="1">
      <c r="A119" s="38"/>
      <c r="B119" s="39"/>
      <c r="C119" s="227" t="s">
        <v>84</v>
      </c>
      <c r="D119" s="227" t="s">
        <v>159</v>
      </c>
      <c r="E119" s="228" t="s">
        <v>1579</v>
      </c>
      <c r="F119" s="229" t="s">
        <v>1580</v>
      </c>
      <c r="G119" s="230" t="s">
        <v>1581</v>
      </c>
      <c r="H119" s="231">
        <v>1</v>
      </c>
      <c r="I119" s="232"/>
      <c r="J119" s="233">
        <f>ROUND(I119*H119,2)</f>
        <v>0</v>
      </c>
      <c r="K119" s="234"/>
      <c r="L119" s="44"/>
      <c r="M119" s="235" t="s">
        <v>1</v>
      </c>
      <c r="N119" s="236" t="s">
        <v>41</v>
      </c>
      <c r="O119" s="91"/>
      <c r="P119" s="237">
        <f>O119*H119</f>
        <v>0</v>
      </c>
      <c r="Q119" s="237">
        <v>0</v>
      </c>
      <c r="R119" s="237">
        <f>Q119*H119</f>
        <v>0</v>
      </c>
      <c r="S119" s="237">
        <v>0</v>
      </c>
      <c r="T119" s="238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9" t="s">
        <v>1582</v>
      </c>
      <c r="AT119" s="239" t="s">
        <v>159</v>
      </c>
      <c r="AU119" s="239" t="s">
        <v>84</v>
      </c>
      <c r="AY119" s="17" t="s">
        <v>156</v>
      </c>
      <c r="BE119" s="240">
        <f>IF(N119="základní",J119,0)</f>
        <v>0</v>
      </c>
      <c r="BF119" s="240">
        <f>IF(N119="snížená",J119,0)</f>
        <v>0</v>
      </c>
      <c r="BG119" s="240">
        <f>IF(N119="zákl. přenesená",J119,0)</f>
        <v>0</v>
      </c>
      <c r="BH119" s="240">
        <f>IF(N119="sníž. přenesená",J119,0)</f>
        <v>0</v>
      </c>
      <c r="BI119" s="240">
        <f>IF(N119="nulová",J119,0)</f>
        <v>0</v>
      </c>
      <c r="BJ119" s="17" t="s">
        <v>84</v>
      </c>
      <c r="BK119" s="240">
        <f>ROUND(I119*H119,2)</f>
        <v>0</v>
      </c>
      <c r="BL119" s="17" t="s">
        <v>1582</v>
      </c>
      <c r="BM119" s="239" t="s">
        <v>1583</v>
      </c>
    </row>
    <row r="120" s="2" customFormat="1">
      <c r="A120" s="38"/>
      <c r="B120" s="39"/>
      <c r="C120" s="40"/>
      <c r="D120" s="243" t="s">
        <v>302</v>
      </c>
      <c r="E120" s="40"/>
      <c r="F120" s="285" t="s">
        <v>1584</v>
      </c>
      <c r="G120" s="40"/>
      <c r="H120" s="40"/>
      <c r="I120" s="286"/>
      <c r="J120" s="40"/>
      <c r="K120" s="40"/>
      <c r="L120" s="44"/>
      <c r="M120" s="287"/>
      <c r="N120" s="288"/>
      <c r="O120" s="91"/>
      <c r="P120" s="91"/>
      <c r="Q120" s="91"/>
      <c r="R120" s="91"/>
      <c r="S120" s="91"/>
      <c r="T120" s="92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302</v>
      </c>
      <c r="AU120" s="17" t="s">
        <v>84</v>
      </c>
    </row>
    <row r="121" s="2" customFormat="1" ht="16.5" customHeight="1">
      <c r="A121" s="38"/>
      <c r="B121" s="39"/>
      <c r="C121" s="227" t="s">
        <v>86</v>
      </c>
      <c r="D121" s="227" t="s">
        <v>159</v>
      </c>
      <c r="E121" s="228" t="s">
        <v>1585</v>
      </c>
      <c r="F121" s="229" t="s">
        <v>1586</v>
      </c>
      <c r="G121" s="230" t="s">
        <v>1581</v>
      </c>
      <c r="H121" s="231">
        <v>1</v>
      </c>
      <c r="I121" s="232"/>
      <c r="J121" s="233">
        <f>ROUND(I121*H121,2)</f>
        <v>0</v>
      </c>
      <c r="K121" s="234"/>
      <c r="L121" s="44"/>
      <c r="M121" s="235" t="s">
        <v>1</v>
      </c>
      <c r="N121" s="236" t="s">
        <v>41</v>
      </c>
      <c r="O121" s="91"/>
      <c r="P121" s="237">
        <f>O121*H121</f>
        <v>0</v>
      </c>
      <c r="Q121" s="237">
        <v>0</v>
      </c>
      <c r="R121" s="237">
        <f>Q121*H121</f>
        <v>0</v>
      </c>
      <c r="S121" s="237">
        <v>0</v>
      </c>
      <c r="T121" s="23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9" t="s">
        <v>1582</v>
      </c>
      <c r="AT121" s="239" t="s">
        <v>159</v>
      </c>
      <c r="AU121" s="239" t="s">
        <v>84</v>
      </c>
      <c r="AY121" s="17" t="s">
        <v>156</v>
      </c>
      <c r="BE121" s="240">
        <f>IF(N121="základní",J121,0)</f>
        <v>0</v>
      </c>
      <c r="BF121" s="240">
        <f>IF(N121="snížená",J121,0)</f>
        <v>0</v>
      </c>
      <c r="BG121" s="240">
        <f>IF(N121="zákl. přenesená",J121,0)</f>
        <v>0</v>
      </c>
      <c r="BH121" s="240">
        <f>IF(N121="sníž. přenesená",J121,0)</f>
        <v>0</v>
      </c>
      <c r="BI121" s="240">
        <f>IF(N121="nulová",J121,0)</f>
        <v>0</v>
      </c>
      <c r="BJ121" s="17" t="s">
        <v>84</v>
      </c>
      <c r="BK121" s="240">
        <f>ROUND(I121*H121,2)</f>
        <v>0</v>
      </c>
      <c r="BL121" s="17" t="s">
        <v>1582</v>
      </c>
      <c r="BM121" s="239" t="s">
        <v>1587</v>
      </c>
    </row>
    <row r="122" s="2" customFormat="1">
      <c r="A122" s="38"/>
      <c r="B122" s="39"/>
      <c r="C122" s="40"/>
      <c r="D122" s="243" t="s">
        <v>302</v>
      </c>
      <c r="E122" s="40"/>
      <c r="F122" s="285" t="s">
        <v>1588</v>
      </c>
      <c r="G122" s="40"/>
      <c r="H122" s="40"/>
      <c r="I122" s="286"/>
      <c r="J122" s="40"/>
      <c r="K122" s="40"/>
      <c r="L122" s="44"/>
      <c r="M122" s="287"/>
      <c r="N122" s="288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302</v>
      </c>
      <c r="AU122" s="17" t="s">
        <v>84</v>
      </c>
    </row>
    <row r="123" s="2" customFormat="1" ht="16.5" customHeight="1">
      <c r="A123" s="38"/>
      <c r="B123" s="39"/>
      <c r="C123" s="227" t="s">
        <v>157</v>
      </c>
      <c r="D123" s="227" t="s">
        <v>159</v>
      </c>
      <c r="E123" s="228" t="s">
        <v>1589</v>
      </c>
      <c r="F123" s="229" t="s">
        <v>1590</v>
      </c>
      <c r="G123" s="230" t="s">
        <v>1581</v>
      </c>
      <c r="H123" s="231">
        <v>1</v>
      </c>
      <c r="I123" s="232"/>
      <c r="J123" s="233">
        <f>ROUND(I123*H123,2)</f>
        <v>0</v>
      </c>
      <c r="K123" s="234"/>
      <c r="L123" s="44"/>
      <c r="M123" s="235" t="s">
        <v>1</v>
      </c>
      <c r="N123" s="236" t="s">
        <v>41</v>
      </c>
      <c r="O123" s="91"/>
      <c r="P123" s="237">
        <f>O123*H123</f>
        <v>0</v>
      </c>
      <c r="Q123" s="237">
        <v>0</v>
      </c>
      <c r="R123" s="237">
        <f>Q123*H123</f>
        <v>0</v>
      </c>
      <c r="S123" s="237">
        <v>0</v>
      </c>
      <c r="T123" s="23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9" t="s">
        <v>1582</v>
      </c>
      <c r="AT123" s="239" t="s">
        <v>159</v>
      </c>
      <c r="AU123" s="239" t="s">
        <v>84</v>
      </c>
      <c r="AY123" s="17" t="s">
        <v>156</v>
      </c>
      <c r="BE123" s="240">
        <f>IF(N123="základní",J123,0)</f>
        <v>0</v>
      </c>
      <c r="BF123" s="240">
        <f>IF(N123="snížená",J123,0)</f>
        <v>0</v>
      </c>
      <c r="BG123" s="240">
        <f>IF(N123="zákl. přenesená",J123,0)</f>
        <v>0</v>
      </c>
      <c r="BH123" s="240">
        <f>IF(N123="sníž. přenesená",J123,0)</f>
        <v>0</v>
      </c>
      <c r="BI123" s="240">
        <f>IF(N123="nulová",J123,0)</f>
        <v>0</v>
      </c>
      <c r="BJ123" s="17" t="s">
        <v>84</v>
      </c>
      <c r="BK123" s="240">
        <f>ROUND(I123*H123,2)</f>
        <v>0</v>
      </c>
      <c r="BL123" s="17" t="s">
        <v>1582</v>
      </c>
      <c r="BM123" s="239" t="s">
        <v>1591</v>
      </c>
    </row>
    <row r="124" s="2" customFormat="1" ht="16.5" customHeight="1">
      <c r="A124" s="38"/>
      <c r="B124" s="39"/>
      <c r="C124" s="227" t="s">
        <v>163</v>
      </c>
      <c r="D124" s="227" t="s">
        <v>159</v>
      </c>
      <c r="E124" s="228" t="s">
        <v>1592</v>
      </c>
      <c r="F124" s="229" t="s">
        <v>1593</v>
      </c>
      <c r="G124" s="230" t="s">
        <v>1581</v>
      </c>
      <c r="H124" s="231">
        <v>1</v>
      </c>
      <c r="I124" s="232"/>
      <c r="J124" s="233">
        <f>ROUND(I124*H124,2)</f>
        <v>0</v>
      </c>
      <c r="K124" s="234"/>
      <c r="L124" s="44"/>
      <c r="M124" s="235" t="s">
        <v>1</v>
      </c>
      <c r="N124" s="236" t="s">
        <v>41</v>
      </c>
      <c r="O124" s="91"/>
      <c r="P124" s="237">
        <f>O124*H124</f>
        <v>0</v>
      </c>
      <c r="Q124" s="237">
        <v>0</v>
      </c>
      <c r="R124" s="237">
        <f>Q124*H124</f>
        <v>0</v>
      </c>
      <c r="S124" s="237">
        <v>0</v>
      </c>
      <c r="T124" s="23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9" t="s">
        <v>1582</v>
      </c>
      <c r="AT124" s="239" t="s">
        <v>159</v>
      </c>
      <c r="AU124" s="239" t="s">
        <v>84</v>
      </c>
      <c r="AY124" s="17" t="s">
        <v>156</v>
      </c>
      <c r="BE124" s="240">
        <f>IF(N124="základní",J124,0)</f>
        <v>0</v>
      </c>
      <c r="BF124" s="240">
        <f>IF(N124="snížená",J124,0)</f>
        <v>0</v>
      </c>
      <c r="BG124" s="240">
        <f>IF(N124="zákl. přenesená",J124,0)</f>
        <v>0</v>
      </c>
      <c r="BH124" s="240">
        <f>IF(N124="sníž. přenesená",J124,0)</f>
        <v>0</v>
      </c>
      <c r="BI124" s="240">
        <f>IF(N124="nulová",J124,0)</f>
        <v>0</v>
      </c>
      <c r="BJ124" s="17" t="s">
        <v>84</v>
      </c>
      <c r="BK124" s="240">
        <f>ROUND(I124*H124,2)</f>
        <v>0</v>
      </c>
      <c r="BL124" s="17" t="s">
        <v>1582</v>
      </c>
      <c r="BM124" s="239" t="s">
        <v>1594</v>
      </c>
    </row>
    <row r="125" s="2" customFormat="1">
      <c r="A125" s="38"/>
      <c r="B125" s="39"/>
      <c r="C125" s="40"/>
      <c r="D125" s="243" t="s">
        <v>302</v>
      </c>
      <c r="E125" s="40"/>
      <c r="F125" s="285" t="s">
        <v>1595</v>
      </c>
      <c r="G125" s="40"/>
      <c r="H125" s="40"/>
      <c r="I125" s="286"/>
      <c r="J125" s="40"/>
      <c r="K125" s="40"/>
      <c r="L125" s="44"/>
      <c r="M125" s="287"/>
      <c r="N125" s="288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302</v>
      </c>
      <c r="AU125" s="17" t="s">
        <v>84</v>
      </c>
    </row>
    <row r="126" s="2" customFormat="1" ht="16.5" customHeight="1">
      <c r="A126" s="38"/>
      <c r="B126" s="39"/>
      <c r="C126" s="227" t="s">
        <v>184</v>
      </c>
      <c r="D126" s="227" t="s">
        <v>159</v>
      </c>
      <c r="E126" s="228" t="s">
        <v>1596</v>
      </c>
      <c r="F126" s="229" t="s">
        <v>1597</v>
      </c>
      <c r="G126" s="230" t="s">
        <v>1581</v>
      </c>
      <c r="H126" s="231">
        <v>1</v>
      </c>
      <c r="I126" s="232"/>
      <c r="J126" s="233">
        <f>ROUND(I126*H126,2)</f>
        <v>0</v>
      </c>
      <c r="K126" s="234"/>
      <c r="L126" s="44"/>
      <c r="M126" s="235" t="s">
        <v>1</v>
      </c>
      <c r="N126" s="236" t="s">
        <v>41</v>
      </c>
      <c r="O126" s="91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9" t="s">
        <v>1582</v>
      </c>
      <c r="AT126" s="239" t="s">
        <v>159</v>
      </c>
      <c r="AU126" s="239" t="s">
        <v>84</v>
      </c>
      <c r="AY126" s="17" t="s">
        <v>156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7" t="s">
        <v>84</v>
      </c>
      <c r="BK126" s="240">
        <f>ROUND(I126*H126,2)</f>
        <v>0</v>
      </c>
      <c r="BL126" s="17" t="s">
        <v>1582</v>
      </c>
      <c r="BM126" s="239" t="s">
        <v>1598</v>
      </c>
    </row>
    <row r="127" s="2" customFormat="1" ht="16.5" customHeight="1">
      <c r="A127" s="38"/>
      <c r="B127" s="39"/>
      <c r="C127" s="227" t="s">
        <v>193</v>
      </c>
      <c r="D127" s="227" t="s">
        <v>159</v>
      </c>
      <c r="E127" s="228" t="s">
        <v>1599</v>
      </c>
      <c r="F127" s="229" t="s">
        <v>1600</v>
      </c>
      <c r="G127" s="230" t="s">
        <v>1581</v>
      </c>
      <c r="H127" s="231">
        <v>1</v>
      </c>
      <c r="I127" s="232"/>
      <c r="J127" s="233">
        <f>ROUND(I127*H127,2)</f>
        <v>0</v>
      </c>
      <c r="K127" s="234"/>
      <c r="L127" s="44"/>
      <c r="M127" s="235" t="s">
        <v>1</v>
      </c>
      <c r="N127" s="236" t="s">
        <v>41</v>
      </c>
      <c r="O127" s="91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1582</v>
      </c>
      <c r="AT127" s="239" t="s">
        <v>159</v>
      </c>
      <c r="AU127" s="239" t="s">
        <v>84</v>
      </c>
      <c r="AY127" s="17" t="s">
        <v>156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84</v>
      </c>
      <c r="BK127" s="240">
        <f>ROUND(I127*H127,2)</f>
        <v>0</v>
      </c>
      <c r="BL127" s="17" t="s">
        <v>1582</v>
      </c>
      <c r="BM127" s="239" t="s">
        <v>1601</v>
      </c>
    </row>
    <row r="128" s="2" customFormat="1" ht="16.5" customHeight="1">
      <c r="A128" s="38"/>
      <c r="B128" s="39"/>
      <c r="C128" s="227" t="s">
        <v>203</v>
      </c>
      <c r="D128" s="227" t="s">
        <v>159</v>
      </c>
      <c r="E128" s="228" t="s">
        <v>1602</v>
      </c>
      <c r="F128" s="229" t="s">
        <v>1603</v>
      </c>
      <c r="G128" s="230" t="s">
        <v>1581</v>
      </c>
      <c r="H128" s="231">
        <v>1</v>
      </c>
      <c r="I128" s="232"/>
      <c r="J128" s="233">
        <f>ROUND(I128*H128,2)</f>
        <v>0</v>
      </c>
      <c r="K128" s="234"/>
      <c r="L128" s="44"/>
      <c r="M128" s="235" t="s">
        <v>1</v>
      </c>
      <c r="N128" s="236" t="s">
        <v>41</v>
      </c>
      <c r="O128" s="91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1582</v>
      </c>
      <c r="AT128" s="239" t="s">
        <v>159</v>
      </c>
      <c r="AU128" s="239" t="s">
        <v>84</v>
      </c>
      <c r="AY128" s="17" t="s">
        <v>156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7" t="s">
        <v>84</v>
      </c>
      <c r="BK128" s="240">
        <f>ROUND(I128*H128,2)</f>
        <v>0</v>
      </c>
      <c r="BL128" s="17" t="s">
        <v>1582</v>
      </c>
      <c r="BM128" s="239" t="s">
        <v>1604</v>
      </c>
    </row>
    <row r="129" s="2" customFormat="1" ht="16.5" customHeight="1">
      <c r="A129" s="38"/>
      <c r="B129" s="39"/>
      <c r="C129" s="227" t="s">
        <v>213</v>
      </c>
      <c r="D129" s="227" t="s">
        <v>159</v>
      </c>
      <c r="E129" s="228" t="s">
        <v>1605</v>
      </c>
      <c r="F129" s="229" t="s">
        <v>1606</v>
      </c>
      <c r="G129" s="230" t="s">
        <v>1607</v>
      </c>
      <c r="H129" s="231">
        <v>1</v>
      </c>
      <c r="I129" s="232"/>
      <c r="J129" s="233">
        <f>ROUND(I129*H129,2)</f>
        <v>0</v>
      </c>
      <c r="K129" s="234"/>
      <c r="L129" s="44"/>
      <c r="M129" s="235" t="s">
        <v>1</v>
      </c>
      <c r="N129" s="236" t="s">
        <v>41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1582</v>
      </c>
      <c r="AT129" s="239" t="s">
        <v>159</v>
      </c>
      <c r="AU129" s="239" t="s">
        <v>84</v>
      </c>
      <c r="AY129" s="17" t="s">
        <v>156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84</v>
      </c>
      <c r="BK129" s="240">
        <f>ROUND(I129*H129,2)</f>
        <v>0</v>
      </c>
      <c r="BL129" s="17" t="s">
        <v>1582</v>
      </c>
      <c r="BM129" s="239" t="s">
        <v>1608</v>
      </c>
    </row>
    <row r="130" s="2" customFormat="1">
      <c r="A130" s="38"/>
      <c r="B130" s="39"/>
      <c r="C130" s="40"/>
      <c r="D130" s="243" t="s">
        <v>302</v>
      </c>
      <c r="E130" s="40"/>
      <c r="F130" s="285" t="s">
        <v>1609</v>
      </c>
      <c r="G130" s="40"/>
      <c r="H130" s="40"/>
      <c r="I130" s="286"/>
      <c r="J130" s="40"/>
      <c r="K130" s="40"/>
      <c r="L130" s="44"/>
      <c r="M130" s="287"/>
      <c r="N130" s="288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302</v>
      </c>
      <c r="AU130" s="17" t="s">
        <v>84</v>
      </c>
    </row>
    <row r="131" s="2" customFormat="1" ht="16.5" customHeight="1">
      <c r="A131" s="38"/>
      <c r="B131" s="39"/>
      <c r="C131" s="227" t="s">
        <v>226</v>
      </c>
      <c r="D131" s="227" t="s">
        <v>159</v>
      </c>
      <c r="E131" s="228" t="s">
        <v>1610</v>
      </c>
      <c r="F131" s="229" t="s">
        <v>1611</v>
      </c>
      <c r="G131" s="230" t="s">
        <v>1581</v>
      </c>
      <c r="H131" s="231">
        <v>1</v>
      </c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41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1582</v>
      </c>
      <c r="AT131" s="239" t="s">
        <v>159</v>
      </c>
      <c r="AU131" s="239" t="s">
        <v>84</v>
      </c>
      <c r="AY131" s="17" t="s">
        <v>156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84</v>
      </c>
      <c r="BK131" s="240">
        <f>ROUND(I131*H131,2)</f>
        <v>0</v>
      </c>
      <c r="BL131" s="17" t="s">
        <v>1582</v>
      </c>
      <c r="BM131" s="239" t="s">
        <v>1612</v>
      </c>
    </row>
    <row r="132" s="2" customFormat="1" ht="16.5" customHeight="1">
      <c r="A132" s="38"/>
      <c r="B132" s="39"/>
      <c r="C132" s="227" t="s">
        <v>234</v>
      </c>
      <c r="D132" s="227" t="s">
        <v>159</v>
      </c>
      <c r="E132" s="228" t="s">
        <v>1613</v>
      </c>
      <c r="F132" s="229" t="s">
        <v>1614</v>
      </c>
      <c r="G132" s="230" t="s">
        <v>1581</v>
      </c>
      <c r="H132" s="231">
        <v>1</v>
      </c>
      <c r="I132" s="232"/>
      <c r="J132" s="233">
        <f>ROUND(I132*H132,2)</f>
        <v>0</v>
      </c>
      <c r="K132" s="234"/>
      <c r="L132" s="44"/>
      <c r="M132" s="235" t="s">
        <v>1</v>
      </c>
      <c r="N132" s="236" t="s">
        <v>41</v>
      </c>
      <c r="O132" s="91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1582</v>
      </c>
      <c r="AT132" s="239" t="s">
        <v>159</v>
      </c>
      <c r="AU132" s="239" t="s">
        <v>84</v>
      </c>
      <c r="AY132" s="17" t="s">
        <v>156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84</v>
      </c>
      <c r="BK132" s="240">
        <f>ROUND(I132*H132,2)</f>
        <v>0</v>
      </c>
      <c r="BL132" s="17" t="s">
        <v>1582</v>
      </c>
      <c r="BM132" s="239" t="s">
        <v>1615</v>
      </c>
    </row>
    <row r="133" s="2" customFormat="1">
      <c r="A133" s="38"/>
      <c r="B133" s="39"/>
      <c r="C133" s="40"/>
      <c r="D133" s="243" t="s">
        <v>302</v>
      </c>
      <c r="E133" s="40"/>
      <c r="F133" s="285" t="s">
        <v>1616</v>
      </c>
      <c r="G133" s="40"/>
      <c r="H133" s="40"/>
      <c r="I133" s="286"/>
      <c r="J133" s="40"/>
      <c r="K133" s="40"/>
      <c r="L133" s="44"/>
      <c r="M133" s="287"/>
      <c r="N133" s="288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302</v>
      </c>
      <c r="AU133" s="17" t="s">
        <v>84</v>
      </c>
    </row>
    <row r="134" s="2" customFormat="1" ht="16.5" customHeight="1">
      <c r="A134" s="38"/>
      <c r="B134" s="39"/>
      <c r="C134" s="227" t="s">
        <v>238</v>
      </c>
      <c r="D134" s="227" t="s">
        <v>159</v>
      </c>
      <c r="E134" s="228" t="s">
        <v>1617</v>
      </c>
      <c r="F134" s="229" t="s">
        <v>1618</v>
      </c>
      <c r="G134" s="230" t="s">
        <v>331</v>
      </c>
      <c r="H134" s="231">
        <v>1</v>
      </c>
      <c r="I134" s="232"/>
      <c r="J134" s="233">
        <f>ROUND(I134*H134,2)</f>
        <v>0</v>
      </c>
      <c r="K134" s="234"/>
      <c r="L134" s="44"/>
      <c r="M134" s="235" t="s">
        <v>1</v>
      </c>
      <c r="N134" s="236" t="s">
        <v>41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1582</v>
      </c>
      <c r="AT134" s="239" t="s">
        <v>159</v>
      </c>
      <c r="AU134" s="239" t="s">
        <v>84</v>
      </c>
      <c r="AY134" s="17" t="s">
        <v>156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84</v>
      </c>
      <c r="BK134" s="240">
        <f>ROUND(I134*H134,2)</f>
        <v>0</v>
      </c>
      <c r="BL134" s="17" t="s">
        <v>1582</v>
      </c>
      <c r="BM134" s="239" t="s">
        <v>1619</v>
      </c>
    </row>
    <row r="135" s="2" customFormat="1">
      <c r="A135" s="38"/>
      <c r="B135" s="39"/>
      <c r="C135" s="40"/>
      <c r="D135" s="243" t="s">
        <v>302</v>
      </c>
      <c r="E135" s="40"/>
      <c r="F135" s="285" t="s">
        <v>1620</v>
      </c>
      <c r="G135" s="40"/>
      <c r="H135" s="40"/>
      <c r="I135" s="286"/>
      <c r="J135" s="40"/>
      <c r="K135" s="40"/>
      <c r="L135" s="44"/>
      <c r="M135" s="287"/>
      <c r="N135" s="288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302</v>
      </c>
      <c r="AU135" s="17" t="s">
        <v>84</v>
      </c>
    </row>
    <row r="136" s="2" customFormat="1" ht="16.5" customHeight="1">
      <c r="A136" s="38"/>
      <c r="B136" s="39"/>
      <c r="C136" s="227" t="s">
        <v>8</v>
      </c>
      <c r="D136" s="227" t="s">
        <v>159</v>
      </c>
      <c r="E136" s="228" t="s">
        <v>1621</v>
      </c>
      <c r="F136" s="229" t="s">
        <v>1622</v>
      </c>
      <c r="G136" s="230" t="s">
        <v>1581</v>
      </c>
      <c r="H136" s="231">
        <v>1</v>
      </c>
      <c r="I136" s="232"/>
      <c r="J136" s="233">
        <f>ROUND(I136*H136,2)</f>
        <v>0</v>
      </c>
      <c r="K136" s="234"/>
      <c r="L136" s="44"/>
      <c r="M136" s="235" t="s">
        <v>1</v>
      </c>
      <c r="N136" s="236" t="s">
        <v>41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1582</v>
      </c>
      <c r="AT136" s="239" t="s">
        <v>159</v>
      </c>
      <c r="AU136" s="239" t="s">
        <v>84</v>
      </c>
      <c r="AY136" s="17" t="s">
        <v>156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84</v>
      </c>
      <c r="BK136" s="240">
        <f>ROUND(I136*H136,2)</f>
        <v>0</v>
      </c>
      <c r="BL136" s="17" t="s">
        <v>1582</v>
      </c>
      <c r="BM136" s="239" t="s">
        <v>1623</v>
      </c>
    </row>
    <row r="137" s="2" customFormat="1">
      <c r="A137" s="38"/>
      <c r="B137" s="39"/>
      <c r="C137" s="40"/>
      <c r="D137" s="243" t="s">
        <v>302</v>
      </c>
      <c r="E137" s="40"/>
      <c r="F137" s="285" t="s">
        <v>1624</v>
      </c>
      <c r="G137" s="40"/>
      <c r="H137" s="40"/>
      <c r="I137" s="286"/>
      <c r="J137" s="40"/>
      <c r="K137" s="40"/>
      <c r="L137" s="44"/>
      <c r="M137" s="287"/>
      <c r="N137" s="288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302</v>
      </c>
      <c r="AU137" s="17" t="s">
        <v>84</v>
      </c>
    </row>
    <row r="138" s="2" customFormat="1" ht="16.5" customHeight="1">
      <c r="A138" s="38"/>
      <c r="B138" s="39"/>
      <c r="C138" s="227" t="s">
        <v>259</v>
      </c>
      <c r="D138" s="227" t="s">
        <v>159</v>
      </c>
      <c r="E138" s="228" t="s">
        <v>1625</v>
      </c>
      <c r="F138" s="229" t="s">
        <v>1626</v>
      </c>
      <c r="G138" s="230" t="s">
        <v>1581</v>
      </c>
      <c r="H138" s="231">
        <v>1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41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1582</v>
      </c>
      <c r="AT138" s="239" t="s">
        <v>159</v>
      </c>
      <c r="AU138" s="239" t="s">
        <v>84</v>
      </c>
      <c r="AY138" s="17" t="s">
        <v>156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84</v>
      </c>
      <c r="BK138" s="240">
        <f>ROUND(I138*H138,2)</f>
        <v>0</v>
      </c>
      <c r="BL138" s="17" t="s">
        <v>1582</v>
      </c>
      <c r="BM138" s="239" t="s">
        <v>1627</v>
      </c>
    </row>
    <row r="139" s="2" customFormat="1" ht="16.5" customHeight="1">
      <c r="A139" s="38"/>
      <c r="B139" s="39"/>
      <c r="C139" s="227" t="s">
        <v>263</v>
      </c>
      <c r="D139" s="227" t="s">
        <v>159</v>
      </c>
      <c r="E139" s="228" t="s">
        <v>1628</v>
      </c>
      <c r="F139" s="229" t="s">
        <v>1629</v>
      </c>
      <c r="G139" s="230" t="s">
        <v>1581</v>
      </c>
      <c r="H139" s="231">
        <v>1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41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1582</v>
      </c>
      <c r="AT139" s="239" t="s">
        <v>159</v>
      </c>
      <c r="AU139" s="239" t="s">
        <v>84</v>
      </c>
      <c r="AY139" s="17" t="s">
        <v>156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84</v>
      </c>
      <c r="BK139" s="240">
        <f>ROUND(I139*H139,2)</f>
        <v>0</v>
      </c>
      <c r="BL139" s="17" t="s">
        <v>1582</v>
      </c>
      <c r="BM139" s="239" t="s">
        <v>1630</v>
      </c>
    </row>
    <row r="140" s="2" customFormat="1">
      <c r="A140" s="38"/>
      <c r="B140" s="39"/>
      <c r="C140" s="40"/>
      <c r="D140" s="243" t="s">
        <v>302</v>
      </c>
      <c r="E140" s="40"/>
      <c r="F140" s="285" t="s">
        <v>1631</v>
      </c>
      <c r="G140" s="40"/>
      <c r="H140" s="40"/>
      <c r="I140" s="286"/>
      <c r="J140" s="40"/>
      <c r="K140" s="40"/>
      <c r="L140" s="44"/>
      <c r="M140" s="287"/>
      <c r="N140" s="288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302</v>
      </c>
      <c r="AU140" s="17" t="s">
        <v>84</v>
      </c>
    </row>
    <row r="141" s="2" customFormat="1" ht="16.5" customHeight="1">
      <c r="A141" s="38"/>
      <c r="B141" s="39"/>
      <c r="C141" s="227" t="s">
        <v>267</v>
      </c>
      <c r="D141" s="227" t="s">
        <v>159</v>
      </c>
      <c r="E141" s="228" t="s">
        <v>1632</v>
      </c>
      <c r="F141" s="229" t="s">
        <v>1633</v>
      </c>
      <c r="G141" s="230" t="s">
        <v>1581</v>
      </c>
      <c r="H141" s="231">
        <v>1</v>
      </c>
      <c r="I141" s="232"/>
      <c r="J141" s="233">
        <f>ROUND(I141*H141,2)</f>
        <v>0</v>
      </c>
      <c r="K141" s="234"/>
      <c r="L141" s="44"/>
      <c r="M141" s="293" t="s">
        <v>1</v>
      </c>
      <c r="N141" s="294" t="s">
        <v>41</v>
      </c>
      <c r="O141" s="295"/>
      <c r="P141" s="296">
        <f>O141*H141</f>
        <v>0</v>
      </c>
      <c r="Q141" s="296">
        <v>0</v>
      </c>
      <c r="R141" s="296">
        <f>Q141*H141</f>
        <v>0</v>
      </c>
      <c r="S141" s="296">
        <v>0</v>
      </c>
      <c r="T141" s="29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1582</v>
      </c>
      <c r="AT141" s="239" t="s">
        <v>159</v>
      </c>
      <c r="AU141" s="239" t="s">
        <v>84</v>
      </c>
      <c r="AY141" s="17" t="s">
        <v>156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7" t="s">
        <v>84</v>
      </c>
      <c r="BK141" s="240">
        <f>ROUND(I141*H141,2)</f>
        <v>0</v>
      </c>
      <c r="BL141" s="17" t="s">
        <v>1582</v>
      </c>
      <c r="BM141" s="239" t="s">
        <v>1634</v>
      </c>
    </row>
    <row r="142" s="2" customFormat="1" ht="6.96" customHeight="1">
      <c r="A142" s="38"/>
      <c r="B142" s="66"/>
      <c r="C142" s="67"/>
      <c r="D142" s="67"/>
      <c r="E142" s="67"/>
      <c r="F142" s="67"/>
      <c r="G142" s="67"/>
      <c r="H142" s="67"/>
      <c r="I142" s="67"/>
      <c r="J142" s="67"/>
      <c r="K142" s="67"/>
      <c r="L142" s="44"/>
      <c r="M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</sheetData>
  <sheetProtection sheet="1" autoFilter="0" formatColumns="0" formatRows="0" objects="1" scenarios="1" spinCount="100000" saltValue="oVcxaJIGZaqpwYvjEEO0MtMFY+at2nmKYtlOvt3ZlrI3Z1Pu9fhhiO9KxDf2n1wUmyt4S6cMRyAgVl2jRqllkw==" hashValue="OmL24MLXh36aBGSRMZ69Z/B9MxRm0If1SaBN7H3qeWHnO7JFhdqtM1vSkTm9JhLbrqMqpzfuzxR4IQ20leHc7A==" algorithmName="SHA-512" password="EFD1"/>
  <autoFilter ref="C116:K141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2.NP objektu F2 PřP UPOL_R01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120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16. 4. 2026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0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0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33</v>
      </c>
      <c r="E23" s="38"/>
      <c r="F23" s="38"/>
      <c r="G23" s="38"/>
      <c r="H23" s="38"/>
      <c r="I23" s="150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0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ROUND(J131,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ROUND((SUM(BE131:BE857)),  2)</f>
        <v>0</v>
      </c>
      <c r="G33" s="38"/>
      <c r="H33" s="38"/>
      <c r="I33" s="164">
        <v>0.20999999999999999</v>
      </c>
      <c r="J33" s="163">
        <f>ROUND(((SUM(BE131:BE857))*I33),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ROUND((SUM(BF131:BF857)),  2)</f>
        <v>0</v>
      </c>
      <c r="G34" s="38"/>
      <c r="H34" s="38"/>
      <c r="I34" s="164">
        <v>0.12</v>
      </c>
      <c r="J34" s="163">
        <f>ROUND(((SUM(BF131:BF857))*I34),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ROUND((SUM(BG131:BG857)),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ROUND((SUM(BH131:BH857)),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ROUND((SUM(BI131:BI857)),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Adaptace 2.NP objektu F2 PřP UPOL_R01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119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D.1.1 - Architektonicko stavební část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>Olomouc</v>
      </c>
      <c r="G89" s="40"/>
      <c r="H89" s="40"/>
      <c r="I89" s="32" t="s">
        <v>22</v>
      </c>
      <c r="J89" s="79" t="str">
        <f>IF(J12="","",J12)</f>
        <v>16. 4. 2026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Univerzita Palackého v Olomouci </v>
      </c>
      <c r="G91" s="40"/>
      <c r="H91" s="40"/>
      <c r="I91" s="32" t="s">
        <v>30</v>
      </c>
      <c r="J91" s="36" t="str">
        <f>E21</f>
        <v>ASET studio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Mgr. Martina Věženská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84" t="s">
        <v>122</v>
      </c>
      <c r="D94" s="185"/>
      <c r="E94" s="185"/>
      <c r="F94" s="185"/>
      <c r="G94" s="185"/>
      <c r="H94" s="185"/>
      <c r="I94" s="185"/>
      <c r="J94" s="186" t="s">
        <v>123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7" t="s">
        <v>124</v>
      </c>
      <c r="D96" s="40"/>
      <c r="E96" s="40"/>
      <c r="F96" s="40"/>
      <c r="G96" s="40"/>
      <c r="H96" s="40"/>
      <c r="I96" s="40"/>
      <c r="J96" s="110">
        <f>J131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125</v>
      </c>
    </row>
    <row r="97" hidden="1" s="9" customFormat="1" ht="24.96" customHeight="1">
      <c r="A97" s="9"/>
      <c r="B97" s="188"/>
      <c r="C97" s="189"/>
      <c r="D97" s="190" t="s">
        <v>126</v>
      </c>
      <c r="E97" s="191"/>
      <c r="F97" s="191"/>
      <c r="G97" s="191"/>
      <c r="H97" s="191"/>
      <c r="I97" s="191"/>
      <c r="J97" s="192">
        <f>J132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4"/>
      <c r="C98" s="133"/>
      <c r="D98" s="195" t="s">
        <v>127</v>
      </c>
      <c r="E98" s="196"/>
      <c r="F98" s="196"/>
      <c r="G98" s="196"/>
      <c r="H98" s="196"/>
      <c r="I98" s="196"/>
      <c r="J98" s="197">
        <f>J133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4"/>
      <c r="C99" s="133"/>
      <c r="D99" s="195" t="s">
        <v>128</v>
      </c>
      <c r="E99" s="196"/>
      <c r="F99" s="196"/>
      <c r="G99" s="196"/>
      <c r="H99" s="196"/>
      <c r="I99" s="196"/>
      <c r="J99" s="197">
        <f>J192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4"/>
      <c r="C100" s="133"/>
      <c r="D100" s="195" t="s">
        <v>129</v>
      </c>
      <c r="E100" s="196"/>
      <c r="F100" s="196"/>
      <c r="G100" s="196"/>
      <c r="H100" s="196"/>
      <c r="I100" s="196"/>
      <c r="J100" s="197">
        <f>J302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130</v>
      </c>
      <c r="E101" s="196"/>
      <c r="F101" s="196"/>
      <c r="G101" s="196"/>
      <c r="H101" s="196"/>
      <c r="I101" s="196"/>
      <c r="J101" s="197">
        <f>J399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4"/>
      <c r="C102" s="133"/>
      <c r="D102" s="195" t="s">
        <v>131</v>
      </c>
      <c r="E102" s="196"/>
      <c r="F102" s="196"/>
      <c r="G102" s="196"/>
      <c r="H102" s="196"/>
      <c r="I102" s="196"/>
      <c r="J102" s="197">
        <f>J409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88"/>
      <c r="C103" s="189"/>
      <c r="D103" s="190" t="s">
        <v>132</v>
      </c>
      <c r="E103" s="191"/>
      <c r="F103" s="191"/>
      <c r="G103" s="191"/>
      <c r="H103" s="191"/>
      <c r="I103" s="191"/>
      <c r="J103" s="192">
        <f>J411</f>
        <v>0</v>
      </c>
      <c r="K103" s="189"/>
      <c r="L103" s="19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94"/>
      <c r="C104" s="133"/>
      <c r="D104" s="195" t="s">
        <v>133</v>
      </c>
      <c r="E104" s="196"/>
      <c r="F104" s="196"/>
      <c r="G104" s="196"/>
      <c r="H104" s="196"/>
      <c r="I104" s="196"/>
      <c r="J104" s="197">
        <f>J412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94"/>
      <c r="C105" s="133"/>
      <c r="D105" s="195" t="s">
        <v>134</v>
      </c>
      <c r="E105" s="196"/>
      <c r="F105" s="196"/>
      <c r="G105" s="196"/>
      <c r="H105" s="196"/>
      <c r="I105" s="196"/>
      <c r="J105" s="197">
        <f>J516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94"/>
      <c r="C106" s="133"/>
      <c r="D106" s="195" t="s">
        <v>135</v>
      </c>
      <c r="E106" s="196"/>
      <c r="F106" s="196"/>
      <c r="G106" s="196"/>
      <c r="H106" s="196"/>
      <c r="I106" s="196"/>
      <c r="J106" s="197">
        <f>J532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94"/>
      <c r="C107" s="133"/>
      <c r="D107" s="195" t="s">
        <v>136</v>
      </c>
      <c r="E107" s="196"/>
      <c r="F107" s="196"/>
      <c r="G107" s="196"/>
      <c r="H107" s="196"/>
      <c r="I107" s="196"/>
      <c r="J107" s="197">
        <f>J544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94"/>
      <c r="C108" s="133"/>
      <c r="D108" s="195" t="s">
        <v>137</v>
      </c>
      <c r="E108" s="196"/>
      <c r="F108" s="196"/>
      <c r="G108" s="196"/>
      <c r="H108" s="196"/>
      <c r="I108" s="196"/>
      <c r="J108" s="197">
        <f>J572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94"/>
      <c r="C109" s="133"/>
      <c r="D109" s="195" t="s">
        <v>138</v>
      </c>
      <c r="E109" s="196"/>
      <c r="F109" s="196"/>
      <c r="G109" s="196"/>
      <c r="H109" s="196"/>
      <c r="I109" s="196"/>
      <c r="J109" s="197">
        <f>J763</f>
        <v>0</v>
      </c>
      <c r="K109" s="133"/>
      <c r="L109" s="19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94"/>
      <c r="C110" s="133"/>
      <c r="D110" s="195" t="s">
        <v>139</v>
      </c>
      <c r="E110" s="196"/>
      <c r="F110" s="196"/>
      <c r="G110" s="196"/>
      <c r="H110" s="196"/>
      <c r="I110" s="196"/>
      <c r="J110" s="197">
        <f>J810</f>
        <v>0</v>
      </c>
      <c r="K110" s="133"/>
      <c r="L110" s="19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94"/>
      <c r="C111" s="133"/>
      <c r="D111" s="195" t="s">
        <v>140</v>
      </c>
      <c r="E111" s="196"/>
      <c r="F111" s="196"/>
      <c r="G111" s="196"/>
      <c r="H111" s="196"/>
      <c r="I111" s="196"/>
      <c r="J111" s="197">
        <f>J813</f>
        <v>0</v>
      </c>
      <c r="K111" s="133"/>
      <c r="L111" s="19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2" customFormat="1" ht="21.84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hidden="1" s="2" customFormat="1" ht="6.96" customHeight="1">
      <c r="A113" s="38"/>
      <c r="B113" s="66"/>
      <c r="C113" s="67"/>
      <c r="D113" s="67"/>
      <c r="E113" s="67"/>
      <c r="F113" s="67"/>
      <c r="G113" s="67"/>
      <c r="H113" s="67"/>
      <c r="I113" s="67"/>
      <c r="J113" s="67"/>
      <c r="K113" s="67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hidden="1"/>
    <row r="115" hidden="1"/>
    <row r="116" hidden="1"/>
    <row r="117" s="2" customFormat="1" ht="6.96" customHeight="1">
      <c r="A117" s="38"/>
      <c r="B117" s="68"/>
      <c r="C117" s="69"/>
      <c r="D117" s="69"/>
      <c r="E117" s="69"/>
      <c r="F117" s="69"/>
      <c r="G117" s="69"/>
      <c r="H117" s="69"/>
      <c r="I117" s="69"/>
      <c r="J117" s="69"/>
      <c r="K117" s="69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4.96" customHeight="1">
      <c r="A118" s="38"/>
      <c r="B118" s="39"/>
      <c r="C118" s="23" t="s">
        <v>141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16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183" t="str">
        <f>E7</f>
        <v>Adaptace 2.NP objektu F2 PřP UPOL_R01</v>
      </c>
      <c r="F121" s="32"/>
      <c r="G121" s="32"/>
      <c r="H121" s="32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119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76" t="str">
        <f>E9</f>
        <v>D.1.1 - Architektonicko stavební část</v>
      </c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20</v>
      </c>
      <c r="D125" s="40"/>
      <c r="E125" s="40"/>
      <c r="F125" s="27" t="str">
        <f>F12</f>
        <v>Olomouc</v>
      </c>
      <c r="G125" s="40"/>
      <c r="H125" s="40"/>
      <c r="I125" s="32" t="s">
        <v>22</v>
      </c>
      <c r="J125" s="79" t="str">
        <f>IF(J12="","",J12)</f>
        <v>16. 4. 2026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24</v>
      </c>
      <c r="D127" s="40"/>
      <c r="E127" s="40"/>
      <c r="F127" s="27" t="str">
        <f>E15</f>
        <v xml:space="preserve">Univerzita Palackého v Olomouci </v>
      </c>
      <c r="G127" s="40"/>
      <c r="H127" s="40"/>
      <c r="I127" s="32" t="s">
        <v>30</v>
      </c>
      <c r="J127" s="36" t="str">
        <f>E21</f>
        <v>ASET studio s.r.o.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25.65" customHeight="1">
      <c r="A128" s="38"/>
      <c r="B128" s="39"/>
      <c r="C128" s="32" t="s">
        <v>28</v>
      </c>
      <c r="D128" s="40"/>
      <c r="E128" s="40"/>
      <c r="F128" s="27" t="str">
        <f>IF(E18="","",E18)</f>
        <v>Vyplň údaj</v>
      </c>
      <c r="G128" s="40"/>
      <c r="H128" s="40"/>
      <c r="I128" s="32" t="s">
        <v>33</v>
      </c>
      <c r="J128" s="36" t="str">
        <f>E24</f>
        <v>Mgr. Martina Věženská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199"/>
      <c r="B130" s="200"/>
      <c r="C130" s="201" t="s">
        <v>142</v>
      </c>
      <c r="D130" s="202" t="s">
        <v>61</v>
      </c>
      <c r="E130" s="202" t="s">
        <v>57</v>
      </c>
      <c r="F130" s="202" t="s">
        <v>58</v>
      </c>
      <c r="G130" s="202" t="s">
        <v>143</v>
      </c>
      <c r="H130" s="202" t="s">
        <v>144</v>
      </c>
      <c r="I130" s="202" t="s">
        <v>145</v>
      </c>
      <c r="J130" s="203" t="s">
        <v>123</v>
      </c>
      <c r="K130" s="204" t="s">
        <v>146</v>
      </c>
      <c r="L130" s="205"/>
      <c r="M130" s="100" t="s">
        <v>1</v>
      </c>
      <c r="N130" s="101" t="s">
        <v>40</v>
      </c>
      <c r="O130" s="101" t="s">
        <v>147</v>
      </c>
      <c r="P130" s="101" t="s">
        <v>148</v>
      </c>
      <c r="Q130" s="101" t="s">
        <v>149</v>
      </c>
      <c r="R130" s="101" t="s">
        <v>150</v>
      </c>
      <c r="S130" s="101" t="s">
        <v>151</v>
      </c>
      <c r="T130" s="102" t="s">
        <v>152</v>
      </c>
      <c r="U130" s="199"/>
      <c r="V130" s="199"/>
      <c r="W130" s="199"/>
      <c r="X130" s="199"/>
      <c r="Y130" s="199"/>
      <c r="Z130" s="199"/>
      <c r="AA130" s="199"/>
      <c r="AB130" s="199"/>
      <c r="AC130" s="199"/>
      <c r="AD130" s="199"/>
      <c r="AE130" s="199"/>
    </row>
    <row r="131" s="2" customFormat="1" ht="22.8" customHeight="1">
      <c r="A131" s="38"/>
      <c r="B131" s="39"/>
      <c r="C131" s="107" t="s">
        <v>153</v>
      </c>
      <c r="D131" s="40"/>
      <c r="E131" s="40"/>
      <c r="F131" s="40"/>
      <c r="G131" s="40"/>
      <c r="H131" s="40"/>
      <c r="I131" s="40"/>
      <c r="J131" s="206">
        <f>BK131</f>
        <v>0</v>
      </c>
      <c r="K131" s="40"/>
      <c r="L131" s="44"/>
      <c r="M131" s="103"/>
      <c r="N131" s="207"/>
      <c r="O131" s="104"/>
      <c r="P131" s="208">
        <f>P132+P411</f>
        <v>0</v>
      </c>
      <c r="Q131" s="104"/>
      <c r="R131" s="208">
        <f>R132+R411</f>
        <v>36.26033821</v>
      </c>
      <c r="S131" s="104"/>
      <c r="T131" s="209">
        <f>T132+T411</f>
        <v>45.377535400000006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75</v>
      </c>
      <c r="AU131" s="17" t="s">
        <v>125</v>
      </c>
      <c r="BK131" s="210">
        <f>BK132+BK411</f>
        <v>0</v>
      </c>
    </row>
    <row r="132" s="12" customFormat="1" ht="25.92" customHeight="1">
      <c r="A132" s="12"/>
      <c r="B132" s="211"/>
      <c r="C132" s="212"/>
      <c r="D132" s="213" t="s">
        <v>75</v>
      </c>
      <c r="E132" s="214" t="s">
        <v>154</v>
      </c>
      <c r="F132" s="214" t="s">
        <v>155</v>
      </c>
      <c r="G132" s="212"/>
      <c r="H132" s="212"/>
      <c r="I132" s="215"/>
      <c r="J132" s="216">
        <f>BK132</f>
        <v>0</v>
      </c>
      <c r="K132" s="212"/>
      <c r="L132" s="217"/>
      <c r="M132" s="218"/>
      <c r="N132" s="219"/>
      <c r="O132" s="219"/>
      <c r="P132" s="220">
        <f>P133+P192+P302+P399+P409</f>
        <v>0</v>
      </c>
      <c r="Q132" s="219"/>
      <c r="R132" s="220">
        <f>R133+R192+R302+R399+R409</f>
        <v>24.362819039999998</v>
      </c>
      <c r="S132" s="219"/>
      <c r="T132" s="221">
        <f>T133+T192+T302+T399+T409</f>
        <v>41.133653200000005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84</v>
      </c>
      <c r="AT132" s="223" t="s">
        <v>75</v>
      </c>
      <c r="AU132" s="223" t="s">
        <v>76</v>
      </c>
      <c r="AY132" s="222" t="s">
        <v>156</v>
      </c>
      <c r="BK132" s="224">
        <f>BK133+BK192+BK302+BK399+BK409</f>
        <v>0</v>
      </c>
    </row>
    <row r="133" s="12" customFormat="1" ht="22.8" customHeight="1">
      <c r="A133" s="12"/>
      <c r="B133" s="211"/>
      <c r="C133" s="212"/>
      <c r="D133" s="213" t="s">
        <v>75</v>
      </c>
      <c r="E133" s="225" t="s">
        <v>157</v>
      </c>
      <c r="F133" s="225" t="s">
        <v>158</v>
      </c>
      <c r="G133" s="212"/>
      <c r="H133" s="212"/>
      <c r="I133" s="215"/>
      <c r="J133" s="226">
        <f>BK133</f>
        <v>0</v>
      </c>
      <c r="K133" s="212"/>
      <c r="L133" s="217"/>
      <c r="M133" s="218"/>
      <c r="N133" s="219"/>
      <c r="O133" s="219"/>
      <c r="P133" s="220">
        <f>SUM(P134:P191)</f>
        <v>0</v>
      </c>
      <c r="Q133" s="219"/>
      <c r="R133" s="220">
        <f>SUM(R134:R191)</f>
        <v>15.6568039</v>
      </c>
      <c r="S133" s="219"/>
      <c r="T133" s="221">
        <f>SUM(T134:T191)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84</v>
      </c>
      <c r="AT133" s="223" t="s">
        <v>75</v>
      </c>
      <c r="AU133" s="223" t="s">
        <v>84</v>
      </c>
      <c r="AY133" s="222" t="s">
        <v>156</v>
      </c>
      <c r="BK133" s="224">
        <f>SUM(BK134:BK191)</f>
        <v>0</v>
      </c>
    </row>
    <row r="134" s="2" customFormat="1" ht="21.75" customHeight="1">
      <c r="A134" s="38"/>
      <c r="B134" s="39"/>
      <c r="C134" s="227" t="s">
        <v>84</v>
      </c>
      <c r="D134" s="227" t="s">
        <v>159</v>
      </c>
      <c r="E134" s="228" t="s">
        <v>160</v>
      </c>
      <c r="F134" s="229" t="s">
        <v>161</v>
      </c>
      <c r="G134" s="230" t="s">
        <v>162</v>
      </c>
      <c r="H134" s="231">
        <v>8</v>
      </c>
      <c r="I134" s="232"/>
      <c r="J134" s="233">
        <f>ROUND(I134*H134,2)</f>
        <v>0</v>
      </c>
      <c r="K134" s="234"/>
      <c r="L134" s="44"/>
      <c r="M134" s="235" t="s">
        <v>1</v>
      </c>
      <c r="N134" s="236" t="s">
        <v>41</v>
      </c>
      <c r="O134" s="91"/>
      <c r="P134" s="237">
        <f>O134*H134</f>
        <v>0</v>
      </c>
      <c r="Q134" s="237">
        <v>0.022780000000000002</v>
      </c>
      <c r="R134" s="237">
        <f>Q134*H134</f>
        <v>0.18224000000000001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163</v>
      </c>
      <c r="AT134" s="239" t="s">
        <v>159</v>
      </c>
      <c r="AU134" s="239" t="s">
        <v>86</v>
      </c>
      <c r="AY134" s="17" t="s">
        <v>156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84</v>
      </c>
      <c r="BK134" s="240">
        <f>ROUND(I134*H134,2)</f>
        <v>0</v>
      </c>
      <c r="BL134" s="17" t="s">
        <v>163</v>
      </c>
      <c r="BM134" s="239" t="s">
        <v>164</v>
      </c>
    </row>
    <row r="135" s="2" customFormat="1" ht="24.15" customHeight="1">
      <c r="A135" s="38"/>
      <c r="B135" s="39"/>
      <c r="C135" s="227" t="s">
        <v>86</v>
      </c>
      <c r="D135" s="227" t="s">
        <v>159</v>
      </c>
      <c r="E135" s="228" t="s">
        <v>165</v>
      </c>
      <c r="F135" s="229" t="s">
        <v>166</v>
      </c>
      <c r="G135" s="230" t="s">
        <v>167</v>
      </c>
      <c r="H135" s="231">
        <v>2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41</v>
      </c>
      <c r="O135" s="91"/>
      <c r="P135" s="237">
        <f>O135*H135</f>
        <v>0</v>
      </c>
      <c r="Q135" s="237">
        <v>0.12623999999999999</v>
      </c>
      <c r="R135" s="237">
        <f>Q135*H135</f>
        <v>0.25247999999999998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163</v>
      </c>
      <c r="AT135" s="239" t="s">
        <v>159</v>
      </c>
      <c r="AU135" s="239" t="s">
        <v>86</v>
      </c>
      <c r="AY135" s="17" t="s">
        <v>156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84</v>
      </c>
      <c r="BK135" s="240">
        <f>ROUND(I135*H135,2)</f>
        <v>0</v>
      </c>
      <c r="BL135" s="17" t="s">
        <v>163</v>
      </c>
      <c r="BM135" s="239" t="s">
        <v>168</v>
      </c>
    </row>
    <row r="136" s="13" customFormat="1">
      <c r="A136" s="13"/>
      <c r="B136" s="241"/>
      <c r="C136" s="242"/>
      <c r="D136" s="243" t="s">
        <v>169</v>
      </c>
      <c r="E136" s="244" t="s">
        <v>1</v>
      </c>
      <c r="F136" s="245" t="s">
        <v>170</v>
      </c>
      <c r="G136" s="242"/>
      <c r="H136" s="244" t="s">
        <v>1</v>
      </c>
      <c r="I136" s="246"/>
      <c r="J136" s="242"/>
      <c r="K136" s="242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169</v>
      </c>
      <c r="AU136" s="251" t="s">
        <v>86</v>
      </c>
      <c r="AV136" s="13" t="s">
        <v>84</v>
      </c>
      <c r="AW136" s="13" t="s">
        <v>32</v>
      </c>
      <c r="AX136" s="13" t="s">
        <v>76</v>
      </c>
      <c r="AY136" s="251" t="s">
        <v>156</v>
      </c>
    </row>
    <row r="137" s="13" customFormat="1">
      <c r="A137" s="13"/>
      <c r="B137" s="241"/>
      <c r="C137" s="242"/>
      <c r="D137" s="243" t="s">
        <v>169</v>
      </c>
      <c r="E137" s="244" t="s">
        <v>1</v>
      </c>
      <c r="F137" s="245" t="s">
        <v>171</v>
      </c>
      <c r="G137" s="242"/>
      <c r="H137" s="244" t="s">
        <v>1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169</v>
      </c>
      <c r="AU137" s="251" t="s">
        <v>86</v>
      </c>
      <c r="AV137" s="13" t="s">
        <v>84</v>
      </c>
      <c r="AW137" s="13" t="s">
        <v>32</v>
      </c>
      <c r="AX137" s="13" t="s">
        <v>76</v>
      </c>
      <c r="AY137" s="251" t="s">
        <v>156</v>
      </c>
    </row>
    <row r="138" s="14" customFormat="1">
      <c r="A138" s="14"/>
      <c r="B138" s="252"/>
      <c r="C138" s="253"/>
      <c r="D138" s="243" t="s">
        <v>169</v>
      </c>
      <c r="E138" s="254" t="s">
        <v>1</v>
      </c>
      <c r="F138" s="255" t="s">
        <v>172</v>
      </c>
      <c r="G138" s="253"/>
      <c r="H138" s="256">
        <v>2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2" t="s">
        <v>169</v>
      </c>
      <c r="AU138" s="262" t="s">
        <v>86</v>
      </c>
      <c r="AV138" s="14" t="s">
        <v>86</v>
      </c>
      <c r="AW138" s="14" t="s">
        <v>32</v>
      </c>
      <c r="AX138" s="14" t="s">
        <v>84</v>
      </c>
      <c r="AY138" s="262" t="s">
        <v>156</v>
      </c>
    </row>
    <row r="139" s="2" customFormat="1" ht="37.8" customHeight="1">
      <c r="A139" s="38"/>
      <c r="B139" s="39"/>
      <c r="C139" s="227" t="s">
        <v>157</v>
      </c>
      <c r="D139" s="227" t="s">
        <v>159</v>
      </c>
      <c r="E139" s="228" t="s">
        <v>173</v>
      </c>
      <c r="F139" s="229" t="s">
        <v>174</v>
      </c>
      <c r="G139" s="230" t="s">
        <v>167</v>
      </c>
      <c r="H139" s="231">
        <v>6.4000000000000004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41</v>
      </c>
      <c r="O139" s="91"/>
      <c r="P139" s="237">
        <f>O139*H139</f>
        <v>0</v>
      </c>
      <c r="Q139" s="237">
        <v>0.097129999999999994</v>
      </c>
      <c r="R139" s="237">
        <f>Q139*H139</f>
        <v>0.62163199999999996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163</v>
      </c>
      <c r="AT139" s="239" t="s">
        <v>159</v>
      </c>
      <c r="AU139" s="239" t="s">
        <v>86</v>
      </c>
      <c r="AY139" s="17" t="s">
        <v>156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84</v>
      </c>
      <c r="BK139" s="240">
        <f>ROUND(I139*H139,2)</f>
        <v>0</v>
      </c>
      <c r="BL139" s="17" t="s">
        <v>163</v>
      </c>
      <c r="BM139" s="239" t="s">
        <v>175</v>
      </c>
    </row>
    <row r="140" s="13" customFormat="1">
      <c r="A140" s="13"/>
      <c r="B140" s="241"/>
      <c r="C140" s="242"/>
      <c r="D140" s="243" t="s">
        <v>169</v>
      </c>
      <c r="E140" s="244" t="s">
        <v>1</v>
      </c>
      <c r="F140" s="245" t="s">
        <v>170</v>
      </c>
      <c r="G140" s="242"/>
      <c r="H140" s="244" t="s">
        <v>1</v>
      </c>
      <c r="I140" s="246"/>
      <c r="J140" s="242"/>
      <c r="K140" s="242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169</v>
      </c>
      <c r="AU140" s="251" t="s">
        <v>86</v>
      </c>
      <c r="AV140" s="13" t="s">
        <v>84</v>
      </c>
      <c r="AW140" s="13" t="s">
        <v>32</v>
      </c>
      <c r="AX140" s="13" t="s">
        <v>76</v>
      </c>
      <c r="AY140" s="251" t="s">
        <v>156</v>
      </c>
    </row>
    <row r="141" s="13" customFormat="1">
      <c r="A141" s="13"/>
      <c r="B141" s="241"/>
      <c r="C141" s="242"/>
      <c r="D141" s="243" t="s">
        <v>169</v>
      </c>
      <c r="E141" s="244" t="s">
        <v>1</v>
      </c>
      <c r="F141" s="245" t="s">
        <v>176</v>
      </c>
      <c r="G141" s="242"/>
      <c r="H141" s="244" t="s">
        <v>1</v>
      </c>
      <c r="I141" s="246"/>
      <c r="J141" s="242"/>
      <c r="K141" s="242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169</v>
      </c>
      <c r="AU141" s="251" t="s">
        <v>86</v>
      </c>
      <c r="AV141" s="13" t="s">
        <v>84</v>
      </c>
      <c r="AW141" s="13" t="s">
        <v>32</v>
      </c>
      <c r="AX141" s="13" t="s">
        <v>76</v>
      </c>
      <c r="AY141" s="251" t="s">
        <v>156</v>
      </c>
    </row>
    <row r="142" s="14" customFormat="1">
      <c r="A142" s="14"/>
      <c r="B142" s="252"/>
      <c r="C142" s="253"/>
      <c r="D142" s="243" t="s">
        <v>169</v>
      </c>
      <c r="E142" s="254" t="s">
        <v>1</v>
      </c>
      <c r="F142" s="255" t="s">
        <v>177</v>
      </c>
      <c r="G142" s="253"/>
      <c r="H142" s="256">
        <v>3.2000000000000002</v>
      </c>
      <c r="I142" s="257"/>
      <c r="J142" s="253"/>
      <c r="K142" s="253"/>
      <c r="L142" s="258"/>
      <c r="M142" s="259"/>
      <c r="N142" s="260"/>
      <c r="O142" s="260"/>
      <c r="P142" s="260"/>
      <c r="Q142" s="260"/>
      <c r="R142" s="260"/>
      <c r="S142" s="260"/>
      <c r="T142" s="26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2" t="s">
        <v>169</v>
      </c>
      <c r="AU142" s="262" t="s">
        <v>86</v>
      </c>
      <c r="AV142" s="14" t="s">
        <v>86</v>
      </c>
      <c r="AW142" s="14" t="s">
        <v>32</v>
      </c>
      <c r="AX142" s="14" t="s">
        <v>76</v>
      </c>
      <c r="AY142" s="262" t="s">
        <v>156</v>
      </c>
    </row>
    <row r="143" s="13" customFormat="1">
      <c r="A143" s="13"/>
      <c r="B143" s="241"/>
      <c r="C143" s="242"/>
      <c r="D143" s="243" t="s">
        <v>169</v>
      </c>
      <c r="E143" s="244" t="s">
        <v>1</v>
      </c>
      <c r="F143" s="245" t="s">
        <v>178</v>
      </c>
      <c r="G143" s="242"/>
      <c r="H143" s="244" t="s">
        <v>1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169</v>
      </c>
      <c r="AU143" s="251" t="s">
        <v>86</v>
      </c>
      <c r="AV143" s="13" t="s">
        <v>84</v>
      </c>
      <c r="AW143" s="13" t="s">
        <v>32</v>
      </c>
      <c r="AX143" s="13" t="s">
        <v>76</v>
      </c>
      <c r="AY143" s="251" t="s">
        <v>156</v>
      </c>
    </row>
    <row r="144" s="14" customFormat="1">
      <c r="A144" s="14"/>
      <c r="B144" s="252"/>
      <c r="C144" s="253"/>
      <c r="D144" s="243" t="s">
        <v>169</v>
      </c>
      <c r="E144" s="254" t="s">
        <v>1</v>
      </c>
      <c r="F144" s="255" t="s">
        <v>177</v>
      </c>
      <c r="G144" s="253"/>
      <c r="H144" s="256">
        <v>3.2000000000000002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2" t="s">
        <v>169</v>
      </c>
      <c r="AU144" s="262" t="s">
        <v>86</v>
      </c>
      <c r="AV144" s="14" t="s">
        <v>86</v>
      </c>
      <c r="AW144" s="14" t="s">
        <v>32</v>
      </c>
      <c r="AX144" s="14" t="s">
        <v>76</v>
      </c>
      <c r="AY144" s="262" t="s">
        <v>156</v>
      </c>
    </row>
    <row r="145" s="15" customFormat="1">
      <c r="A145" s="15"/>
      <c r="B145" s="263"/>
      <c r="C145" s="264"/>
      <c r="D145" s="243" t="s">
        <v>169</v>
      </c>
      <c r="E145" s="265" t="s">
        <v>1</v>
      </c>
      <c r="F145" s="266" t="s">
        <v>179</v>
      </c>
      <c r="G145" s="264"/>
      <c r="H145" s="267">
        <v>6.4000000000000004</v>
      </c>
      <c r="I145" s="268"/>
      <c r="J145" s="264"/>
      <c r="K145" s="264"/>
      <c r="L145" s="269"/>
      <c r="M145" s="270"/>
      <c r="N145" s="271"/>
      <c r="O145" s="271"/>
      <c r="P145" s="271"/>
      <c r="Q145" s="271"/>
      <c r="R145" s="271"/>
      <c r="S145" s="271"/>
      <c r="T145" s="272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3" t="s">
        <v>169</v>
      </c>
      <c r="AU145" s="273" t="s">
        <v>86</v>
      </c>
      <c r="AV145" s="15" t="s">
        <v>163</v>
      </c>
      <c r="AW145" s="15" t="s">
        <v>32</v>
      </c>
      <c r="AX145" s="15" t="s">
        <v>84</v>
      </c>
      <c r="AY145" s="273" t="s">
        <v>156</v>
      </c>
    </row>
    <row r="146" s="2" customFormat="1" ht="24.15" customHeight="1">
      <c r="A146" s="38"/>
      <c r="B146" s="39"/>
      <c r="C146" s="227" t="s">
        <v>163</v>
      </c>
      <c r="D146" s="227" t="s">
        <v>159</v>
      </c>
      <c r="E146" s="228" t="s">
        <v>180</v>
      </c>
      <c r="F146" s="229" t="s">
        <v>181</v>
      </c>
      <c r="G146" s="230" t="s">
        <v>167</v>
      </c>
      <c r="H146" s="231">
        <v>9.8629999999999995</v>
      </c>
      <c r="I146" s="232"/>
      <c r="J146" s="233">
        <f>ROUND(I146*H146,2)</f>
        <v>0</v>
      </c>
      <c r="K146" s="234"/>
      <c r="L146" s="44"/>
      <c r="M146" s="235" t="s">
        <v>1</v>
      </c>
      <c r="N146" s="236" t="s">
        <v>41</v>
      </c>
      <c r="O146" s="91"/>
      <c r="P146" s="237">
        <f>O146*H146</f>
        <v>0</v>
      </c>
      <c r="Q146" s="237">
        <v>0.094479999999999995</v>
      </c>
      <c r="R146" s="237">
        <f>Q146*H146</f>
        <v>0.93185623999999989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163</v>
      </c>
      <c r="AT146" s="239" t="s">
        <v>159</v>
      </c>
      <c r="AU146" s="239" t="s">
        <v>86</v>
      </c>
      <c r="AY146" s="17" t="s">
        <v>156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84</v>
      </c>
      <c r="BK146" s="240">
        <f>ROUND(I146*H146,2)</f>
        <v>0</v>
      </c>
      <c r="BL146" s="17" t="s">
        <v>163</v>
      </c>
      <c r="BM146" s="239" t="s">
        <v>182</v>
      </c>
    </row>
    <row r="147" s="13" customFormat="1">
      <c r="A147" s="13"/>
      <c r="B147" s="241"/>
      <c r="C147" s="242"/>
      <c r="D147" s="243" t="s">
        <v>169</v>
      </c>
      <c r="E147" s="244" t="s">
        <v>1</v>
      </c>
      <c r="F147" s="245" t="s">
        <v>170</v>
      </c>
      <c r="G147" s="242"/>
      <c r="H147" s="244" t="s">
        <v>1</v>
      </c>
      <c r="I147" s="246"/>
      <c r="J147" s="242"/>
      <c r="K147" s="242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169</v>
      </c>
      <c r="AU147" s="251" t="s">
        <v>86</v>
      </c>
      <c r="AV147" s="13" t="s">
        <v>84</v>
      </c>
      <c r="AW147" s="13" t="s">
        <v>32</v>
      </c>
      <c r="AX147" s="13" t="s">
        <v>76</v>
      </c>
      <c r="AY147" s="251" t="s">
        <v>156</v>
      </c>
    </row>
    <row r="148" s="14" customFormat="1">
      <c r="A148" s="14"/>
      <c r="B148" s="252"/>
      <c r="C148" s="253"/>
      <c r="D148" s="243" t="s">
        <v>169</v>
      </c>
      <c r="E148" s="254" t="s">
        <v>1</v>
      </c>
      <c r="F148" s="255" t="s">
        <v>183</v>
      </c>
      <c r="G148" s="253"/>
      <c r="H148" s="256">
        <v>9.8629999999999995</v>
      </c>
      <c r="I148" s="257"/>
      <c r="J148" s="253"/>
      <c r="K148" s="253"/>
      <c r="L148" s="258"/>
      <c r="M148" s="259"/>
      <c r="N148" s="260"/>
      <c r="O148" s="260"/>
      <c r="P148" s="260"/>
      <c r="Q148" s="260"/>
      <c r="R148" s="260"/>
      <c r="S148" s="260"/>
      <c r="T148" s="26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2" t="s">
        <v>169</v>
      </c>
      <c r="AU148" s="262" t="s">
        <v>86</v>
      </c>
      <c r="AV148" s="14" t="s">
        <v>86</v>
      </c>
      <c r="AW148" s="14" t="s">
        <v>32</v>
      </c>
      <c r="AX148" s="14" t="s">
        <v>84</v>
      </c>
      <c r="AY148" s="262" t="s">
        <v>156</v>
      </c>
    </row>
    <row r="149" s="2" customFormat="1" ht="24.15" customHeight="1">
      <c r="A149" s="38"/>
      <c r="B149" s="39"/>
      <c r="C149" s="227" t="s">
        <v>184</v>
      </c>
      <c r="D149" s="227" t="s">
        <v>159</v>
      </c>
      <c r="E149" s="228" t="s">
        <v>185</v>
      </c>
      <c r="F149" s="229" t="s">
        <v>186</v>
      </c>
      <c r="G149" s="230" t="s">
        <v>167</v>
      </c>
      <c r="H149" s="231">
        <v>79.215999999999994</v>
      </c>
      <c r="I149" s="232"/>
      <c r="J149" s="233">
        <f>ROUND(I149*H149,2)</f>
        <v>0</v>
      </c>
      <c r="K149" s="234"/>
      <c r="L149" s="44"/>
      <c r="M149" s="235" t="s">
        <v>1</v>
      </c>
      <c r="N149" s="236" t="s">
        <v>41</v>
      </c>
      <c r="O149" s="91"/>
      <c r="P149" s="237">
        <f>O149*H149</f>
        <v>0</v>
      </c>
      <c r="Q149" s="237">
        <v>0.14482999999999999</v>
      </c>
      <c r="R149" s="237">
        <f>Q149*H149</f>
        <v>11.472853279999999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163</v>
      </c>
      <c r="AT149" s="239" t="s">
        <v>159</v>
      </c>
      <c r="AU149" s="239" t="s">
        <v>86</v>
      </c>
      <c r="AY149" s="17" t="s">
        <v>156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84</v>
      </c>
      <c r="BK149" s="240">
        <f>ROUND(I149*H149,2)</f>
        <v>0</v>
      </c>
      <c r="BL149" s="17" t="s">
        <v>163</v>
      </c>
      <c r="BM149" s="239" t="s">
        <v>187</v>
      </c>
    </row>
    <row r="150" s="13" customFormat="1">
      <c r="A150" s="13"/>
      <c r="B150" s="241"/>
      <c r="C150" s="242"/>
      <c r="D150" s="243" t="s">
        <v>169</v>
      </c>
      <c r="E150" s="244" t="s">
        <v>1</v>
      </c>
      <c r="F150" s="245" t="s">
        <v>170</v>
      </c>
      <c r="G150" s="242"/>
      <c r="H150" s="244" t="s">
        <v>1</v>
      </c>
      <c r="I150" s="246"/>
      <c r="J150" s="242"/>
      <c r="K150" s="242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169</v>
      </c>
      <c r="AU150" s="251" t="s">
        <v>86</v>
      </c>
      <c r="AV150" s="13" t="s">
        <v>84</v>
      </c>
      <c r="AW150" s="13" t="s">
        <v>32</v>
      </c>
      <c r="AX150" s="13" t="s">
        <v>76</v>
      </c>
      <c r="AY150" s="251" t="s">
        <v>156</v>
      </c>
    </row>
    <row r="151" s="13" customFormat="1">
      <c r="A151" s="13"/>
      <c r="B151" s="241"/>
      <c r="C151" s="242"/>
      <c r="D151" s="243" t="s">
        <v>169</v>
      </c>
      <c r="E151" s="244" t="s">
        <v>1</v>
      </c>
      <c r="F151" s="245" t="s">
        <v>171</v>
      </c>
      <c r="G151" s="242"/>
      <c r="H151" s="244" t="s">
        <v>1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169</v>
      </c>
      <c r="AU151" s="251" t="s">
        <v>86</v>
      </c>
      <c r="AV151" s="13" t="s">
        <v>84</v>
      </c>
      <c r="AW151" s="13" t="s">
        <v>32</v>
      </c>
      <c r="AX151" s="13" t="s">
        <v>76</v>
      </c>
      <c r="AY151" s="251" t="s">
        <v>156</v>
      </c>
    </row>
    <row r="152" s="14" customFormat="1">
      <c r="A152" s="14"/>
      <c r="B152" s="252"/>
      <c r="C152" s="253"/>
      <c r="D152" s="243" t="s">
        <v>169</v>
      </c>
      <c r="E152" s="254" t="s">
        <v>1</v>
      </c>
      <c r="F152" s="255" t="s">
        <v>188</v>
      </c>
      <c r="G152" s="253"/>
      <c r="H152" s="256">
        <v>7.6509999999999998</v>
      </c>
      <c r="I152" s="257"/>
      <c r="J152" s="253"/>
      <c r="K152" s="253"/>
      <c r="L152" s="258"/>
      <c r="M152" s="259"/>
      <c r="N152" s="260"/>
      <c r="O152" s="260"/>
      <c r="P152" s="260"/>
      <c r="Q152" s="260"/>
      <c r="R152" s="260"/>
      <c r="S152" s="260"/>
      <c r="T152" s="26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2" t="s">
        <v>169</v>
      </c>
      <c r="AU152" s="262" t="s">
        <v>86</v>
      </c>
      <c r="AV152" s="14" t="s">
        <v>86</v>
      </c>
      <c r="AW152" s="14" t="s">
        <v>32</v>
      </c>
      <c r="AX152" s="14" t="s">
        <v>76</v>
      </c>
      <c r="AY152" s="262" t="s">
        <v>156</v>
      </c>
    </row>
    <row r="153" s="13" customFormat="1">
      <c r="A153" s="13"/>
      <c r="B153" s="241"/>
      <c r="C153" s="242"/>
      <c r="D153" s="243" t="s">
        <v>169</v>
      </c>
      <c r="E153" s="244" t="s">
        <v>1</v>
      </c>
      <c r="F153" s="245" t="s">
        <v>189</v>
      </c>
      <c r="G153" s="242"/>
      <c r="H153" s="244" t="s">
        <v>1</v>
      </c>
      <c r="I153" s="246"/>
      <c r="J153" s="242"/>
      <c r="K153" s="242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169</v>
      </c>
      <c r="AU153" s="251" t="s">
        <v>86</v>
      </c>
      <c r="AV153" s="13" t="s">
        <v>84</v>
      </c>
      <c r="AW153" s="13" t="s">
        <v>32</v>
      </c>
      <c r="AX153" s="13" t="s">
        <v>76</v>
      </c>
      <c r="AY153" s="251" t="s">
        <v>156</v>
      </c>
    </row>
    <row r="154" s="14" customFormat="1">
      <c r="A154" s="14"/>
      <c r="B154" s="252"/>
      <c r="C154" s="253"/>
      <c r="D154" s="243" t="s">
        <v>169</v>
      </c>
      <c r="E154" s="254" t="s">
        <v>1</v>
      </c>
      <c r="F154" s="255" t="s">
        <v>190</v>
      </c>
      <c r="G154" s="253"/>
      <c r="H154" s="256">
        <v>55.631</v>
      </c>
      <c r="I154" s="257"/>
      <c r="J154" s="253"/>
      <c r="K154" s="253"/>
      <c r="L154" s="258"/>
      <c r="M154" s="259"/>
      <c r="N154" s="260"/>
      <c r="O154" s="260"/>
      <c r="P154" s="260"/>
      <c r="Q154" s="260"/>
      <c r="R154" s="260"/>
      <c r="S154" s="260"/>
      <c r="T154" s="26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2" t="s">
        <v>169</v>
      </c>
      <c r="AU154" s="262" t="s">
        <v>86</v>
      </c>
      <c r="AV154" s="14" t="s">
        <v>86</v>
      </c>
      <c r="AW154" s="14" t="s">
        <v>32</v>
      </c>
      <c r="AX154" s="14" t="s">
        <v>76</v>
      </c>
      <c r="AY154" s="262" t="s">
        <v>156</v>
      </c>
    </row>
    <row r="155" s="14" customFormat="1">
      <c r="A155" s="14"/>
      <c r="B155" s="252"/>
      <c r="C155" s="253"/>
      <c r="D155" s="243" t="s">
        <v>169</v>
      </c>
      <c r="E155" s="254" t="s">
        <v>1</v>
      </c>
      <c r="F155" s="255" t="s">
        <v>191</v>
      </c>
      <c r="G155" s="253"/>
      <c r="H155" s="256">
        <v>-1.8</v>
      </c>
      <c r="I155" s="257"/>
      <c r="J155" s="253"/>
      <c r="K155" s="253"/>
      <c r="L155" s="258"/>
      <c r="M155" s="259"/>
      <c r="N155" s="260"/>
      <c r="O155" s="260"/>
      <c r="P155" s="260"/>
      <c r="Q155" s="260"/>
      <c r="R155" s="260"/>
      <c r="S155" s="260"/>
      <c r="T155" s="26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2" t="s">
        <v>169</v>
      </c>
      <c r="AU155" s="262" t="s">
        <v>86</v>
      </c>
      <c r="AV155" s="14" t="s">
        <v>86</v>
      </c>
      <c r="AW155" s="14" t="s">
        <v>32</v>
      </c>
      <c r="AX155" s="14" t="s">
        <v>76</v>
      </c>
      <c r="AY155" s="262" t="s">
        <v>156</v>
      </c>
    </row>
    <row r="156" s="14" customFormat="1">
      <c r="A156" s="14"/>
      <c r="B156" s="252"/>
      <c r="C156" s="253"/>
      <c r="D156" s="243" t="s">
        <v>169</v>
      </c>
      <c r="E156" s="254" t="s">
        <v>1</v>
      </c>
      <c r="F156" s="255" t="s">
        <v>192</v>
      </c>
      <c r="G156" s="253"/>
      <c r="H156" s="256">
        <v>19.533999999999999</v>
      </c>
      <c r="I156" s="257"/>
      <c r="J156" s="253"/>
      <c r="K156" s="253"/>
      <c r="L156" s="258"/>
      <c r="M156" s="259"/>
      <c r="N156" s="260"/>
      <c r="O156" s="260"/>
      <c r="P156" s="260"/>
      <c r="Q156" s="260"/>
      <c r="R156" s="260"/>
      <c r="S156" s="260"/>
      <c r="T156" s="26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2" t="s">
        <v>169</v>
      </c>
      <c r="AU156" s="262" t="s">
        <v>86</v>
      </c>
      <c r="AV156" s="14" t="s">
        <v>86</v>
      </c>
      <c r="AW156" s="14" t="s">
        <v>32</v>
      </c>
      <c r="AX156" s="14" t="s">
        <v>76</v>
      </c>
      <c r="AY156" s="262" t="s">
        <v>156</v>
      </c>
    </row>
    <row r="157" s="14" customFormat="1">
      <c r="A157" s="14"/>
      <c r="B157" s="252"/>
      <c r="C157" s="253"/>
      <c r="D157" s="243" t="s">
        <v>169</v>
      </c>
      <c r="E157" s="254" t="s">
        <v>1</v>
      </c>
      <c r="F157" s="255" t="s">
        <v>191</v>
      </c>
      <c r="G157" s="253"/>
      <c r="H157" s="256">
        <v>-1.8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2" t="s">
        <v>169</v>
      </c>
      <c r="AU157" s="262" t="s">
        <v>86</v>
      </c>
      <c r="AV157" s="14" t="s">
        <v>86</v>
      </c>
      <c r="AW157" s="14" t="s">
        <v>32</v>
      </c>
      <c r="AX157" s="14" t="s">
        <v>76</v>
      </c>
      <c r="AY157" s="262" t="s">
        <v>156</v>
      </c>
    </row>
    <row r="158" s="15" customFormat="1">
      <c r="A158" s="15"/>
      <c r="B158" s="263"/>
      <c r="C158" s="264"/>
      <c r="D158" s="243" t="s">
        <v>169</v>
      </c>
      <c r="E158" s="265" t="s">
        <v>1</v>
      </c>
      <c r="F158" s="266" t="s">
        <v>179</v>
      </c>
      <c r="G158" s="264"/>
      <c r="H158" s="267">
        <v>79.215999999999994</v>
      </c>
      <c r="I158" s="268"/>
      <c r="J158" s="264"/>
      <c r="K158" s="264"/>
      <c r="L158" s="269"/>
      <c r="M158" s="270"/>
      <c r="N158" s="271"/>
      <c r="O158" s="271"/>
      <c r="P158" s="271"/>
      <c r="Q158" s="271"/>
      <c r="R158" s="271"/>
      <c r="S158" s="271"/>
      <c r="T158" s="272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3" t="s">
        <v>169</v>
      </c>
      <c r="AU158" s="273" t="s">
        <v>86</v>
      </c>
      <c r="AV158" s="15" t="s">
        <v>163</v>
      </c>
      <c r="AW158" s="15" t="s">
        <v>32</v>
      </c>
      <c r="AX158" s="15" t="s">
        <v>84</v>
      </c>
      <c r="AY158" s="273" t="s">
        <v>156</v>
      </c>
    </row>
    <row r="159" s="2" customFormat="1" ht="24.15" customHeight="1">
      <c r="A159" s="38"/>
      <c r="B159" s="39"/>
      <c r="C159" s="227" t="s">
        <v>193</v>
      </c>
      <c r="D159" s="227" t="s">
        <v>159</v>
      </c>
      <c r="E159" s="228" t="s">
        <v>194</v>
      </c>
      <c r="F159" s="229" t="s">
        <v>195</v>
      </c>
      <c r="G159" s="230" t="s">
        <v>196</v>
      </c>
      <c r="H159" s="231">
        <v>23.257000000000001</v>
      </c>
      <c r="I159" s="232"/>
      <c r="J159" s="233">
        <f>ROUND(I159*H159,2)</f>
        <v>0</v>
      </c>
      <c r="K159" s="234"/>
      <c r="L159" s="44"/>
      <c r="M159" s="235" t="s">
        <v>1</v>
      </c>
      <c r="N159" s="236" t="s">
        <v>41</v>
      </c>
      <c r="O159" s="91"/>
      <c r="P159" s="237">
        <f>O159*H159</f>
        <v>0</v>
      </c>
      <c r="Q159" s="237">
        <v>0.00012</v>
      </c>
      <c r="R159" s="237">
        <f>Q159*H159</f>
        <v>0.0027908400000000002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163</v>
      </c>
      <c r="AT159" s="239" t="s">
        <v>159</v>
      </c>
      <c r="AU159" s="239" t="s">
        <v>86</v>
      </c>
      <c r="AY159" s="17" t="s">
        <v>156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84</v>
      </c>
      <c r="BK159" s="240">
        <f>ROUND(I159*H159,2)</f>
        <v>0</v>
      </c>
      <c r="BL159" s="17" t="s">
        <v>163</v>
      </c>
      <c r="BM159" s="239" t="s">
        <v>197</v>
      </c>
    </row>
    <row r="160" s="13" customFormat="1">
      <c r="A160" s="13"/>
      <c r="B160" s="241"/>
      <c r="C160" s="242"/>
      <c r="D160" s="243" t="s">
        <v>169</v>
      </c>
      <c r="E160" s="244" t="s">
        <v>1</v>
      </c>
      <c r="F160" s="245" t="s">
        <v>170</v>
      </c>
      <c r="G160" s="242"/>
      <c r="H160" s="244" t="s">
        <v>1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169</v>
      </c>
      <c r="AU160" s="251" t="s">
        <v>86</v>
      </c>
      <c r="AV160" s="13" t="s">
        <v>84</v>
      </c>
      <c r="AW160" s="13" t="s">
        <v>32</v>
      </c>
      <c r="AX160" s="13" t="s">
        <v>76</v>
      </c>
      <c r="AY160" s="251" t="s">
        <v>156</v>
      </c>
    </row>
    <row r="161" s="13" customFormat="1">
      <c r="A161" s="13"/>
      <c r="B161" s="241"/>
      <c r="C161" s="242"/>
      <c r="D161" s="243" t="s">
        <v>169</v>
      </c>
      <c r="E161" s="244" t="s">
        <v>1</v>
      </c>
      <c r="F161" s="245" t="s">
        <v>186</v>
      </c>
      <c r="G161" s="242"/>
      <c r="H161" s="244" t="s">
        <v>1</v>
      </c>
      <c r="I161" s="246"/>
      <c r="J161" s="242"/>
      <c r="K161" s="242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169</v>
      </c>
      <c r="AU161" s="251" t="s">
        <v>86</v>
      </c>
      <c r="AV161" s="13" t="s">
        <v>84</v>
      </c>
      <c r="AW161" s="13" t="s">
        <v>32</v>
      </c>
      <c r="AX161" s="13" t="s">
        <v>76</v>
      </c>
      <c r="AY161" s="251" t="s">
        <v>156</v>
      </c>
    </row>
    <row r="162" s="13" customFormat="1">
      <c r="A162" s="13"/>
      <c r="B162" s="241"/>
      <c r="C162" s="242"/>
      <c r="D162" s="243" t="s">
        <v>169</v>
      </c>
      <c r="E162" s="244" t="s">
        <v>1</v>
      </c>
      <c r="F162" s="245" t="s">
        <v>171</v>
      </c>
      <c r="G162" s="242"/>
      <c r="H162" s="244" t="s">
        <v>1</v>
      </c>
      <c r="I162" s="246"/>
      <c r="J162" s="242"/>
      <c r="K162" s="242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169</v>
      </c>
      <c r="AU162" s="251" t="s">
        <v>86</v>
      </c>
      <c r="AV162" s="13" t="s">
        <v>84</v>
      </c>
      <c r="AW162" s="13" t="s">
        <v>32</v>
      </c>
      <c r="AX162" s="13" t="s">
        <v>76</v>
      </c>
      <c r="AY162" s="251" t="s">
        <v>156</v>
      </c>
    </row>
    <row r="163" s="14" customFormat="1">
      <c r="A163" s="14"/>
      <c r="B163" s="252"/>
      <c r="C163" s="253"/>
      <c r="D163" s="243" t="s">
        <v>169</v>
      </c>
      <c r="E163" s="254" t="s">
        <v>1</v>
      </c>
      <c r="F163" s="255" t="s">
        <v>198</v>
      </c>
      <c r="G163" s="253"/>
      <c r="H163" s="256">
        <v>1.9199999999999999</v>
      </c>
      <c r="I163" s="257"/>
      <c r="J163" s="253"/>
      <c r="K163" s="253"/>
      <c r="L163" s="258"/>
      <c r="M163" s="259"/>
      <c r="N163" s="260"/>
      <c r="O163" s="260"/>
      <c r="P163" s="260"/>
      <c r="Q163" s="260"/>
      <c r="R163" s="260"/>
      <c r="S163" s="260"/>
      <c r="T163" s="26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2" t="s">
        <v>169</v>
      </c>
      <c r="AU163" s="262" t="s">
        <v>86</v>
      </c>
      <c r="AV163" s="14" t="s">
        <v>86</v>
      </c>
      <c r="AW163" s="14" t="s">
        <v>32</v>
      </c>
      <c r="AX163" s="14" t="s">
        <v>76</v>
      </c>
      <c r="AY163" s="262" t="s">
        <v>156</v>
      </c>
    </row>
    <row r="164" s="13" customFormat="1">
      <c r="A164" s="13"/>
      <c r="B164" s="241"/>
      <c r="C164" s="242"/>
      <c r="D164" s="243" t="s">
        <v>169</v>
      </c>
      <c r="E164" s="244" t="s">
        <v>1</v>
      </c>
      <c r="F164" s="245" t="s">
        <v>189</v>
      </c>
      <c r="G164" s="242"/>
      <c r="H164" s="244" t="s">
        <v>1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169</v>
      </c>
      <c r="AU164" s="251" t="s">
        <v>86</v>
      </c>
      <c r="AV164" s="13" t="s">
        <v>84</v>
      </c>
      <c r="AW164" s="13" t="s">
        <v>32</v>
      </c>
      <c r="AX164" s="13" t="s">
        <v>76</v>
      </c>
      <c r="AY164" s="251" t="s">
        <v>156</v>
      </c>
    </row>
    <row r="165" s="14" customFormat="1">
      <c r="A165" s="14"/>
      <c r="B165" s="252"/>
      <c r="C165" s="253"/>
      <c r="D165" s="243" t="s">
        <v>169</v>
      </c>
      <c r="E165" s="254" t="s">
        <v>1</v>
      </c>
      <c r="F165" s="255" t="s">
        <v>199</v>
      </c>
      <c r="G165" s="253"/>
      <c r="H165" s="256">
        <v>13.960000000000001</v>
      </c>
      <c r="I165" s="257"/>
      <c r="J165" s="253"/>
      <c r="K165" s="253"/>
      <c r="L165" s="258"/>
      <c r="M165" s="259"/>
      <c r="N165" s="260"/>
      <c r="O165" s="260"/>
      <c r="P165" s="260"/>
      <c r="Q165" s="260"/>
      <c r="R165" s="260"/>
      <c r="S165" s="260"/>
      <c r="T165" s="26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2" t="s">
        <v>169</v>
      </c>
      <c r="AU165" s="262" t="s">
        <v>86</v>
      </c>
      <c r="AV165" s="14" t="s">
        <v>86</v>
      </c>
      <c r="AW165" s="14" t="s">
        <v>32</v>
      </c>
      <c r="AX165" s="14" t="s">
        <v>76</v>
      </c>
      <c r="AY165" s="262" t="s">
        <v>156</v>
      </c>
    </row>
    <row r="166" s="14" customFormat="1">
      <c r="A166" s="14"/>
      <c r="B166" s="252"/>
      <c r="C166" s="253"/>
      <c r="D166" s="243" t="s">
        <v>169</v>
      </c>
      <c r="E166" s="254" t="s">
        <v>1</v>
      </c>
      <c r="F166" s="255" t="s">
        <v>200</v>
      </c>
      <c r="G166" s="253"/>
      <c r="H166" s="256">
        <v>4.9020000000000001</v>
      </c>
      <c r="I166" s="257"/>
      <c r="J166" s="253"/>
      <c r="K166" s="253"/>
      <c r="L166" s="258"/>
      <c r="M166" s="259"/>
      <c r="N166" s="260"/>
      <c r="O166" s="260"/>
      <c r="P166" s="260"/>
      <c r="Q166" s="260"/>
      <c r="R166" s="260"/>
      <c r="S166" s="260"/>
      <c r="T166" s="26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2" t="s">
        <v>169</v>
      </c>
      <c r="AU166" s="262" t="s">
        <v>86</v>
      </c>
      <c r="AV166" s="14" t="s">
        <v>86</v>
      </c>
      <c r="AW166" s="14" t="s">
        <v>32</v>
      </c>
      <c r="AX166" s="14" t="s">
        <v>76</v>
      </c>
      <c r="AY166" s="262" t="s">
        <v>156</v>
      </c>
    </row>
    <row r="167" s="13" customFormat="1">
      <c r="A167" s="13"/>
      <c r="B167" s="241"/>
      <c r="C167" s="242"/>
      <c r="D167" s="243" t="s">
        <v>169</v>
      </c>
      <c r="E167" s="244" t="s">
        <v>1</v>
      </c>
      <c r="F167" s="245" t="s">
        <v>181</v>
      </c>
      <c r="G167" s="242"/>
      <c r="H167" s="244" t="s">
        <v>1</v>
      </c>
      <c r="I167" s="246"/>
      <c r="J167" s="242"/>
      <c r="K167" s="242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169</v>
      </c>
      <c r="AU167" s="251" t="s">
        <v>86</v>
      </c>
      <c r="AV167" s="13" t="s">
        <v>84</v>
      </c>
      <c r="AW167" s="13" t="s">
        <v>32</v>
      </c>
      <c r="AX167" s="13" t="s">
        <v>76</v>
      </c>
      <c r="AY167" s="251" t="s">
        <v>156</v>
      </c>
    </row>
    <row r="168" s="13" customFormat="1">
      <c r="A168" s="13"/>
      <c r="B168" s="241"/>
      <c r="C168" s="242"/>
      <c r="D168" s="243" t="s">
        <v>169</v>
      </c>
      <c r="E168" s="244" t="s">
        <v>1</v>
      </c>
      <c r="F168" s="245" t="s">
        <v>201</v>
      </c>
      <c r="G168" s="242"/>
      <c r="H168" s="244" t="s">
        <v>1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169</v>
      </c>
      <c r="AU168" s="251" t="s">
        <v>86</v>
      </c>
      <c r="AV168" s="13" t="s">
        <v>84</v>
      </c>
      <c r="AW168" s="13" t="s">
        <v>32</v>
      </c>
      <c r="AX168" s="13" t="s">
        <v>76</v>
      </c>
      <c r="AY168" s="251" t="s">
        <v>156</v>
      </c>
    </row>
    <row r="169" s="14" customFormat="1">
      <c r="A169" s="14"/>
      <c r="B169" s="252"/>
      <c r="C169" s="253"/>
      <c r="D169" s="243" t="s">
        <v>169</v>
      </c>
      <c r="E169" s="254" t="s">
        <v>1</v>
      </c>
      <c r="F169" s="255" t="s">
        <v>202</v>
      </c>
      <c r="G169" s="253"/>
      <c r="H169" s="256">
        <v>2.4750000000000001</v>
      </c>
      <c r="I169" s="257"/>
      <c r="J169" s="253"/>
      <c r="K169" s="253"/>
      <c r="L169" s="258"/>
      <c r="M169" s="259"/>
      <c r="N169" s="260"/>
      <c r="O169" s="260"/>
      <c r="P169" s="260"/>
      <c r="Q169" s="260"/>
      <c r="R169" s="260"/>
      <c r="S169" s="260"/>
      <c r="T169" s="26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2" t="s">
        <v>169</v>
      </c>
      <c r="AU169" s="262" t="s">
        <v>86</v>
      </c>
      <c r="AV169" s="14" t="s">
        <v>86</v>
      </c>
      <c r="AW169" s="14" t="s">
        <v>32</v>
      </c>
      <c r="AX169" s="14" t="s">
        <v>76</v>
      </c>
      <c r="AY169" s="262" t="s">
        <v>156</v>
      </c>
    </row>
    <row r="170" s="15" customFormat="1">
      <c r="A170" s="15"/>
      <c r="B170" s="263"/>
      <c r="C170" s="264"/>
      <c r="D170" s="243" t="s">
        <v>169</v>
      </c>
      <c r="E170" s="265" t="s">
        <v>1</v>
      </c>
      <c r="F170" s="266" t="s">
        <v>179</v>
      </c>
      <c r="G170" s="264"/>
      <c r="H170" s="267">
        <v>23.257000000000001</v>
      </c>
      <c r="I170" s="268"/>
      <c r="J170" s="264"/>
      <c r="K170" s="264"/>
      <c r="L170" s="269"/>
      <c r="M170" s="270"/>
      <c r="N170" s="271"/>
      <c r="O170" s="271"/>
      <c r="P170" s="271"/>
      <c r="Q170" s="271"/>
      <c r="R170" s="271"/>
      <c r="S170" s="271"/>
      <c r="T170" s="272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3" t="s">
        <v>169</v>
      </c>
      <c r="AU170" s="273" t="s">
        <v>86</v>
      </c>
      <c r="AV170" s="15" t="s">
        <v>163</v>
      </c>
      <c r="AW170" s="15" t="s">
        <v>32</v>
      </c>
      <c r="AX170" s="15" t="s">
        <v>84</v>
      </c>
      <c r="AY170" s="273" t="s">
        <v>156</v>
      </c>
    </row>
    <row r="171" s="2" customFormat="1" ht="24.15" customHeight="1">
      <c r="A171" s="38"/>
      <c r="B171" s="39"/>
      <c r="C171" s="227" t="s">
        <v>203</v>
      </c>
      <c r="D171" s="227" t="s">
        <v>159</v>
      </c>
      <c r="E171" s="228" t="s">
        <v>204</v>
      </c>
      <c r="F171" s="229" t="s">
        <v>205</v>
      </c>
      <c r="G171" s="230" t="s">
        <v>196</v>
      </c>
      <c r="H171" s="231">
        <v>47.865000000000002</v>
      </c>
      <c r="I171" s="232"/>
      <c r="J171" s="233">
        <f>ROUND(I171*H171,2)</f>
        <v>0</v>
      </c>
      <c r="K171" s="234"/>
      <c r="L171" s="44"/>
      <c r="M171" s="235" t="s">
        <v>1</v>
      </c>
      <c r="N171" s="236" t="s">
        <v>41</v>
      </c>
      <c r="O171" s="91"/>
      <c r="P171" s="237">
        <f>O171*H171</f>
        <v>0</v>
      </c>
      <c r="Q171" s="237">
        <v>0.00013999999999999999</v>
      </c>
      <c r="R171" s="237">
        <f>Q171*H171</f>
        <v>0.0067010999999999998</v>
      </c>
      <c r="S171" s="237">
        <v>0</v>
      </c>
      <c r="T171" s="23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9" t="s">
        <v>163</v>
      </c>
      <c r="AT171" s="239" t="s">
        <v>159</v>
      </c>
      <c r="AU171" s="239" t="s">
        <v>86</v>
      </c>
      <c r="AY171" s="17" t="s">
        <v>156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7" t="s">
        <v>84</v>
      </c>
      <c r="BK171" s="240">
        <f>ROUND(I171*H171,2)</f>
        <v>0</v>
      </c>
      <c r="BL171" s="17" t="s">
        <v>163</v>
      </c>
      <c r="BM171" s="239" t="s">
        <v>206</v>
      </c>
    </row>
    <row r="172" s="13" customFormat="1">
      <c r="A172" s="13"/>
      <c r="B172" s="241"/>
      <c r="C172" s="242"/>
      <c r="D172" s="243" t="s">
        <v>169</v>
      </c>
      <c r="E172" s="244" t="s">
        <v>1</v>
      </c>
      <c r="F172" s="245" t="s">
        <v>170</v>
      </c>
      <c r="G172" s="242"/>
      <c r="H172" s="244" t="s">
        <v>1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169</v>
      </c>
      <c r="AU172" s="251" t="s">
        <v>86</v>
      </c>
      <c r="AV172" s="13" t="s">
        <v>84</v>
      </c>
      <c r="AW172" s="13" t="s">
        <v>32</v>
      </c>
      <c r="AX172" s="13" t="s">
        <v>76</v>
      </c>
      <c r="AY172" s="251" t="s">
        <v>156</v>
      </c>
    </row>
    <row r="173" s="13" customFormat="1">
      <c r="A173" s="13"/>
      <c r="B173" s="241"/>
      <c r="C173" s="242"/>
      <c r="D173" s="243" t="s">
        <v>169</v>
      </c>
      <c r="E173" s="244" t="s">
        <v>1</v>
      </c>
      <c r="F173" s="245" t="s">
        <v>171</v>
      </c>
      <c r="G173" s="242"/>
      <c r="H173" s="244" t="s">
        <v>1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169</v>
      </c>
      <c r="AU173" s="251" t="s">
        <v>86</v>
      </c>
      <c r="AV173" s="13" t="s">
        <v>84</v>
      </c>
      <c r="AW173" s="13" t="s">
        <v>32</v>
      </c>
      <c r="AX173" s="13" t="s">
        <v>76</v>
      </c>
      <c r="AY173" s="251" t="s">
        <v>156</v>
      </c>
    </row>
    <row r="174" s="14" customFormat="1">
      <c r="A174" s="14"/>
      <c r="B174" s="252"/>
      <c r="C174" s="253"/>
      <c r="D174" s="243" t="s">
        <v>169</v>
      </c>
      <c r="E174" s="254" t="s">
        <v>1</v>
      </c>
      <c r="F174" s="255" t="s">
        <v>207</v>
      </c>
      <c r="G174" s="253"/>
      <c r="H174" s="256">
        <v>7.9699999999999998</v>
      </c>
      <c r="I174" s="257"/>
      <c r="J174" s="253"/>
      <c r="K174" s="253"/>
      <c r="L174" s="258"/>
      <c r="M174" s="259"/>
      <c r="N174" s="260"/>
      <c r="O174" s="260"/>
      <c r="P174" s="260"/>
      <c r="Q174" s="260"/>
      <c r="R174" s="260"/>
      <c r="S174" s="260"/>
      <c r="T174" s="26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2" t="s">
        <v>169</v>
      </c>
      <c r="AU174" s="262" t="s">
        <v>86</v>
      </c>
      <c r="AV174" s="14" t="s">
        <v>86</v>
      </c>
      <c r="AW174" s="14" t="s">
        <v>32</v>
      </c>
      <c r="AX174" s="14" t="s">
        <v>76</v>
      </c>
      <c r="AY174" s="262" t="s">
        <v>156</v>
      </c>
    </row>
    <row r="175" s="14" customFormat="1">
      <c r="A175" s="14"/>
      <c r="B175" s="252"/>
      <c r="C175" s="253"/>
      <c r="D175" s="243" t="s">
        <v>169</v>
      </c>
      <c r="E175" s="254" t="s">
        <v>1</v>
      </c>
      <c r="F175" s="255" t="s">
        <v>208</v>
      </c>
      <c r="G175" s="253"/>
      <c r="H175" s="256">
        <v>4</v>
      </c>
      <c r="I175" s="257"/>
      <c r="J175" s="253"/>
      <c r="K175" s="253"/>
      <c r="L175" s="258"/>
      <c r="M175" s="259"/>
      <c r="N175" s="260"/>
      <c r="O175" s="260"/>
      <c r="P175" s="260"/>
      <c r="Q175" s="260"/>
      <c r="R175" s="260"/>
      <c r="S175" s="260"/>
      <c r="T175" s="26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2" t="s">
        <v>169</v>
      </c>
      <c r="AU175" s="262" t="s">
        <v>86</v>
      </c>
      <c r="AV175" s="14" t="s">
        <v>86</v>
      </c>
      <c r="AW175" s="14" t="s">
        <v>32</v>
      </c>
      <c r="AX175" s="14" t="s">
        <v>76</v>
      </c>
      <c r="AY175" s="262" t="s">
        <v>156</v>
      </c>
    </row>
    <row r="176" s="13" customFormat="1">
      <c r="A176" s="13"/>
      <c r="B176" s="241"/>
      <c r="C176" s="242"/>
      <c r="D176" s="243" t="s">
        <v>169</v>
      </c>
      <c r="E176" s="244" t="s">
        <v>1</v>
      </c>
      <c r="F176" s="245" t="s">
        <v>209</v>
      </c>
      <c r="G176" s="242"/>
      <c r="H176" s="244" t="s">
        <v>1</v>
      </c>
      <c r="I176" s="246"/>
      <c r="J176" s="242"/>
      <c r="K176" s="242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169</v>
      </c>
      <c r="AU176" s="251" t="s">
        <v>86</v>
      </c>
      <c r="AV176" s="13" t="s">
        <v>84</v>
      </c>
      <c r="AW176" s="13" t="s">
        <v>32</v>
      </c>
      <c r="AX176" s="13" t="s">
        <v>76</v>
      </c>
      <c r="AY176" s="251" t="s">
        <v>156</v>
      </c>
    </row>
    <row r="177" s="14" customFormat="1">
      <c r="A177" s="14"/>
      <c r="B177" s="252"/>
      <c r="C177" s="253"/>
      <c r="D177" s="243" t="s">
        <v>169</v>
      </c>
      <c r="E177" s="254" t="s">
        <v>1</v>
      </c>
      <c r="F177" s="255" t="s">
        <v>210</v>
      </c>
      <c r="G177" s="253"/>
      <c r="H177" s="256">
        <v>11.955</v>
      </c>
      <c r="I177" s="257"/>
      <c r="J177" s="253"/>
      <c r="K177" s="253"/>
      <c r="L177" s="258"/>
      <c r="M177" s="259"/>
      <c r="N177" s="260"/>
      <c r="O177" s="260"/>
      <c r="P177" s="260"/>
      <c r="Q177" s="260"/>
      <c r="R177" s="260"/>
      <c r="S177" s="260"/>
      <c r="T177" s="26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2" t="s">
        <v>169</v>
      </c>
      <c r="AU177" s="262" t="s">
        <v>86</v>
      </c>
      <c r="AV177" s="14" t="s">
        <v>86</v>
      </c>
      <c r="AW177" s="14" t="s">
        <v>32</v>
      </c>
      <c r="AX177" s="14" t="s">
        <v>76</v>
      </c>
      <c r="AY177" s="262" t="s">
        <v>156</v>
      </c>
    </row>
    <row r="178" s="14" customFormat="1">
      <c r="A178" s="14"/>
      <c r="B178" s="252"/>
      <c r="C178" s="253"/>
      <c r="D178" s="243" t="s">
        <v>169</v>
      </c>
      <c r="E178" s="254" t="s">
        <v>1</v>
      </c>
      <c r="F178" s="255" t="s">
        <v>211</v>
      </c>
      <c r="G178" s="253"/>
      <c r="H178" s="256">
        <v>8</v>
      </c>
      <c r="I178" s="257"/>
      <c r="J178" s="253"/>
      <c r="K178" s="253"/>
      <c r="L178" s="258"/>
      <c r="M178" s="259"/>
      <c r="N178" s="260"/>
      <c r="O178" s="260"/>
      <c r="P178" s="260"/>
      <c r="Q178" s="260"/>
      <c r="R178" s="260"/>
      <c r="S178" s="260"/>
      <c r="T178" s="26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2" t="s">
        <v>169</v>
      </c>
      <c r="AU178" s="262" t="s">
        <v>86</v>
      </c>
      <c r="AV178" s="14" t="s">
        <v>86</v>
      </c>
      <c r="AW178" s="14" t="s">
        <v>32</v>
      </c>
      <c r="AX178" s="14" t="s">
        <v>76</v>
      </c>
      <c r="AY178" s="262" t="s">
        <v>156</v>
      </c>
    </row>
    <row r="179" s="13" customFormat="1">
      <c r="A179" s="13"/>
      <c r="B179" s="241"/>
      <c r="C179" s="242"/>
      <c r="D179" s="243" t="s">
        <v>169</v>
      </c>
      <c r="E179" s="244" t="s">
        <v>1</v>
      </c>
      <c r="F179" s="245" t="s">
        <v>189</v>
      </c>
      <c r="G179" s="242"/>
      <c r="H179" s="244" t="s">
        <v>1</v>
      </c>
      <c r="I179" s="246"/>
      <c r="J179" s="242"/>
      <c r="K179" s="242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169</v>
      </c>
      <c r="AU179" s="251" t="s">
        <v>86</v>
      </c>
      <c r="AV179" s="13" t="s">
        <v>84</v>
      </c>
      <c r="AW179" s="13" t="s">
        <v>32</v>
      </c>
      <c r="AX179" s="13" t="s">
        <v>76</v>
      </c>
      <c r="AY179" s="251" t="s">
        <v>156</v>
      </c>
    </row>
    <row r="180" s="14" customFormat="1">
      <c r="A180" s="14"/>
      <c r="B180" s="252"/>
      <c r="C180" s="253"/>
      <c r="D180" s="243" t="s">
        <v>169</v>
      </c>
      <c r="E180" s="254" t="s">
        <v>1</v>
      </c>
      <c r="F180" s="255" t="s">
        <v>212</v>
      </c>
      <c r="G180" s="253"/>
      <c r="H180" s="256">
        <v>15.94</v>
      </c>
      <c r="I180" s="257"/>
      <c r="J180" s="253"/>
      <c r="K180" s="253"/>
      <c r="L180" s="258"/>
      <c r="M180" s="259"/>
      <c r="N180" s="260"/>
      <c r="O180" s="260"/>
      <c r="P180" s="260"/>
      <c r="Q180" s="260"/>
      <c r="R180" s="260"/>
      <c r="S180" s="260"/>
      <c r="T180" s="26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2" t="s">
        <v>169</v>
      </c>
      <c r="AU180" s="262" t="s">
        <v>86</v>
      </c>
      <c r="AV180" s="14" t="s">
        <v>86</v>
      </c>
      <c r="AW180" s="14" t="s">
        <v>32</v>
      </c>
      <c r="AX180" s="14" t="s">
        <v>76</v>
      </c>
      <c r="AY180" s="262" t="s">
        <v>156</v>
      </c>
    </row>
    <row r="181" s="15" customFormat="1">
      <c r="A181" s="15"/>
      <c r="B181" s="263"/>
      <c r="C181" s="264"/>
      <c r="D181" s="243" t="s">
        <v>169</v>
      </c>
      <c r="E181" s="265" t="s">
        <v>1</v>
      </c>
      <c r="F181" s="266" t="s">
        <v>179</v>
      </c>
      <c r="G181" s="264"/>
      <c r="H181" s="267">
        <v>47.864999999999995</v>
      </c>
      <c r="I181" s="268"/>
      <c r="J181" s="264"/>
      <c r="K181" s="264"/>
      <c r="L181" s="269"/>
      <c r="M181" s="270"/>
      <c r="N181" s="271"/>
      <c r="O181" s="271"/>
      <c r="P181" s="271"/>
      <c r="Q181" s="271"/>
      <c r="R181" s="271"/>
      <c r="S181" s="271"/>
      <c r="T181" s="272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3" t="s">
        <v>169</v>
      </c>
      <c r="AU181" s="273" t="s">
        <v>86</v>
      </c>
      <c r="AV181" s="15" t="s">
        <v>163</v>
      </c>
      <c r="AW181" s="15" t="s">
        <v>32</v>
      </c>
      <c r="AX181" s="15" t="s">
        <v>84</v>
      </c>
      <c r="AY181" s="273" t="s">
        <v>156</v>
      </c>
    </row>
    <row r="182" s="2" customFormat="1" ht="16.5" customHeight="1">
      <c r="A182" s="38"/>
      <c r="B182" s="39"/>
      <c r="C182" s="227" t="s">
        <v>213</v>
      </c>
      <c r="D182" s="227" t="s">
        <v>159</v>
      </c>
      <c r="E182" s="228" t="s">
        <v>214</v>
      </c>
      <c r="F182" s="229" t="s">
        <v>215</v>
      </c>
      <c r="G182" s="230" t="s">
        <v>167</v>
      </c>
      <c r="H182" s="231">
        <v>29.753</v>
      </c>
      <c r="I182" s="232"/>
      <c r="J182" s="233">
        <f>ROUND(I182*H182,2)</f>
        <v>0</v>
      </c>
      <c r="K182" s="234"/>
      <c r="L182" s="44"/>
      <c r="M182" s="235" t="s">
        <v>1</v>
      </c>
      <c r="N182" s="236" t="s">
        <v>41</v>
      </c>
      <c r="O182" s="91"/>
      <c r="P182" s="237">
        <f>O182*H182</f>
        <v>0</v>
      </c>
      <c r="Q182" s="237">
        <v>0.073480000000000004</v>
      </c>
      <c r="R182" s="237">
        <f>Q182*H182</f>
        <v>2.1862504400000002</v>
      </c>
      <c r="S182" s="237">
        <v>0</v>
      </c>
      <c r="T182" s="23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9" t="s">
        <v>216</v>
      </c>
      <c r="AT182" s="239" t="s">
        <v>159</v>
      </c>
      <c r="AU182" s="239" t="s">
        <v>86</v>
      </c>
      <c r="AY182" s="17" t="s">
        <v>156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7" t="s">
        <v>84</v>
      </c>
      <c r="BK182" s="240">
        <f>ROUND(I182*H182,2)</f>
        <v>0</v>
      </c>
      <c r="BL182" s="17" t="s">
        <v>216</v>
      </c>
      <c r="BM182" s="239" t="s">
        <v>217</v>
      </c>
    </row>
    <row r="183" s="13" customFormat="1">
      <c r="A183" s="13"/>
      <c r="B183" s="241"/>
      <c r="C183" s="242"/>
      <c r="D183" s="243" t="s">
        <v>169</v>
      </c>
      <c r="E183" s="244" t="s">
        <v>1</v>
      </c>
      <c r="F183" s="245" t="s">
        <v>170</v>
      </c>
      <c r="G183" s="242"/>
      <c r="H183" s="244" t="s">
        <v>1</v>
      </c>
      <c r="I183" s="246"/>
      <c r="J183" s="242"/>
      <c r="K183" s="242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169</v>
      </c>
      <c r="AU183" s="251" t="s">
        <v>86</v>
      </c>
      <c r="AV183" s="13" t="s">
        <v>84</v>
      </c>
      <c r="AW183" s="13" t="s">
        <v>32</v>
      </c>
      <c r="AX183" s="13" t="s">
        <v>76</v>
      </c>
      <c r="AY183" s="251" t="s">
        <v>156</v>
      </c>
    </row>
    <row r="184" s="13" customFormat="1">
      <c r="A184" s="13"/>
      <c r="B184" s="241"/>
      <c r="C184" s="242"/>
      <c r="D184" s="243" t="s">
        <v>169</v>
      </c>
      <c r="E184" s="244" t="s">
        <v>1</v>
      </c>
      <c r="F184" s="245" t="s">
        <v>218</v>
      </c>
      <c r="G184" s="242"/>
      <c r="H184" s="244" t="s">
        <v>1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169</v>
      </c>
      <c r="AU184" s="251" t="s">
        <v>86</v>
      </c>
      <c r="AV184" s="13" t="s">
        <v>84</v>
      </c>
      <c r="AW184" s="13" t="s">
        <v>32</v>
      </c>
      <c r="AX184" s="13" t="s">
        <v>76</v>
      </c>
      <c r="AY184" s="251" t="s">
        <v>156</v>
      </c>
    </row>
    <row r="185" s="14" customFormat="1">
      <c r="A185" s="14"/>
      <c r="B185" s="252"/>
      <c r="C185" s="253"/>
      <c r="D185" s="243" t="s">
        <v>169</v>
      </c>
      <c r="E185" s="254" t="s">
        <v>1</v>
      </c>
      <c r="F185" s="255" t="s">
        <v>219</v>
      </c>
      <c r="G185" s="253"/>
      <c r="H185" s="256">
        <v>1.0800000000000001</v>
      </c>
      <c r="I185" s="257"/>
      <c r="J185" s="253"/>
      <c r="K185" s="253"/>
      <c r="L185" s="258"/>
      <c r="M185" s="259"/>
      <c r="N185" s="260"/>
      <c r="O185" s="260"/>
      <c r="P185" s="260"/>
      <c r="Q185" s="260"/>
      <c r="R185" s="260"/>
      <c r="S185" s="260"/>
      <c r="T185" s="26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2" t="s">
        <v>169</v>
      </c>
      <c r="AU185" s="262" t="s">
        <v>86</v>
      </c>
      <c r="AV185" s="14" t="s">
        <v>86</v>
      </c>
      <c r="AW185" s="14" t="s">
        <v>32</v>
      </c>
      <c r="AX185" s="14" t="s">
        <v>76</v>
      </c>
      <c r="AY185" s="262" t="s">
        <v>156</v>
      </c>
    </row>
    <row r="186" s="13" customFormat="1">
      <c r="A186" s="13"/>
      <c r="B186" s="241"/>
      <c r="C186" s="242"/>
      <c r="D186" s="243" t="s">
        <v>169</v>
      </c>
      <c r="E186" s="244" t="s">
        <v>1</v>
      </c>
      <c r="F186" s="245" t="s">
        <v>220</v>
      </c>
      <c r="G186" s="242"/>
      <c r="H186" s="244" t="s">
        <v>1</v>
      </c>
      <c r="I186" s="246"/>
      <c r="J186" s="242"/>
      <c r="K186" s="242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169</v>
      </c>
      <c r="AU186" s="251" t="s">
        <v>86</v>
      </c>
      <c r="AV186" s="13" t="s">
        <v>84</v>
      </c>
      <c r="AW186" s="13" t="s">
        <v>32</v>
      </c>
      <c r="AX186" s="13" t="s">
        <v>76</v>
      </c>
      <c r="AY186" s="251" t="s">
        <v>156</v>
      </c>
    </row>
    <row r="187" s="14" customFormat="1">
      <c r="A187" s="14"/>
      <c r="B187" s="252"/>
      <c r="C187" s="253"/>
      <c r="D187" s="243" t="s">
        <v>169</v>
      </c>
      <c r="E187" s="254" t="s">
        <v>1</v>
      </c>
      <c r="F187" s="255" t="s">
        <v>221</v>
      </c>
      <c r="G187" s="253"/>
      <c r="H187" s="256">
        <v>13.26</v>
      </c>
      <c r="I187" s="257"/>
      <c r="J187" s="253"/>
      <c r="K187" s="253"/>
      <c r="L187" s="258"/>
      <c r="M187" s="259"/>
      <c r="N187" s="260"/>
      <c r="O187" s="260"/>
      <c r="P187" s="260"/>
      <c r="Q187" s="260"/>
      <c r="R187" s="260"/>
      <c r="S187" s="260"/>
      <c r="T187" s="26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2" t="s">
        <v>169</v>
      </c>
      <c r="AU187" s="262" t="s">
        <v>86</v>
      </c>
      <c r="AV187" s="14" t="s">
        <v>86</v>
      </c>
      <c r="AW187" s="14" t="s">
        <v>32</v>
      </c>
      <c r="AX187" s="14" t="s">
        <v>76</v>
      </c>
      <c r="AY187" s="262" t="s">
        <v>156</v>
      </c>
    </row>
    <row r="188" s="14" customFormat="1">
      <c r="A188" s="14"/>
      <c r="B188" s="252"/>
      <c r="C188" s="253"/>
      <c r="D188" s="243" t="s">
        <v>169</v>
      </c>
      <c r="E188" s="254" t="s">
        <v>1</v>
      </c>
      <c r="F188" s="255" t="s">
        <v>222</v>
      </c>
      <c r="G188" s="253"/>
      <c r="H188" s="256">
        <v>2.25</v>
      </c>
      <c r="I188" s="257"/>
      <c r="J188" s="253"/>
      <c r="K188" s="253"/>
      <c r="L188" s="258"/>
      <c r="M188" s="259"/>
      <c r="N188" s="260"/>
      <c r="O188" s="260"/>
      <c r="P188" s="260"/>
      <c r="Q188" s="260"/>
      <c r="R188" s="260"/>
      <c r="S188" s="260"/>
      <c r="T188" s="26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2" t="s">
        <v>169</v>
      </c>
      <c r="AU188" s="262" t="s">
        <v>86</v>
      </c>
      <c r="AV188" s="14" t="s">
        <v>86</v>
      </c>
      <c r="AW188" s="14" t="s">
        <v>32</v>
      </c>
      <c r="AX188" s="14" t="s">
        <v>76</v>
      </c>
      <c r="AY188" s="262" t="s">
        <v>156</v>
      </c>
    </row>
    <row r="189" s="13" customFormat="1">
      <c r="A189" s="13"/>
      <c r="B189" s="241"/>
      <c r="C189" s="242"/>
      <c r="D189" s="243" t="s">
        <v>169</v>
      </c>
      <c r="E189" s="244" t="s">
        <v>1</v>
      </c>
      <c r="F189" s="245" t="s">
        <v>223</v>
      </c>
      <c r="G189" s="242"/>
      <c r="H189" s="244" t="s">
        <v>1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169</v>
      </c>
      <c r="AU189" s="251" t="s">
        <v>86</v>
      </c>
      <c r="AV189" s="13" t="s">
        <v>84</v>
      </c>
      <c r="AW189" s="13" t="s">
        <v>32</v>
      </c>
      <c r="AX189" s="13" t="s">
        <v>76</v>
      </c>
      <c r="AY189" s="251" t="s">
        <v>156</v>
      </c>
    </row>
    <row r="190" s="14" customFormat="1">
      <c r="A190" s="14"/>
      <c r="B190" s="252"/>
      <c r="C190" s="253"/>
      <c r="D190" s="243" t="s">
        <v>169</v>
      </c>
      <c r="E190" s="254" t="s">
        <v>1</v>
      </c>
      <c r="F190" s="255" t="s">
        <v>224</v>
      </c>
      <c r="G190" s="253"/>
      <c r="H190" s="256">
        <v>13.163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2" t="s">
        <v>169</v>
      </c>
      <c r="AU190" s="262" t="s">
        <v>86</v>
      </c>
      <c r="AV190" s="14" t="s">
        <v>86</v>
      </c>
      <c r="AW190" s="14" t="s">
        <v>32</v>
      </c>
      <c r="AX190" s="14" t="s">
        <v>76</v>
      </c>
      <c r="AY190" s="262" t="s">
        <v>156</v>
      </c>
    </row>
    <row r="191" s="15" customFormat="1">
      <c r="A191" s="15"/>
      <c r="B191" s="263"/>
      <c r="C191" s="264"/>
      <c r="D191" s="243" t="s">
        <v>169</v>
      </c>
      <c r="E191" s="265" t="s">
        <v>1</v>
      </c>
      <c r="F191" s="266" t="s">
        <v>179</v>
      </c>
      <c r="G191" s="264"/>
      <c r="H191" s="267">
        <v>29.753</v>
      </c>
      <c r="I191" s="268"/>
      <c r="J191" s="264"/>
      <c r="K191" s="264"/>
      <c r="L191" s="269"/>
      <c r="M191" s="270"/>
      <c r="N191" s="271"/>
      <c r="O191" s="271"/>
      <c r="P191" s="271"/>
      <c r="Q191" s="271"/>
      <c r="R191" s="271"/>
      <c r="S191" s="271"/>
      <c r="T191" s="272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3" t="s">
        <v>169</v>
      </c>
      <c r="AU191" s="273" t="s">
        <v>86</v>
      </c>
      <c r="AV191" s="15" t="s">
        <v>163</v>
      </c>
      <c r="AW191" s="15" t="s">
        <v>32</v>
      </c>
      <c r="AX191" s="15" t="s">
        <v>84</v>
      </c>
      <c r="AY191" s="273" t="s">
        <v>156</v>
      </c>
    </row>
    <row r="192" s="12" customFormat="1" ht="22.8" customHeight="1">
      <c r="A192" s="12"/>
      <c r="B192" s="211"/>
      <c r="C192" s="212"/>
      <c r="D192" s="213" t="s">
        <v>75</v>
      </c>
      <c r="E192" s="225" t="s">
        <v>193</v>
      </c>
      <c r="F192" s="225" t="s">
        <v>225</v>
      </c>
      <c r="G192" s="212"/>
      <c r="H192" s="212"/>
      <c r="I192" s="215"/>
      <c r="J192" s="226">
        <f>BK192</f>
        <v>0</v>
      </c>
      <c r="K192" s="212"/>
      <c r="L192" s="217"/>
      <c r="M192" s="218"/>
      <c r="N192" s="219"/>
      <c r="O192" s="219"/>
      <c r="P192" s="220">
        <f>SUM(P193:P301)</f>
        <v>0</v>
      </c>
      <c r="Q192" s="219"/>
      <c r="R192" s="220">
        <f>SUM(R193:R301)</f>
        <v>8.70563514</v>
      </c>
      <c r="S192" s="219"/>
      <c r="T192" s="221">
        <f>SUM(T193:T301)</f>
        <v>0.94500000000000006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22" t="s">
        <v>84</v>
      </c>
      <c r="AT192" s="223" t="s">
        <v>75</v>
      </c>
      <c r="AU192" s="223" t="s">
        <v>84</v>
      </c>
      <c r="AY192" s="222" t="s">
        <v>156</v>
      </c>
      <c r="BK192" s="224">
        <f>SUM(BK193:BK301)</f>
        <v>0</v>
      </c>
    </row>
    <row r="193" s="2" customFormat="1" ht="24.15" customHeight="1">
      <c r="A193" s="38"/>
      <c r="B193" s="39"/>
      <c r="C193" s="227" t="s">
        <v>226</v>
      </c>
      <c r="D193" s="227" t="s">
        <v>159</v>
      </c>
      <c r="E193" s="228" t="s">
        <v>227</v>
      </c>
      <c r="F193" s="229" t="s">
        <v>228</v>
      </c>
      <c r="G193" s="230" t="s">
        <v>167</v>
      </c>
      <c r="H193" s="231">
        <v>237.37299999999999</v>
      </c>
      <c r="I193" s="232"/>
      <c r="J193" s="233">
        <f>ROUND(I193*H193,2)</f>
        <v>0</v>
      </c>
      <c r="K193" s="234"/>
      <c r="L193" s="44"/>
      <c r="M193" s="235" t="s">
        <v>1</v>
      </c>
      <c r="N193" s="236" t="s">
        <v>41</v>
      </c>
      <c r="O193" s="91"/>
      <c r="P193" s="237">
        <f>O193*H193</f>
        <v>0</v>
      </c>
      <c r="Q193" s="237">
        <v>0.00025999999999999998</v>
      </c>
      <c r="R193" s="237">
        <f>Q193*H193</f>
        <v>0.061716979999999991</v>
      </c>
      <c r="S193" s="237">
        <v>0</v>
      </c>
      <c r="T193" s="23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9" t="s">
        <v>163</v>
      </c>
      <c r="AT193" s="239" t="s">
        <v>159</v>
      </c>
      <c r="AU193" s="239" t="s">
        <v>86</v>
      </c>
      <c r="AY193" s="17" t="s">
        <v>156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7" t="s">
        <v>84</v>
      </c>
      <c r="BK193" s="240">
        <f>ROUND(I193*H193,2)</f>
        <v>0</v>
      </c>
      <c r="BL193" s="17" t="s">
        <v>163</v>
      </c>
      <c r="BM193" s="239" t="s">
        <v>229</v>
      </c>
    </row>
    <row r="194" s="13" customFormat="1">
      <c r="A194" s="13"/>
      <c r="B194" s="241"/>
      <c r="C194" s="242"/>
      <c r="D194" s="243" t="s">
        <v>169</v>
      </c>
      <c r="E194" s="244" t="s">
        <v>1</v>
      </c>
      <c r="F194" s="245" t="s">
        <v>230</v>
      </c>
      <c r="G194" s="242"/>
      <c r="H194" s="244" t="s">
        <v>1</v>
      </c>
      <c r="I194" s="246"/>
      <c r="J194" s="242"/>
      <c r="K194" s="242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169</v>
      </c>
      <c r="AU194" s="251" t="s">
        <v>86</v>
      </c>
      <c r="AV194" s="13" t="s">
        <v>84</v>
      </c>
      <c r="AW194" s="13" t="s">
        <v>32</v>
      </c>
      <c r="AX194" s="13" t="s">
        <v>76</v>
      </c>
      <c r="AY194" s="251" t="s">
        <v>156</v>
      </c>
    </row>
    <row r="195" s="14" customFormat="1">
      <c r="A195" s="14"/>
      <c r="B195" s="252"/>
      <c r="C195" s="253"/>
      <c r="D195" s="243" t="s">
        <v>169</v>
      </c>
      <c r="E195" s="254" t="s">
        <v>1</v>
      </c>
      <c r="F195" s="255" t="s">
        <v>231</v>
      </c>
      <c r="G195" s="253"/>
      <c r="H195" s="256">
        <v>152.68700000000001</v>
      </c>
      <c r="I195" s="257"/>
      <c r="J195" s="253"/>
      <c r="K195" s="253"/>
      <c r="L195" s="258"/>
      <c r="M195" s="259"/>
      <c r="N195" s="260"/>
      <c r="O195" s="260"/>
      <c r="P195" s="260"/>
      <c r="Q195" s="260"/>
      <c r="R195" s="260"/>
      <c r="S195" s="260"/>
      <c r="T195" s="26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2" t="s">
        <v>169</v>
      </c>
      <c r="AU195" s="262" t="s">
        <v>86</v>
      </c>
      <c r="AV195" s="14" t="s">
        <v>86</v>
      </c>
      <c r="AW195" s="14" t="s">
        <v>32</v>
      </c>
      <c r="AX195" s="14" t="s">
        <v>76</v>
      </c>
      <c r="AY195" s="262" t="s">
        <v>156</v>
      </c>
    </row>
    <row r="196" s="13" customFormat="1">
      <c r="A196" s="13"/>
      <c r="B196" s="241"/>
      <c r="C196" s="242"/>
      <c r="D196" s="243" t="s">
        <v>169</v>
      </c>
      <c r="E196" s="244" t="s">
        <v>1</v>
      </c>
      <c r="F196" s="245" t="s">
        <v>232</v>
      </c>
      <c r="G196" s="242"/>
      <c r="H196" s="244" t="s">
        <v>1</v>
      </c>
      <c r="I196" s="246"/>
      <c r="J196" s="242"/>
      <c r="K196" s="242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169</v>
      </c>
      <c r="AU196" s="251" t="s">
        <v>86</v>
      </c>
      <c r="AV196" s="13" t="s">
        <v>84</v>
      </c>
      <c r="AW196" s="13" t="s">
        <v>32</v>
      </c>
      <c r="AX196" s="13" t="s">
        <v>76</v>
      </c>
      <c r="AY196" s="251" t="s">
        <v>156</v>
      </c>
    </row>
    <row r="197" s="14" customFormat="1">
      <c r="A197" s="14"/>
      <c r="B197" s="252"/>
      <c r="C197" s="253"/>
      <c r="D197" s="243" t="s">
        <v>169</v>
      </c>
      <c r="E197" s="254" t="s">
        <v>1</v>
      </c>
      <c r="F197" s="255" t="s">
        <v>233</v>
      </c>
      <c r="G197" s="253"/>
      <c r="H197" s="256">
        <v>84.686000000000007</v>
      </c>
      <c r="I197" s="257"/>
      <c r="J197" s="253"/>
      <c r="K197" s="253"/>
      <c r="L197" s="258"/>
      <c r="M197" s="259"/>
      <c r="N197" s="260"/>
      <c r="O197" s="260"/>
      <c r="P197" s="260"/>
      <c r="Q197" s="260"/>
      <c r="R197" s="260"/>
      <c r="S197" s="260"/>
      <c r="T197" s="26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2" t="s">
        <v>169</v>
      </c>
      <c r="AU197" s="262" t="s">
        <v>86</v>
      </c>
      <c r="AV197" s="14" t="s">
        <v>86</v>
      </c>
      <c r="AW197" s="14" t="s">
        <v>32</v>
      </c>
      <c r="AX197" s="14" t="s">
        <v>76</v>
      </c>
      <c r="AY197" s="262" t="s">
        <v>156</v>
      </c>
    </row>
    <row r="198" s="15" customFormat="1">
      <c r="A198" s="15"/>
      <c r="B198" s="263"/>
      <c r="C198" s="264"/>
      <c r="D198" s="243" t="s">
        <v>169</v>
      </c>
      <c r="E198" s="265" t="s">
        <v>1</v>
      </c>
      <c r="F198" s="266" t="s">
        <v>179</v>
      </c>
      <c r="G198" s="264"/>
      <c r="H198" s="267">
        <v>237.37300000000002</v>
      </c>
      <c r="I198" s="268"/>
      <c r="J198" s="264"/>
      <c r="K198" s="264"/>
      <c r="L198" s="269"/>
      <c r="M198" s="270"/>
      <c r="N198" s="271"/>
      <c r="O198" s="271"/>
      <c r="P198" s="271"/>
      <c r="Q198" s="271"/>
      <c r="R198" s="271"/>
      <c r="S198" s="271"/>
      <c r="T198" s="272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3" t="s">
        <v>169</v>
      </c>
      <c r="AU198" s="273" t="s">
        <v>86</v>
      </c>
      <c r="AV198" s="15" t="s">
        <v>163</v>
      </c>
      <c r="AW198" s="15" t="s">
        <v>32</v>
      </c>
      <c r="AX198" s="15" t="s">
        <v>84</v>
      </c>
      <c r="AY198" s="273" t="s">
        <v>156</v>
      </c>
    </row>
    <row r="199" s="2" customFormat="1" ht="21.75" customHeight="1">
      <c r="A199" s="38"/>
      <c r="B199" s="39"/>
      <c r="C199" s="227" t="s">
        <v>234</v>
      </c>
      <c r="D199" s="227" t="s">
        <v>159</v>
      </c>
      <c r="E199" s="228" t="s">
        <v>235</v>
      </c>
      <c r="F199" s="229" t="s">
        <v>236</v>
      </c>
      <c r="G199" s="230" t="s">
        <v>167</v>
      </c>
      <c r="H199" s="231">
        <v>4</v>
      </c>
      <c r="I199" s="232"/>
      <c r="J199" s="233">
        <f>ROUND(I199*H199,2)</f>
        <v>0</v>
      </c>
      <c r="K199" s="234"/>
      <c r="L199" s="44"/>
      <c r="M199" s="235" t="s">
        <v>1</v>
      </c>
      <c r="N199" s="236" t="s">
        <v>41</v>
      </c>
      <c r="O199" s="91"/>
      <c r="P199" s="237">
        <f>O199*H199</f>
        <v>0</v>
      </c>
      <c r="Q199" s="237">
        <v>0.056000000000000001</v>
      </c>
      <c r="R199" s="237">
        <f>Q199*H199</f>
        <v>0.22400000000000001</v>
      </c>
      <c r="S199" s="237">
        <v>0</v>
      </c>
      <c r="T199" s="23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9" t="s">
        <v>163</v>
      </c>
      <c r="AT199" s="239" t="s">
        <v>159</v>
      </c>
      <c r="AU199" s="239" t="s">
        <v>86</v>
      </c>
      <c r="AY199" s="17" t="s">
        <v>156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7" t="s">
        <v>84</v>
      </c>
      <c r="BK199" s="240">
        <f>ROUND(I199*H199,2)</f>
        <v>0</v>
      </c>
      <c r="BL199" s="17" t="s">
        <v>163</v>
      </c>
      <c r="BM199" s="239" t="s">
        <v>237</v>
      </c>
    </row>
    <row r="200" s="2" customFormat="1" ht="24.15" customHeight="1">
      <c r="A200" s="38"/>
      <c r="B200" s="39"/>
      <c r="C200" s="227" t="s">
        <v>238</v>
      </c>
      <c r="D200" s="227" t="s">
        <v>159</v>
      </c>
      <c r="E200" s="228" t="s">
        <v>239</v>
      </c>
      <c r="F200" s="229" t="s">
        <v>232</v>
      </c>
      <c r="G200" s="230" t="s">
        <v>167</v>
      </c>
      <c r="H200" s="231">
        <v>84.686000000000007</v>
      </c>
      <c r="I200" s="232"/>
      <c r="J200" s="233">
        <f>ROUND(I200*H200,2)</f>
        <v>0</v>
      </c>
      <c r="K200" s="234"/>
      <c r="L200" s="44"/>
      <c r="M200" s="235" t="s">
        <v>1</v>
      </c>
      <c r="N200" s="236" t="s">
        <v>41</v>
      </c>
      <c r="O200" s="91"/>
      <c r="P200" s="237">
        <f>O200*H200</f>
        <v>0</v>
      </c>
      <c r="Q200" s="237">
        <v>0.015400000000000001</v>
      </c>
      <c r="R200" s="237">
        <f>Q200*H200</f>
        <v>1.3041644000000001</v>
      </c>
      <c r="S200" s="237">
        <v>0</v>
      </c>
      <c r="T200" s="23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9" t="s">
        <v>163</v>
      </c>
      <c r="AT200" s="239" t="s">
        <v>159</v>
      </c>
      <c r="AU200" s="239" t="s">
        <v>86</v>
      </c>
      <c r="AY200" s="17" t="s">
        <v>156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7" t="s">
        <v>84</v>
      </c>
      <c r="BK200" s="240">
        <f>ROUND(I200*H200,2)</f>
        <v>0</v>
      </c>
      <c r="BL200" s="17" t="s">
        <v>163</v>
      </c>
      <c r="BM200" s="239" t="s">
        <v>240</v>
      </c>
    </row>
    <row r="201" s="13" customFormat="1">
      <c r="A201" s="13"/>
      <c r="B201" s="241"/>
      <c r="C201" s="242"/>
      <c r="D201" s="243" t="s">
        <v>169</v>
      </c>
      <c r="E201" s="244" t="s">
        <v>1</v>
      </c>
      <c r="F201" s="245" t="s">
        <v>241</v>
      </c>
      <c r="G201" s="242"/>
      <c r="H201" s="244" t="s">
        <v>1</v>
      </c>
      <c r="I201" s="246"/>
      <c r="J201" s="242"/>
      <c r="K201" s="242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169</v>
      </c>
      <c r="AU201" s="251" t="s">
        <v>86</v>
      </c>
      <c r="AV201" s="13" t="s">
        <v>84</v>
      </c>
      <c r="AW201" s="13" t="s">
        <v>32</v>
      </c>
      <c r="AX201" s="13" t="s">
        <v>76</v>
      </c>
      <c r="AY201" s="251" t="s">
        <v>156</v>
      </c>
    </row>
    <row r="202" s="13" customFormat="1">
      <c r="A202" s="13"/>
      <c r="B202" s="241"/>
      <c r="C202" s="242"/>
      <c r="D202" s="243" t="s">
        <v>169</v>
      </c>
      <c r="E202" s="244" t="s">
        <v>1</v>
      </c>
      <c r="F202" s="245" t="s">
        <v>170</v>
      </c>
      <c r="G202" s="242"/>
      <c r="H202" s="244" t="s">
        <v>1</v>
      </c>
      <c r="I202" s="246"/>
      <c r="J202" s="242"/>
      <c r="K202" s="242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169</v>
      </c>
      <c r="AU202" s="251" t="s">
        <v>86</v>
      </c>
      <c r="AV202" s="13" t="s">
        <v>84</v>
      </c>
      <c r="AW202" s="13" t="s">
        <v>32</v>
      </c>
      <c r="AX202" s="13" t="s">
        <v>76</v>
      </c>
      <c r="AY202" s="251" t="s">
        <v>156</v>
      </c>
    </row>
    <row r="203" s="13" customFormat="1">
      <c r="A203" s="13"/>
      <c r="B203" s="241"/>
      <c r="C203" s="242"/>
      <c r="D203" s="243" t="s">
        <v>169</v>
      </c>
      <c r="E203" s="244" t="s">
        <v>1</v>
      </c>
      <c r="F203" s="245" t="s">
        <v>218</v>
      </c>
      <c r="G203" s="242"/>
      <c r="H203" s="244" t="s">
        <v>1</v>
      </c>
      <c r="I203" s="246"/>
      <c r="J203" s="242"/>
      <c r="K203" s="242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169</v>
      </c>
      <c r="AU203" s="251" t="s">
        <v>86</v>
      </c>
      <c r="AV203" s="13" t="s">
        <v>84</v>
      </c>
      <c r="AW203" s="13" t="s">
        <v>32</v>
      </c>
      <c r="AX203" s="13" t="s">
        <v>76</v>
      </c>
      <c r="AY203" s="251" t="s">
        <v>156</v>
      </c>
    </row>
    <row r="204" s="14" customFormat="1">
      <c r="A204" s="14"/>
      <c r="B204" s="252"/>
      <c r="C204" s="253"/>
      <c r="D204" s="243" t="s">
        <v>169</v>
      </c>
      <c r="E204" s="254" t="s">
        <v>1</v>
      </c>
      <c r="F204" s="255" t="s">
        <v>242</v>
      </c>
      <c r="G204" s="253"/>
      <c r="H204" s="256">
        <v>17.835000000000001</v>
      </c>
      <c r="I204" s="257"/>
      <c r="J204" s="253"/>
      <c r="K204" s="253"/>
      <c r="L204" s="258"/>
      <c r="M204" s="259"/>
      <c r="N204" s="260"/>
      <c r="O204" s="260"/>
      <c r="P204" s="260"/>
      <c r="Q204" s="260"/>
      <c r="R204" s="260"/>
      <c r="S204" s="260"/>
      <c r="T204" s="26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2" t="s">
        <v>169</v>
      </c>
      <c r="AU204" s="262" t="s">
        <v>86</v>
      </c>
      <c r="AV204" s="14" t="s">
        <v>86</v>
      </c>
      <c r="AW204" s="14" t="s">
        <v>32</v>
      </c>
      <c r="AX204" s="14" t="s">
        <v>76</v>
      </c>
      <c r="AY204" s="262" t="s">
        <v>156</v>
      </c>
    </row>
    <row r="205" s="14" customFormat="1">
      <c r="A205" s="14"/>
      <c r="B205" s="252"/>
      <c r="C205" s="253"/>
      <c r="D205" s="243" t="s">
        <v>169</v>
      </c>
      <c r="E205" s="254" t="s">
        <v>1</v>
      </c>
      <c r="F205" s="255" t="s">
        <v>191</v>
      </c>
      <c r="G205" s="253"/>
      <c r="H205" s="256">
        <v>-1.8</v>
      </c>
      <c r="I205" s="257"/>
      <c r="J205" s="253"/>
      <c r="K205" s="253"/>
      <c r="L205" s="258"/>
      <c r="M205" s="259"/>
      <c r="N205" s="260"/>
      <c r="O205" s="260"/>
      <c r="P205" s="260"/>
      <c r="Q205" s="260"/>
      <c r="R205" s="260"/>
      <c r="S205" s="260"/>
      <c r="T205" s="26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2" t="s">
        <v>169</v>
      </c>
      <c r="AU205" s="262" t="s">
        <v>86</v>
      </c>
      <c r="AV205" s="14" t="s">
        <v>86</v>
      </c>
      <c r="AW205" s="14" t="s">
        <v>32</v>
      </c>
      <c r="AX205" s="14" t="s">
        <v>76</v>
      </c>
      <c r="AY205" s="262" t="s">
        <v>156</v>
      </c>
    </row>
    <row r="206" s="13" customFormat="1">
      <c r="A206" s="13"/>
      <c r="B206" s="241"/>
      <c r="C206" s="242"/>
      <c r="D206" s="243" t="s">
        <v>169</v>
      </c>
      <c r="E206" s="244" t="s">
        <v>1</v>
      </c>
      <c r="F206" s="245" t="s">
        <v>220</v>
      </c>
      <c r="G206" s="242"/>
      <c r="H206" s="244" t="s">
        <v>1</v>
      </c>
      <c r="I206" s="246"/>
      <c r="J206" s="242"/>
      <c r="K206" s="242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169</v>
      </c>
      <c r="AU206" s="251" t="s">
        <v>86</v>
      </c>
      <c r="AV206" s="13" t="s">
        <v>84</v>
      </c>
      <c r="AW206" s="13" t="s">
        <v>32</v>
      </c>
      <c r="AX206" s="13" t="s">
        <v>76</v>
      </c>
      <c r="AY206" s="251" t="s">
        <v>156</v>
      </c>
    </row>
    <row r="207" s="14" customFormat="1">
      <c r="A207" s="14"/>
      <c r="B207" s="252"/>
      <c r="C207" s="253"/>
      <c r="D207" s="243" t="s">
        <v>169</v>
      </c>
      <c r="E207" s="254" t="s">
        <v>1</v>
      </c>
      <c r="F207" s="255" t="s">
        <v>243</v>
      </c>
      <c r="G207" s="253"/>
      <c r="H207" s="256">
        <v>37.023000000000003</v>
      </c>
      <c r="I207" s="257"/>
      <c r="J207" s="253"/>
      <c r="K207" s="253"/>
      <c r="L207" s="258"/>
      <c r="M207" s="259"/>
      <c r="N207" s="260"/>
      <c r="O207" s="260"/>
      <c r="P207" s="260"/>
      <c r="Q207" s="260"/>
      <c r="R207" s="260"/>
      <c r="S207" s="260"/>
      <c r="T207" s="26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2" t="s">
        <v>169</v>
      </c>
      <c r="AU207" s="262" t="s">
        <v>86</v>
      </c>
      <c r="AV207" s="14" t="s">
        <v>86</v>
      </c>
      <c r="AW207" s="14" t="s">
        <v>32</v>
      </c>
      <c r="AX207" s="14" t="s">
        <v>76</v>
      </c>
      <c r="AY207" s="262" t="s">
        <v>156</v>
      </c>
    </row>
    <row r="208" s="14" customFormat="1">
      <c r="A208" s="14"/>
      <c r="B208" s="252"/>
      <c r="C208" s="253"/>
      <c r="D208" s="243" t="s">
        <v>169</v>
      </c>
      <c r="E208" s="254" t="s">
        <v>1</v>
      </c>
      <c r="F208" s="255" t="s">
        <v>244</v>
      </c>
      <c r="G208" s="253"/>
      <c r="H208" s="256">
        <v>-1.6000000000000001</v>
      </c>
      <c r="I208" s="257"/>
      <c r="J208" s="253"/>
      <c r="K208" s="253"/>
      <c r="L208" s="258"/>
      <c r="M208" s="259"/>
      <c r="N208" s="260"/>
      <c r="O208" s="260"/>
      <c r="P208" s="260"/>
      <c r="Q208" s="260"/>
      <c r="R208" s="260"/>
      <c r="S208" s="260"/>
      <c r="T208" s="26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2" t="s">
        <v>169</v>
      </c>
      <c r="AU208" s="262" t="s">
        <v>86</v>
      </c>
      <c r="AV208" s="14" t="s">
        <v>86</v>
      </c>
      <c r="AW208" s="14" t="s">
        <v>32</v>
      </c>
      <c r="AX208" s="14" t="s">
        <v>76</v>
      </c>
      <c r="AY208" s="262" t="s">
        <v>156</v>
      </c>
    </row>
    <row r="209" s="13" customFormat="1">
      <c r="A209" s="13"/>
      <c r="B209" s="241"/>
      <c r="C209" s="242"/>
      <c r="D209" s="243" t="s">
        <v>169</v>
      </c>
      <c r="E209" s="244" t="s">
        <v>1</v>
      </c>
      <c r="F209" s="245" t="s">
        <v>223</v>
      </c>
      <c r="G209" s="242"/>
      <c r="H209" s="244" t="s">
        <v>1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169</v>
      </c>
      <c r="AU209" s="251" t="s">
        <v>86</v>
      </c>
      <c r="AV209" s="13" t="s">
        <v>84</v>
      </c>
      <c r="AW209" s="13" t="s">
        <v>32</v>
      </c>
      <c r="AX209" s="13" t="s">
        <v>76</v>
      </c>
      <c r="AY209" s="251" t="s">
        <v>156</v>
      </c>
    </row>
    <row r="210" s="14" customFormat="1">
      <c r="A210" s="14"/>
      <c r="B210" s="252"/>
      <c r="C210" s="253"/>
      <c r="D210" s="243" t="s">
        <v>169</v>
      </c>
      <c r="E210" s="254" t="s">
        <v>1</v>
      </c>
      <c r="F210" s="255" t="s">
        <v>245</v>
      </c>
      <c r="G210" s="253"/>
      <c r="H210" s="256">
        <v>16.503</v>
      </c>
      <c r="I210" s="257"/>
      <c r="J210" s="253"/>
      <c r="K210" s="253"/>
      <c r="L210" s="258"/>
      <c r="M210" s="259"/>
      <c r="N210" s="260"/>
      <c r="O210" s="260"/>
      <c r="P210" s="260"/>
      <c r="Q210" s="260"/>
      <c r="R210" s="260"/>
      <c r="S210" s="260"/>
      <c r="T210" s="26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2" t="s">
        <v>169</v>
      </c>
      <c r="AU210" s="262" t="s">
        <v>86</v>
      </c>
      <c r="AV210" s="14" t="s">
        <v>86</v>
      </c>
      <c r="AW210" s="14" t="s">
        <v>32</v>
      </c>
      <c r="AX210" s="14" t="s">
        <v>76</v>
      </c>
      <c r="AY210" s="262" t="s">
        <v>156</v>
      </c>
    </row>
    <row r="211" s="14" customFormat="1">
      <c r="A211" s="14"/>
      <c r="B211" s="252"/>
      <c r="C211" s="253"/>
      <c r="D211" s="243" t="s">
        <v>169</v>
      </c>
      <c r="E211" s="254" t="s">
        <v>1</v>
      </c>
      <c r="F211" s="255" t="s">
        <v>246</v>
      </c>
      <c r="G211" s="253"/>
      <c r="H211" s="256">
        <v>-3.2000000000000002</v>
      </c>
      <c r="I211" s="257"/>
      <c r="J211" s="253"/>
      <c r="K211" s="253"/>
      <c r="L211" s="258"/>
      <c r="M211" s="259"/>
      <c r="N211" s="260"/>
      <c r="O211" s="260"/>
      <c r="P211" s="260"/>
      <c r="Q211" s="260"/>
      <c r="R211" s="260"/>
      <c r="S211" s="260"/>
      <c r="T211" s="26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2" t="s">
        <v>169</v>
      </c>
      <c r="AU211" s="262" t="s">
        <v>86</v>
      </c>
      <c r="AV211" s="14" t="s">
        <v>86</v>
      </c>
      <c r="AW211" s="14" t="s">
        <v>32</v>
      </c>
      <c r="AX211" s="14" t="s">
        <v>76</v>
      </c>
      <c r="AY211" s="262" t="s">
        <v>156</v>
      </c>
    </row>
    <row r="212" s="14" customFormat="1">
      <c r="A212" s="14"/>
      <c r="B212" s="252"/>
      <c r="C212" s="253"/>
      <c r="D212" s="243" t="s">
        <v>169</v>
      </c>
      <c r="E212" s="254" t="s">
        <v>1</v>
      </c>
      <c r="F212" s="255" t="s">
        <v>247</v>
      </c>
      <c r="G212" s="253"/>
      <c r="H212" s="256">
        <v>21.524999999999999</v>
      </c>
      <c r="I212" s="257"/>
      <c r="J212" s="253"/>
      <c r="K212" s="253"/>
      <c r="L212" s="258"/>
      <c r="M212" s="259"/>
      <c r="N212" s="260"/>
      <c r="O212" s="260"/>
      <c r="P212" s="260"/>
      <c r="Q212" s="260"/>
      <c r="R212" s="260"/>
      <c r="S212" s="260"/>
      <c r="T212" s="26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2" t="s">
        <v>169</v>
      </c>
      <c r="AU212" s="262" t="s">
        <v>86</v>
      </c>
      <c r="AV212" s="14" t="s">
        <v>86</v>
      </c>
      <c r="AW212" s="14" t="s">
        <v>32</v>
      </c>
      <c r="AX212" s="14" t="s">
        <v>76</v>
      </c>
      <c r="AY212" s="262" t="s">
        <v>156</v>
      </c>
    </row>
    <row r="213" s="14" customFormat="1">
      <c r="A213" s="14"/>
      <c r="B213" s="252"/>
      <c r="C213" s="253"/>
      <c r="D213" s="243" t="s">
        <v>169</v>
      </c>
      <c r="E213" s="254" t="s">
        <v>1</v>
      </c>
      <c r="F213" s="255" t="s">
        <v>244</v>
      </c>
      <c r="G213" s="253"/>
      <c r="H213" s="256">
        <v>-1.6000000000000001</v>
      </c>
      <c r="I213" s="257"/>
      <c r="J213" s="253"/>
      <c r="K213" s="253"/>
      <c r="L213" s="258"/>
      <c r="M213" s="259"/>
      <c r="N213" s="260"/>
      <c r="O213" s="260"/>
      <c r="P213" s="260"/>
      <c r="Q213" s="260"/>
      <c r="R213" s="260"/>
      <c r="S213" s="260"/>
      <c r="T213" s="26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2" t="s">
        <v>169</v>
      </c>
      <c r="AU213" s="262" t="s">
        <v>86</v>
      </c>
      <c r="AV213" s="14" t="s">
        <v>86</v>
      </c>
      <c r="AW213" s="14" t="s">
        <v>32</v>
      </c>
      <c r="AX213" s="14" t="s">
        <v>76</v>
      </c>
      <c r="AY213" s="262" t="s">
        <v>156</v>
      </c>
    </row>
    <row r="214" s="15" customFormat="1">
      <c r="A214" s="15"/>
      <c r="B214" s="263"/>
      <c r="C214" s="264"/>
      <c r="D214" s="243" t="s">
        <v>169</v>
      </c>
      <c r="E214" s="265" t="s">
        <v>1</v>
      </c>
      <c r="F214" s="266" t="s">
        <v>179</v>
      </c>
      <c r="G214" s="264"/>
      <c r="H214" s="267">
        <v>84.686000000000007</v>
      </c>
      <c r="I214" s="268"/>
      <c r="J214" s="264"/>
      <c r="K214" s="264"/>
      <c r="L214" s="269"/>
      <c r="M214" s="270"/>
      <c r="N214" s="271"/>
      <c r="O214" s="271"/>
      <c r="P214" s="271"/>
      <c r="Q214" s="271"/>
      <c r="R214" s="271"/>
      <c r="S214" s="271"/>
      <c r="T214" s="272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73" t="s">
        <v>169</v>
      </c>
      <c r="AU214" s="273" t="s">
        <v>86</v>
      </c>
      <c r="AV214" s="15" t="s">
        <v>163</v>
      </c>
      <c r="AW214" s="15" t="s">
        <v>32</v>
      </c>
      <c r="AX214" s="15" t="s">
        <v>84</v>
      </c>
      <c r="AY214" s="273" t="s">
        <v>156</v>
      </c>
    </row>
    <row r="215" s="2" customFormat="1" ht="24.15" customHeight="1">
      <c r="A215" s="38"/>
      <c r="B215" s="39"/>
      <c r="C215" s="227" t="s">
        <v>8</v>
      </c>
      <c r="D215" s="227" t="s">
        <v>159</v>
      </c>
      <c r="E215" s="228" t="s">
        <v>248</v>
      </c>
      <c r="F215" s="229" t="s">
        <v>230</v>
      </c>
      <c r="G215" s="230" t="s">
        <v>167</v>
      </c>
      <c r="H215" s="231">
        <v>152.68700000000001</v>
      </c>
      <c r="I215" s="232"/>
      <c r="J215" s="233">
        <f>ROUND(I215*H215,2)</f>
        <v>0</v>
      </c>
      <c r="K215" s="234"/>
      <c r="L215" s="44"/>
      <c r="M215" s="235" t="s">
        <v>1</v>
      </c>
      <c r="N215" s="236" t="s">
        <v>41</v>
      </c>
      <c r="O215" s="91"/>
      <c r="P215" s="237">
        <f>O215*H215</f>
        <v>0</v>
      </c>
      <c r="Q215" s="237">
        <v>0.018380000000000001</v>
      </c>
      <c r="R215" s="237">
        <f>Q215*H215</f>
        <v>2.8063870600000005</v>
      </c>
      <c r="S215" s="237">
        <v>0</v>
      </c>
      <c r="T215" s="23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9" t="s">
        <v>163</v>
      </c>
      <c r="AT215" s="239" t="s">
        <v>159</v>
      </c>
      <c r="AU215" s="239" t="s">
        <v>86</v>
      </c>
      <c r="AY215" s="17" t="s">
        <v>156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7" t="s">
        <v>84</v>
      </c>
      <c r="BK215" s="240">
        <f>ROUND(I215*H215,2)</f>
        <v>0</v>
      </c>
      <c r="BL215" s="17" t="s">
        <v>163</v>
      </c>
      <c r="BM215" s="239" t="s">
        <v>249</v>
      </c>
    </row>
    <row r="216" s="13" customFormat="1">
      <c r="A216" s="13"/>
      <c r="B216" s="241"/>
      <c r="C216" s="242"/>
      <c r="D216" s="243" t="s">
        <v>169</v>
      </c>
      <c r="E216" s="244" t="s">
        <v>1</v>
      </c>
      <c r="F216" s="245" t="s">
        <v>170</v>
      </c>
      <c r="G216" s="242"/>
      <c r="H216" s="244" t="s">
        <v>1</v>
      </c>
      <c r="I216" s="246"/>
      <c r="J216" s="242"/>
      <c r="K216" s="242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169</v>
      </c>
      <c r="AU216" s="251" t="s">
        <v>86</v>
      </c>
      <c r="AV216" s="13" t="s">
        <v>84</v>
      </c>
      <c r="AW216" s="13" t="s">
        <v>32</v>
      </c>
      <c r="AX216" s="13" t="s">
        <v>76</v>
      </c>
      <c r="AY216" s="251" t="s">
        <v>156</v>
      </c>
    </row>
    <row r="217" s="13" customFormat="1">
      <c r="A217" s="13"/>
      <c r="B217" s="241"/>
      <c r="C217" s="242"/>
      <c r="D217" s="243" t="s">
        <v>169</v>
      </c>
      <c r="E217" s="244" t="s">
        <v>1</v>
      </c>
      <c r="F217" s="245" t="s">
        <v>250</v>
      </c>
      <c r="G217" s="242"/>
      <c r="H217" s="244" t="s">
        <v>1</v>
      </c>
      <c r="I217" s="246"/>
      <c r="J217" s="242"/>
      <c r="K217" s="242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169</v>
      </c>
      <c r="AU217" s="251" t="s">
        <v>86</v>
      </c>
      <c r="AV217" s="13" t="s">
        <v>84</v>
      </c>
      <c r="AW217" s="13" t="s">
        <v>32</v>
      </c>
      <c r="AX217" s="13" t="s">
        <v>76</v>
      </c>
      <c r="AY217" s="251" t="s">
        <v>156</v>
      </c>
    </row>
    <row r="218" s="14" customFormat="1">
      <c r="A218" s="14"/>
      <c r="B218" s="252"/>
      <c r="C218" s="253"/>
      <c r="D218" s="243" t="s">
        <v>169</v>
      </c>
      <c r="E218" s="254" t="s">
        <v>1</v>
      </c>
      <c r="F218" s="255" t="s">
        <v>251</v>
      </c>
      <c r="G218" s="253"/>
      <c r="H218" s="256">
        <v>7.4880000000000004</v>
      </c>
      <c r="I218" s="257"/>
      <c r="J218" s="253"/>
      <c r="K218" s="253"/>
      <c r="L218" s="258"/>
      <c r="M218" s="259"/>
      <c r="N218" s="260"/>
      <c r="O218" s="260"/>
      <c r="P218" s="260"/>
      <c r="Q218" s="260"/>
      <c r="R218" s="260"/>
      <c r="S218" s="260"/>
      <c r="T218" s="26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2" t="s">
        <v>169</v>
      </c>
      <c r="AU218" s="262" t="s">
        <v>86</v>
      </c>
      <c r="AV218" s="14" t="s">
        <v>86</v>
      </c>
      <c r="AW218" s="14" t="s">
        <v>32</v>
      </c>
      <c r="AX218" s="14" t="s">
        <v>76</v>
      </c>
      <c r="AY218" s="262" t="s">
        <v>156</v>
      </c>
    </row>
    <row r="219" s="14" customFormat="1">
      <c r="A219" s="14"/>
      <c r="B219" s="252"/>
      <c r="C219" s="253"/>
      <c r="D219" s="243" t="s">
        <v>169</v>
      </c>
      <c r="E219" s="254" t="s">
        <v>1</v>
      </c>
      <c r="F219" s="255" t="s">
        <v>252</v>
      </c>
      <c r="G219" s="253"/>
      <c r="H219" s="256">
        <v>19.140999999999998</v>
      </c>
      <c r="I219" s="257"/>
      <c r="J219" s="253"/>
      <c r="K219" s="253"/>
      <c r="L219" s="258"/>
      <c r="M219" s="259"/>
      <c r="N219" s="260"/>
      <c r="O219" s="260"/>
      <c r="P219" s="260"/>
      <c r="Q219" s="260"/>
      <c r="R219" s="260"/>
      <c r="S219" s="260"/>
      <c r="T219" s="26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2" t="s">
        <v>169</v>
      </c>
      <c r="AU219" s="262" t="s">
        <v>86</v>
      </c>
      <c r="AV219" s="14" t="s">
        <v>86</v>
      </c>
      <c r="AW219" s="14" t="s">
        <v>32</v>
      </c>
      <c r="AX219" s="14" t="s">
        <v>76</v>
      </c>
      <c r="AY219" s="262" t="s">
        <v>156</v>
      </c>
    </row>
    <row r="220" s="14" customFormat="1">
      <c r="A220" s="14"/>
      <c r="B220" s="252"/>
      <c r="C220" s="253"/>
      <c r="D220" s="243" t="s">
        <v>169</v>
      </c>
      <c r="E220" s="254" t="s">
        <v>1</v>
      </c>
      <c r="F220" s="255" t="s">
        <v>191</v>
      </c>
      <c r="G220" s="253"/>
      <c r="H220" s="256">
        <v>-1.8</v>
      </c>
      <c r="I220" s="257"/>
      <c r="J220" s="253"/>
      <c r="K220" s="253"/>
      <c r="L220" s="258"/>
      <c r="M220" s="259"/>
      <c r="N220" s="260"/>
      <c r="O220" s="260"/>
      <c r="P220" s="260"/>
      <c r="Q220" s="260"/>
      <c r="R220" s="260"/>
      <c r="S220" s="260"/>
      <c r="T220" s="261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2" t="s">
        <v>169</v>
      </c>
      <c r="AU220" s="262" t="s">
        <v>86</v>
      </c>
      <c r="AV220" s="14" t="s">
        <v>86</v>
      </c>
      <c r="AW220" s="14" t="s">
        <v>32</v>
      </c>
      <c r="AX220" s="14" t="s">
        <v>76</v>
      </c>
      <c r="AY220" s="262" t="s">
        <v>156</v>
      </c>
    </row>
    <row r="221" s="14" customFormat="1">
      <c r="A221" s="14"/>
      <c r="B221" s="252"/>
      <c r="C221" s="253"/>
      <c r="D221" s="243" t="s">
        <v>169</v>
      </c>
      <c r="E221" s="254" t="s">
        <v>1</v>
      </c>
      <c r="F221" s="255" t="s">
        <v>253</v>
      </c>
      <c r="G221" s="253"/>
      <c r="H221" s="256">
        <v>26.228000000000002</v>
      </c>
      <c r="I221" s="257"/>
      <c r="J221" s="253"/>
      <c r="K221" s="253"/>
      <c r="L221" s="258"/>
      <c r="M221" s="259"/>
      <c r="N221" s="260"/>
      <c r="O221" s="260"/>
      <c r="P221" s="260"/>
      <c r="Q221" s="260"/>
      <c r="R221" s="260"/>
      <c r="S221" s="260"/>
      <c r="T221" s="26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2" t="s">
        <v>169</v>
      </c>
      <c r="AU221" s="262" t="s">
        <v>86</v>
      </c>
      <c r="AV221" s="14" t="s">
        <v>86</v>
      </c>
      <c r="AW221" s="14" t="s">
        <v>32</v>
      </c>
      <c r="AX221" s="14" t="s">
        <v>76</v>
      </c>
      <c r="AY221" s="262" t="s">
        <v>156</v>
      </c>
    </row>
    <row r="222" s="14" customFormat="1">
      <c r="A222" s="14"/>
      <c r="B222" s="252"/>
      <c r="C222" s="253"/>
      <c r="D222" s="243" t="s">
        <v>169</v>
      </c>
      <c r="E222" s="254" t="s">
        <v>1</v>
      </c>
      <c r="F222" s="255" t="s">
        <v>191</v>
      </c>
      <c r="G222" s="253"/>
      <c r="H222" s="256">
        <v>-1.8</v>
      </c>
      <c r="I222" s="257"/>
      <c r="J222" s="253"/>
      <c r="K222" s="253"/>
      <c r="L222" s="258"/>
      <c r="M222" s="259"/>
      <c r="N222" s="260"/>
      <c r="O222" s="260"/>
      <c r="P222" s="260"/>
      <c r="Q222" s="260"/>
      <c r="R222" s="260"/>
      <c r="S222" s="260"/>
      <c r="T222" s="26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2" t="s">
        <v>169</v>
      </c>
      <c r="AU222" s="262" t="s">
        <v>86</v>
      </c>
      <c r="AV222" s="14" t="s">
        <v>86</v>
      </c>
      <c r="AW222" s="14" t="s">
        <v>32</v>
      </c>
      <c r="AX222" s="14" t="s">
        <v>76</v>
      </c>
      <c r="AY222" s="262" t="s">
        <v>156</v>
      </c>
    </row>
    <row r="223" s="13" customFormat="1">
      <c r="A223" s="13"/>
      <c r="B223" s="241"/>
      <c r="C223" s="242"/>
      <c r="D223" s="243" t="s">
        <v>169</v>
      </c>
      <c r="E223" s="244" t="s">
        <v>1</v>
      </c>
      <c r="F223" s="245" t="s">
        <v>171</v>
      </c>
      <c r="G223" s="242"/>
      <c r="H223" s="244" t="s">
        <v>1</v>
      </c>
      <c r="I223" s="246"/>
      <c r="J223" s="242"/>
      <c r="K223" s="242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169</v>
      </c>
      <c r="AU223" s="251" t="s">
        <v>86</v>
      </c>
      <c r="AV223" s="13" t="s">
        <v>84</v>
      </c>
      <c r="AW223" s="13" t="s">
        <v>32</v>
      </c>
      <c r="AX223" s="13" t="s">
        <v>76</v>
      </c>
      <c r="AY223" s="251" t="s">
        <v>156</v>
      </c>
    </row>
    <row r="224" s="14" customFormat="1">
      <c r="A224" s="14"/>
      <c r="B224" s="252"/>
      <c r="C224" s="253"/>
      <c r="D224" s="243" t="s">
        <v>169</v>
      </c>
      <c r="E224" s="254" t="s">
        <v>1</v>
      </c>
      <c r="F224" s="255" t="s">
        <v>251</v>
      </c>
      <c r="G224" s="253"/>
      <c r="H224" s="256">
        <v>7.4880000000000004</v>
      </c>
      <c r="I224" s="257"/>
      <c r="J224" s="253"/>
      <c r="K224" s="253"/>
      <c r="L224" s="258"/>
      <c r="M224" s="259"/>
      <c r="N224" s="260"/>
      <c r="O224" s="260"/>
      <c r="P224" s="260"/>
      <c r="Q224" s="260"/>
      <c r="R224" s="260"/>
      <c r="S224" s="260"/>
      <c r="T224" s="261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2" t="s">
        <v>169</v>
      </c>
      <c r="AU224" s="262" t="s">
        <v>86</v>
      </c>
      <c r="AV224" s="14" t="s">
        <v>86</v>
      </c>
      <c r="AW224" s="14" t="s">
        <v>32</v>
      </c>
      <c r="AX224" s="14" t="s">
        <v>76</v>
      </c>
      <c r="AY224" s="262" t="s">
        <v>156</v>
      </c>
    </row>
    <row r="225" s="13" customFormat="1">
      <c r="A225" s="13"/>
      <c r="B225" s="241"/>
      <c r="C225" s="242"/>
      <c r="D225" s="243" t="s">
        <v>169</v>
      </c>
      <c r="E225" s="244" t="s">
        <v>1</v>
      </c>
      <c r="F225" s="245" t="s">
        <v>254</v>
      </c>
      <c r="G225" s="242"/>
      <c r="H225" s="244" t="s">
        <v>1</v>
      </c>
      <c r="I225" s="246"/>
      <c r="J225" s="242"/>
      <c r="K225" s="242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169</v>
      </c>
      <c r="AU225" s="251" t="s">
        <v>86</v>
      </c>
      <c r="AV225" s="13" t="s">
        <v>84</v>
      </c>
      <c r="AW225" s="13" t="s">
        <v>32</v>
      </c>
      <c r="AX225" s="13" t="s">
        <v>76</v>
      </c>
      <c r="AY225" s="251" t="s">
        <v>156</v>
      </c>
    </row>
    <row r="226" s="14" customFormat="1">
      <c r="A226" s="14"/>
      <c r="B226" s="252"/>
      <c r="C226" s="253"/>
      <c r="D226" s="243" t="s">
        <v>169</v>
      </c>
      <c r="E226" s="254" t="s">
        <v>1</v>
      </c>
      <c r="F226" s="255" t="s">
        <v>255</v>
      </c>
      <c r="G226" s="253"/>
      <c r="H226" s="256">
        <v>36.457000000000001</v>
      </c>
      <c r="I226" s="257"/>
      <c r="J226" s="253"/>
      <c r="K226" s="253"/>
      <c r="L226" s="258"/>
      <c r="M226" s="259"/>
      <c r="N226" s="260"/>
      <c r="O226" s="260"/>
      <c r="P226" s="260"/>
      <c r="Q226" s="260"/>
      <c r="R226" s="260"/>
      <c r="S226" s="260"/>
      <c r="T226" s="261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2" t="s">
        <v>169</v>
      </c>
      <c r="AU226" s="262" t="s">
        <v>86</v>
      </c>
      <c r="AV226" s="14" t="s">
        <v>86</v>
      </c>
      <c r="AW226" s="14" t="s">
        <v>32</v>
      </c>
      <c r="AX226" s="14" t="s">
        <v>76</v>
      </c>
      <c r="AY226" s="262" t="s">
        <v>156</v>
      </c>
    </row>
    <row r="227" s="14" customFormat="1">
      <c r="A227" s="14"/>
      <c r="B227" s="252"/>
      <c r="C227" s="253"/>
      <c r="D227" s="243" t="s">
        <v>169</v>
      </c>
      <c r="E227" s="254" t="s">
        <v>1</v>
      </c>
      <c r="F227" s="255" t="s">
        <v>191</v>
      </c>
      <c r="G227" s="253"/>
      <c r="H227" s="256">
        <v>-1.8</v>
      </c>
      <c r="I227" s="257"/>
      <c r="J227" s="253"/>
      <c r="K227" s="253"/>
      <c r="L227" s="258"/>
      <c r="M227" s="259"/>
      <c r="N227" s="260"/>
      <c r="O227" s="260"/>
      <c r="P227" s="260"/>
      <c r="Q227" s="260"/>
      <c r="R227" s="260"/>
      <c r="S227" s="260"/>
      <c r="T227" s="261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2" t="s">
        <v>169</v>
      </c>
      <c r="AU227" s="262" t="s">
        <v>86</v>
      </c>
      <c r="AV227" s="14" t="s">
        <v>86</v>
      </c>
      <c r="AW227" s="14" t="s">
        <v>32</v>
      </c>
      <c r="AX227" s="14" t="s">
        <v>76</v>
      </c>
      <c r="AY227" s="262" t="s">
        <v>156</v>
      </c>
    </row>
    <row r="228" s="13" customFormat="1">
      <c r="A228" s="13"/>
      <c r="B228" s="241"/>
      <c r="C228" s="242"/>
      <c r="D228" s="243" t="s">
        <v>169</v>
      </c>
      <c r="E228" s="244" t="s">
        <v>1</v>
      </c>
      <c r="F228" s="245" t="s">
        <v>256</v>
      </c>
      <c r="G228" s="242"/>
      <c r="H228" s="244" t="s">
        <v>1</v>
      </c>
      <c r="I228" s="246"/>
      <c r="J228" s="242"/>
      <c r="K228" s="242"/>
      <c r="L228" s="247"/>
      <c r="M228" s="248"/>
      <c r="N228" s="249"/>
      <c r="O228" s="249"/>
      <c r="P228" s="249"/>
      <c r="Q228" s="249"/>
      <c r="R228" s="249"/>
      <c r="S228" s="249"/>
      <c r="T228" s="25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1" t="s">
        <v>169</v>
      </c>
      <c r="AU228" s="251" t="s">
        <v>86</v>
      </c>
      <c r="AV228" s="13" t="s">
        <v>84</v>
      </c>
      <c r="AW228" s="13" t="s">
        <v>32</v>
      </c>
      <c r="AX228" s="13" t="s">
        <v>76</v>
      </c>
      <c r="AY228" s="251" t="s">
        <v>156</v>
      </c>
    </row>
    <row r="229" s="14" customFormat="1">
      <c r="A229" s="14"/>
      <c r="B229" s="252"/>
      <c r="C229" s="253"/>
      <c r="D229" s="243" t="s">
        <v>169</v>
      </c>
      <c r="E229" s="254" t="s">
        <v>1</v>
      </c>
      <c r="F229" s="255" t="s">
        <v>257</v>
      </c>
      <c r="G229" s="253"/>
      <c r="H229" s="256">
        <v>45.767000000000003</v>
      </c>
      <c r="I229" s="257"/>
      <c r="J229" s="253"/>
      <c r="K229" s="253"/>
      <c r="L229" s="258"/>
      <c r="M229" s="259"/>
      <c r="N229" s="260"/>
      <c r="O229" s="260"/>
      <c r="P229" s="260"/>
      <c r="Q229" s="260"/>
      <c r="R229" s="260"/>
      <c r="S229" s="260"/>
      <c r="T229" s="261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2" t="s">
        <v>169</v>
      </c>
      <c r="AU229" s="262" t="s">
        <v>86</v>
      </c>
      <c r="AV229" s="14" t="s">
        <v>86</v>
      </c>
      <c r="AW229" s="14" t="s">
        <v>32</v>
      </c>
      <c r="AX229" s="14" t="s">
        <v>76</v>
      </c>
      <c r="AY229" s="262" t="s">
        <v>156</v>
      </c>
    </row>
    <row r="230" s="14" customFormat="1">
      <c r="A230" s="14"/>
      <c r="B230" s="252"/>
      <c r="C230" s="253"/>
      <c r="D230" s="243" t="s">
        <v>169</v>
      </c>
      <c r="E230" s="254" t="s">
        <v>1</v>
      </c>
      <c r="F230" s="255" t="s">
        <v>191</v>
      </c>
      <c r="G230" s="253"/>
      <c r="H230" s="256">
        <v>-1.8</v>
      </c>
      <c r="I230" s="257"/>
      <c r="J230" s="253"/>
      <c r="K230" s="253"/>
      <c r="L230" s="258"/>
      <c r="M230" s="259"/>
      <c r="N230" s="260"/>
      <c r="O230" s="260"/>
      <c r="P230" s="260"/>
      <c r="Q230" s="260"/>
      <c r="R230" s="260"/>
      <c r="S230" s="260"/>
      <c r="T230" s="26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2" t="s">
        <v>169</v>
      </c>
      <c r="AU230" s="262" t="s">
        <v>86</v>
      </c>
      <c r="AV230" s="14" t="s">
        <v>86</v>
      </c>
      <c r="AW230" s="14" t="s">
        <v>32</v>
      </c>
      <c r="AX230" s="14" t="s">
        <v>76</v>
      </c>
      <c r="AY230" s="262" t="s">
        <v>156</v>
      </c>
    </row>
    <row r="231" s="14" customFormat="1">
      <c r="A231" s="14"/>
      <c r="B231" s="252"/>
      <c r="C231" s="253"/>
      <c r="D231" s="243" t="s">
        <v>169</v>
      </c>
      <c r="E231" s="254" t="s">
        <v>1</v>
      </c>
      <c r="F231" s="255" t="s">
        <v>258</v>
      </c>
      <c r="G231" s="253"/>
      <c r="H231" s="256">
        <v>19.117999999999999</v>
      </c>
      <c r="I231" s="257"/>
      <c r="J231" s="253"/>
      <c r="K231" s="253"/>
      <c r="L231" s="258"/>
      <c r="M231" s="259"/>
      <c r="N231" s="260"/>
      <c r="O231" s="260"/>
      <c r="P231" s="260"/>
      <c r="Q231" s="260"/>
      <c r="R231" s="260"/>
      <c r="S231" s="260"/>
      <c r="T231" s="26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2" t="s">
        <v>169</v>
      </c>
      <c r="AU231" s="262" t="s">
        <v>86</v>
      </c>
      <c r="AV231" s="14" t="s">
        <v>86</v>
      </c>
      <c r="AW231" s="14" t="s">
        <v>32</v>
      </c>
      <c r="AX231" s="14" t="s">
        <v>76</v>
      </c>
      <c r="AY231" s="262" t="s">
        <v>156</v>
      </c>
    </row>
    <row r="232" s="14" customFormat="1">
      <c r="A232" s="14"/>
      <c r="B232" s="252"/>
      <c r="C232" s="253"/>
      <c r="D232" s="243" t="s">
        <v>169</v>
      </c>
      <c r="E232" s="254" t="s">
        <v>1</v>
      </c>
      <c r="F232" s="255" t="s">
        <v>191</v>
      </c>
      <c r="G232" s="253"/>
      <c r="H232" s="256">
        <v>-1.8</v>
      </c>
      <c r="I232" s="257"/>
      <c r="J232" s="253"/>
      <c r="K232" s="253"/>
      <c r="L232" s="258"/>
      <c r="M232" s="259"/>
      <c r="N232" s="260"/>
      <c r="O232" s="260"/>
      <c r="P232" s="260"/>
      <c r="Q232" s="260"/>
      <c r="R232" s="260"/>
      <c r="S232" s="260"/>
      <c r="T232" s="261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2" t="s">
        <v>169</v>
      </c>
      <c r="AU232" s="262" t="s">
        <v>86</v>
      </c>
      <c r="AV232" s="14" t="s">
        <v>86</v>
      </c>
      <c r="AW232" s="14" t="s">
        <v>32</v>
      </c>
      <c r="AX232" s="14" t="s">
        <v>76</v>
      </c>
      <c r="AY232" s="262" t="s">
        <v>156</v>
      </c>
    </row>
    <row r="233" s="15" customFormat="1">
      <c r="A233" s="15"/>
      <c r="B233" s="263"/>
      <c r="C233" s="264"/>
      <c r="D233" s="243" t="s">
        <v>169</v>
      </c>
      <c r="E233" s="265" t="s">
        <v>1</v>
      </c>
      <c r="F233" s="266" t="s">
        <v>179</v>
      </c>
      <c r="G233" s="264"/>
      <c r="H233" s="267">
        <v>152.68699999999998</v>
      </c>
      <c r="I233" s="268"/>
      <c r="J233" s="264"/>
      <c r="K233" s="264"/>
      <c r="L233" s="269"/>
      <c r="M233" s="270"/>
      <c r="N233" s="271"/>
      <c r="O233" s="271"/>
      <c r="P233" s="271"/>
      <c r="Q233" s="271"/>
      <c r="R233" s="271"/>
      <c r="S233" s="271"/>
      <c r="T233" s="272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3" t="s">
        <v>169</v>
      </c>
      <c r="AU233" s="273" t="s">
        <v>86</v>
      </c>
      <c r="AV233" s="15" t="s">
        <v>163</v>
      </c>
      <c r="AW233" s="15" t="s">
        <v>32</v>
      </c>
      <c r="AX233" s="15" t="s">
        <v>84</v>
      </c>
      <c r="AY233" s="273" t="s">
        <v>156</v>
      </c>
    </row>
    <row r="234" s="2" customFormat="1" ht="24.15" customHeight="1">
      <c r="A234" s="38"/>
      <c r="B234" s="39"/>
      <c r="C234" s="227" t="s">
        <v>259</v>
      </c>
      <c r="D234" s="227" t="s">
        <v>159</v>
      </c>
      <c r="E234" s="228" t="s">
        <v>260</v>
      </c>
      <c r="F234" s="229" t="s">
        <v>261</v>
      </c>
      <c r="G234" s="230" t="s">
        <v>167</v>
      </c>
      <c r="H234" s="231">
        <v>237.37299999999999</v>
      </c>
      <c r="I234" s="232"/>
      <c r="J234" s="233">
        <f>ROUND(I234*H234,2)</f>
        <v>0</v>
      </c>
      <c r="K234" s="234"/>
      <c r="L234" s="44"/>
      <c r="M234" s="235" t="s">
        <v>1</v>
      </c>
      <c r="N234" s="236" t="s">
        <v>41</v>
      </c>
      <c r="O234" s="91"/>
      <c r="P234" s="237">
        <f>O234*H234</f>
        <v>0</v>
      </c>
      <c r="Q234" s="237">
        <v>0.0079000000000000008</v>
      </c>
      <c r="R234" s="237">
        <f>Q234*H234</f>
        <v>1.8752467000000002</v>
      </c>
      <c r="S234" s="237">
        <v>0</v>
      </c>
      <c r="T234" s="23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9" t="s">
        <v>163</v>
      </c>
      <c r="AT234" s="239" t="s">
        <v>159</v>
      </c>
      <c r="AU234" s="239" t="s">
        <v>86</v>
      </c>
      <c r="AY234" s="17" t="s">
        <v>156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7" t="s">
        <v>84</v>
      </c>
      <c r="BK234" s="240">
        <f>ROUND(I234*H234,2)</f>
        <v>0</v>
      </c>
      <c r="BL234" s="17" t="s">
        <v>163</v>
      </c>
      <c r="BM234" s="239" t="s">
        <v>262</v>
      </c>
    </row>
    <row r="235" s="13" customFormat="1">
      <c r="A235" s="13"/>
      <c r="B235" s="241"/>
      <c r="C235" s="242"/>
      <c r="D235" s="243" t="s">
        <v>169</v>
      </c>
      <c r="E235" s="244" t="s">
        <v>1</v>
      </c>
      <c r="F235" s="245" t="s">
        <v>230</v>
      </c>
      <c r="G235" s="242"/>
      <c r="H235" s="244" t="s">
        <v>1</v>
      </c>
      <c r="I235" s="246"/>
      <c r="J235" s="242"/>
      <c r="K235" s="242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169</v>
      </c>
      <c r="AU235" s="251" t="s">
        <v>86</v>
      </c>
      <c r="AV235" s="13" t="s">
        <v>84</v>
      </c>
      <c r="AW235" s="13" t="s">
        <v>32</v>
      </c>
      <c r="AX235" s="13" t="s">
        <v>76</v>
      </c>
      <c r="AY235" s="251" t="s">
        <v>156</v>
      </c>
    </row>
    <row r="236" s="14" customFormat="1">
      <c r="A236" s="14"/>
      <c r="B236" s="252"/>
      <c r="C236" s="253"/>
      <c r="D236" s="243" t="s">
        <v>169</v>
      </c>
      <c r="E236" s="254" t="s">
        <v>1</v>
      </c>
      <c r="F236" s="255" t="s">
        <v>231</v>
      </c>
      <c r="G236" s="253"/>
      <c r="H236" s="256">
        <v>152.68700000000001</v>
      </c>
      <c r="I236" s="257"/>
      <c r="J236" s="253"/>
      <c r="K236" s="253"/>
      <c r="L236" s="258"/>
      <c r="M236" s="259"/>
      <c r="N236" s="260"/>
      <c r="O236" s="260"/>
      <c r="P236" s="260"/>
      <c r="Q236" s="260"/>
      <c r="R236" s="260"/>
      <c r="S236" s="260"/>
      <c r="T236" s="261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2" t="s">
        <v>169</v>
      </c>
      <c r="AU236" s="262" t="s">
        <v>86</v>
      </c>
      <c r="AV236" s="14" t="s">
        <v>86</v>
      </c>
      <c r="AW236" s="14" t="s">
        <v>32</v>
      </c>
      <c r="AX236" s="14" t="s">
        <v>76</v>
      </c>
      <c r="AY236" s="262" t="s">
        <v>156</v>
      </c>
    </row>
    <row r="237" s="13" customFormat="1">
      <c r="A237" s="13"/>
      <c r="B237" s="241"/>
      <c r="C237" s="242"/>
      <c r="D237" s="243" t="s">
        <v>169</v>
      </c>
      <c r="E237" s="244" t="s">
        <v>1</v>
      </c>
      <c r="F237" s="245" t="s">
        <v>232</v>
      </c>
      <c r="G237" s="242"/>
      <c r="H237" s="244" t="s">
        <v>1</v>
      </c>
      <c r="I237" s="246"/>
      <c r="J237" s="242"/>
      <c r="K237" s="242"/>
      <c r="L237" s="247"/>
      <c r="M237" s="248"/>
      <c r="N237" s="249"/>
      <c r="O237" s="249"/>
      <c r="P237" s="249"/>
      <c r="Q237" s="249"/>
      <c r="R237" s="249"/>
      <c r="S237" s="249"/>
      <c r="T237" s="25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1" t="s">
        <v>169</v>
      </c>
      <c r="AU237" s="251" t="s">
        <v>86</v>
      </c>
      <c r="AV237" s="13" t="s">
        <v>84</v>
      </c>
      <c r="AW237" s="13" t="s">
        <v>32</v>
      </c>
      <c r="AX237" s="13" t="s">
        <v>76</v>
      </c>
      <c r="AY237" s="251" t="s">
        <v>156</v>
      </c>
    </row>
    <row r="238" s="14" customFormat="1">
      <c r="A238" s="14"/>
      <c r="B238" s="252"/>
      <c r="C238" s="253"/>
      <c r="D238" s="243" t="s">
        <v>169</v>
      </c>
      <c r="E238" s="254" t="s">
        <v>1</v>
      </c>
      <c r="F238" s="255" t="s">
        <v>233</v>
      </c>
      <c r="G238" s="253"/>
      <c r="H238" s="256">
        <v>84.686000000000007</v>
      </c>
      <c r="I238" s="257"/>
      <c r="J238" s="253"/>
      <c r="K238" s="253"/>
      <c r="L238" s="258"/>
      <c r="M238" s="259"/>
      <c r="N238" s="260"/>
      <c r="O238" s="260"/>
      <c r="P238" s="260"/>
      <c r="Q238" s="260"/>
      <c r="R238" s="260"/>
      <c r="S238" s="260"/>
      <c r="T238" s="261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2" t="s">
        <v>169</v>
      </c>
      <c r="AU238" s="262" t="s">
        <v>86</v>
      </c>
      <c r="AV238" s="14" t="s">
        <v>86</v>
      </c>
      <c r="AW238" s="14" t="s">
        <v>32</v>
      </c>
      <c r="AX238" s="14" t="s">
        <v>76</v>
      </c>
      <c r="AY238" s="262" t="s">
        <v>156</v>
      </c>
    </row>
    <row r="239" s="15" customFormat="1">
      <c r="A239" s="15"/>
      <c r="B239" s="263"/>
      <c r="C239" s="264"/>
      <c r="D239" s="243" t="s">
        <v>169</v>
      </c>
      <c r="E239" s="265" t="s">
        <v>1</v>
      </c>
      <c r="F239" s="266" t="s">
        <v>179</v>
      </c>
      <c r="G239" s="264"/>
      <c r="H239" s="267">
        <v>237.37300000000002</v>
      </c>
      <c r="I239" s="268"/>
      <c r="J239" s="264"/>
      <c r="K239" s="264"/>
      <c r="L239" s="269"/>
      <c r="M239" s="270"/>
      <c r="N239" s="271"/>
      <c r="O239" s="271"/>
      <c r="P239" s="271"/>
      <c r="Q239" s="271"/>
      <c r="R239" s="271"/>
      <c r="S239" s="271"/>
      <c r="T239" s="272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73" t="s">
        <v>169</v>
      </c>
      <c r="AU239" s="273" t="s">
        <v>86</v>
      </c>
      <c r="AV239" s="15" t="s">
        <v>163</v>
      </c>
      <c r="AW239" s="15" t="s">
        <v>32</v>
      </c>
      <c r="AX239" s="15" t="s">
        <v>84</v>
      </c>
      <c r="AY239" s="273" t="s">
        <v>156</v>
      </c>
    </row>
    <row r="240" s="2" customFormat="1" ht="24.15" customHeight="1">
      <c r="A240" s="38"/>
      <c r="B240" s="39"/>
      <c r="C240" s="227" t="s">
        <v>263</v>
      </c>
      <c r="D240" s="227" t="s">
        <v>159</v>
      </c>
      <c r="E240" s="228" t="s">
        <v>264</v>
      </c>
      <c r="F240" s="229" t="s">
        <v>265</v>
      </c>
      <c r="G240" s="230" t="s">
        <v>162</v>
      </c>
      <c r="H240" s="231">
        <v>8</v>
      </c>
      <c r="I240" s="232"/>
      <c r="J240" s="233">
        <f>ROUND(I240*H240,2)</f>
        <v>0</v>
      </c>
      <c r="K240" s="234"/>
      <c r="L240" s="44"/>
      <c r="M240" s="235" t="s">
        <v>1</v>
      </c>
      <c r="N240" s="236" t="s">
        <v>41</v>
      </c>
      <c r="O240" s="91"/>
      <c r="P240" s="237">
        <f>O240*H240</f>
        <v>0</v>
      </c>
      <c r="Q240" s="237">
        <v>0.1658</v>
      </c>
      <c r="R240" s="237">
        <f>Q240*H240</f>
        <v>1.3264</v>
      </c>
      <c r="S240" s="237">
        <v>0</v>
      </c>
      <c r="T240" s="23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9" t="s">
        <v>163</v>
      </c>
      <c r="AT240" s="239" t="s">
        <v>159</v>
      </c>
      <c r="AU240" s="239" t="s">
        <v>86</v>
      </c>
      <c r="AY240" s="17" t="s">
        <v>156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7" t="s">
        <v>84</v>
      </c>
      <c r="BK240" s="240">
        <f>ROUND(I240*H240,2)</f>
        <v>0</v>
      </c>
      <c r="BL240" s="17" t="s">
        <v>163</v>
      </c>
      <c r="BM240" s="239" t="s">
        <v>266</v>
      </c>
    </row>
    <row r="241" s="13" customFormat="1">
      <c r="A241" s="13"/>
      <c r="B241" s="241"/>
      <c r="C241" s="242"/>
      <c r="D241" s="243" t="s">
        <v>169</v>
      </c>
      <c r="E241" s="244" t="s">
        <v>1</v>
      </c>
      <c r="F241" s="245" t="s">
        <v>170</v>
      </c>
      <c r="G241" s="242"/>
      <c r="H241" s="244" t="s">
        <v>1</v>
      </c>
      <c r="I241" s="246"/>
      <c r="J241" s="242"/>
      <c r="K241" s="242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169</v>
      </c>
      <c r="AU241" s="251" t="s">
        <v>86</v>
      </c>
      <c r="AV241" s="13" t="s">
        <v>84</v>
      </c>
      <c r="AW241" s="13" t="s">
        <v>32</v>
      </c>
      <c r="AX241" s="13" t="s">
        <v>76</v>
      </c>
      <c r="AY241" s="251" t="s">
        <v>156</v>
      </c>
    </row>
    <row r="242" s="13" customFormat="1">
      <c r="A242" s="13"/>
      <c r="B242" s="241"/>
      <c r="C242" s="242"/>
      <c r="D242" s="243" t="s">
        <v>169</v>
      </c>
      <c r="E242" s="244" t="s">
        <v>1</v>
      </c>
      <c r="F242" s="245" t="s">
        <v>250</v>
      </c>
      <c r="G242" s="242"/>
      <c r="H242" s="244" t="s">
        <v>1</v>
      </c>
      <c r="I242" s="246"/>
      <c r="J242" s="242"/>
      <c r="K242" s="242"/>
      <c r="L242" s="247"/>
      <c r="M242" s="248"/>
      <c r="N242" s="249"/>
      <c r="O242" s="249"/>
      <c r="P242" s="249"/>
      <c r="Q242" s="249"/>
      <c r="R242" s="249"/>
      <c r="S242" s="249"/>
      <c r="T242" s="25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1" t="s">
        <v>169</v>
      </c>
      <c r="AU242" s="251" t="s">
        <v>86</v>
      </c>
      <c r="AV242" s="13" t="s">
        <v>84</v>
      </c>
      <c r="AW242" s="13" t="s">
        <v>32</v>
      </c>
      <c r="AX242" s="13" t="s">
        <v>76</v>
      </c>
      <c r="AY242" s="251" t="s">
        <v>156</v>
      </c>
    </row>
    <row r="243" s="14" customFormat="1">
      <c r="A243" s="14"/>
      <c r="B243" s="252"/>
      <c r="C243" s="253"/>
      <c r="D243" s="243" t="s">
        <v>169</v>
      </c>
      <c r="E243" s="254" t="s">
        <v>1</v>
      </c>
      <c r="F243" s="255" t="s">
        <v>184</v>
      </c>
      <c r="G243" s="253"/>
      <c r="H243" s="256">
        <v>5</v>
      </c>
      <c r="I243" s="257"/>
      <c r="J243" s="253"/>
      <c r="K243" s="253"/>
      <c r="L243" s="258"/>
      <c r="M243" s="259"/>
      <c r="N243" s="260"/>
      <c r="O243" s="260"/>
      <c r="P243" s="260"/>
      <c r="Q243" s="260"/>
      <c r="R243" s="260"/>
      <c r="S243" s="260"/>
      <c r="T243" s="261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2" t="s">
        <v>169</v>
      </c>
      <c r="AU243" s="262" t="s">
        <v>86</v>
      </c>
      <c r="AV243" s="14" t="s">
        <v>86</v>
      </c>
      <c r="AW243" s="14" t="s">
        <v>32</v>
      </c>
      <c r="AX243" s="14" t="s">
        <v>76</v>
      </c>
      <c r="AY243" s="262" t="s">
        <v>156</v>
      </c>
    </row>
    <row r="244" s="13" customFormat="1">
      <c r="A244" s="13"/>
      <c r="B244" s="241"/>
      <c r="C244" s="242"/>
      <c r="D244" s="243" t="s">
        <v>169</v>
      </c>
      <c r="E244" s="244" t="s">
        <v>1</v>
      </c>
      <c r="F244" s="245" t="s">
        <v>171</v>
      </c>
      <c r="G244" s="242"/>
      <c r="H244" s="244" t="s">
        <v>1</v>
      </c>
      <c r="I244" s="246"/>
      <c r="J244" s="242"/>
      <c r="K244" s="242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169</v>
      </c>
      <c r="AU244" s="251" t="s">
        <v>86</v>
      </c>
      <c r="AV244" s="13" t="s">
        <v>84</v>
      </c>
      <c r="AW244" s="13" t="s">
        <v>32</v>
      </c>
      <c r="AX244" s="13" t="s">
        <v>76</v>
      </c>
      <c r="AY244" s="251" t="s">
        <v>156</v>
      </c>
    </row>
    <row r="245" s="14" customFormat="1">
      <c r="A245" s="14"/>
      <c r="B245" s="252"/>
      <c r="C245" s="253"/>
      <c r="D245" s="243" t="s">
        <v>169</v>
      </c>
      <c r="E245" s="254" t="s">
        <v>1</v>
      </c>
      <c r="F245" s="255" t="s">
        <v>84</v>
      </c>
      <c r="G245" s="253"/>
      <c r="H245" s="256">
        <v>1</v>
      </c>
      <c r="I245" s="257"/>
      <c r="J245" s="253"/>
      <c r="K245" s="253"/>
      <c r="L245" s="258"/>
      <c r="M245" s="259"/>
      <c r="N245" s="260"/>
      <c r="O245" s="260"/>
      <c r="P245" s="260"/>
      <c r="Q245" s="260"/>
      <c r="R245" s="260"/>
      <c r="S245" s="260"/>
      <c r="T245" s="261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2" t="s">
        <v>169</v>
      </c>
      <c r="AU245" s="262" t="s">
        <v>86</v>
      </c>
      <c r="AV245" s="14" t="s">
        <v>86</v>
      </c>
      <c r="AW245" s="14" t="s">
        <v>32</v>
      </c>
      <c r="AX245" s="14" t="s">
        <v>76</v>
      </c>
      <c r="AY245" s="262" t="s">
        <v>156</v>
      </c>
    </row>
    <row r="246" s="13" customFormat="1">
      <c r="A246" s="13"/>
      <c r="B246" s="241"/>
      <c r="C246" s="242"/>
      <c r="D246" s="243" t="s">
        <v>169</v>
      </c>
      <c r="E246" s="244" t="s">
        <v>1</v>
      </c>
      <c r="F246" s="245" t="s">
        <v>176</v>
      </c>
      <c r="G246" s="242"/>
      <c r="H246" s="244" t="s">
        <v>1</v>
      </c>
      <c r="I246" s="246"/>
      <c r="J246" s="242"/>
      <c r="K246" s="242"/>
      <c r="L246" s="247"/>
      <c r="M246" s="248"/>
      <c r="N246" s="249"/>
      <c r="O246" s="249"/>
      <c r="P246" s="249"/>
      <c r="Q246" s="249"/>
      <c r="R246" s="249"/>
      <c r="S246" s="249"/>
      <c r="T246" s="25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1" t="s">
        <v>169</v>
      </c>
      <c r="AU246" s="251" t="s">
        <v>86</v>
      </c>
      <c r="AV246" s="13" t="s">
        <v>84</v>
      </c>
      <c r="AW246" s="13" t="s">
        <v>32</v>
      </c>
      <c r="AX246" s="13" t="s">
        <v>76</v>
      </c>
      <c r="AY246" s="251" t="s">
        <v>156</v>
      </c>
    </row>
    <row r="247" s="14" customFormat="1">
      <c r="A247" s="14"/>
      <c r="B247" s="252"/>
      <c r="C247" s="253"/>
      <c r="D247" s="243" t="s">
        <v>169</v>
      </c>
      <c r="E247" s="254" t="s">
        <v>1</v>
      </c>
      <c r="F247" s="255" t="s">
        <v>84</v>
      </c>
      <c r="G247" s="253"/>
      <c r="H247" s="256">
        <v>1</v>
      </c>
      <c r="I247" s="257"/>
      <c r="J247" s="253"/>
      <c r="K247" s="253"/>
      <c r="L247" s="258"/>
      <c r="M247" s="259"/>
      <c r="N247" s="260"/>
      <c r="O247" s="260"/>
      <c r="P247" s="260"/>
      <c r="Q247" s="260"/>
      <c r="R247" s="260"/>
      <c r="S247" s="260"/>
      <c r="T247" s="261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2" t="s">
        <v>169</v>
      </c>
      <c r="AU247" s="262" t="s">
        <v>86</v>
      </c>
      <c r="AV247" s="14" t="s">
        <v>86</v>
      </c>
      <c r="AW247" s="14" t="s">
        <v>32</v>
      </c>
      <c r="AX247" s="14" t="s">
        <v>76</v>
      </c>
      <c r="AY247" s="262" t="s">
        <v>156</v>
      </c>
    </row>
    <row r="248" s="13" customFormat="1">
      <c r="A248" s="13"/>
      <c r="B248" s="241"/>
      <c r="C248" s="242"/>
      <c r="D248" s="243" t="s">
        <v>169</v>
      </c>
      <c r="E248" s="244" t="s">
        <v>1</v>
      </c>
      <c r="F248" s="245" t="s">
        <v>178</v>
      </c>
      <c r="G248" s="242"/>
      <c r="H248" s="244" t="s">
        <v>1</v>
      </c>
      <c r="I248" s="246"/>
      <c r="J248" s="242"/>
      <c r="K248" s="242"/>
      <c r="L248" s="247"/>
      <c r="M248" s="248"/>
      <c r="N248" s="249"/>
      <c r="O248" s="249"/>
      <c r="P248" s="249"/>
      <c r="Q248" s="249"/>
      <c r="R248" s="249"/>
      <c r="S248" s="249"/>
      <c r="T248" s="25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1" t="s">
        <v>169</v>
      </c>
      <c r="AU248" s="251" t="s">
        <v>86</v>
      </c>
      <c r="AV248" s="13" t="s">
        <v>84</v>
      </c>
      <c r="AW248" s="13" t="s">
        <v>32</v>
      </c>
      <c r="AX248" s="13" t="s">
        <v>76</v>
      </c>
      <c r="AY248" s="251" t="s">
        <v>156</v>
      </c>
    </row>
    <row r="249" s="14" customFormat="1">
      <c r="A249" s="14"/>
      <c r="B249" s="252"/>
      <c r="C249" s="253"/>
      <c r="D249" s="243" t="s">
        <v>169</v>
      </c>
      <c r="E249" s="254" t="s">
        <v>1</v>
      </c>
      <c r="F249" s="255" t="s">
        <v>84</v>
      </c>
      <c r="G249" s="253"/>
      <c r="H249" s="256">
        <v>1</v>
      </c>
      <c r="I249" s="257"/>
      <c r="J249" s="253"/>
      <c r="K249" s="253"/>
      <c r="L249" s="258"/>
      <c r="M249" s="259"/>
      <c r="N249" s="260"/>
      <c r="O249" s="260"/>
      <c r="P249" s="260"/>
      <c r="Q249" s="260"/>
      <c r="R249" s="260"/>
      <c r="S249" s="260"/>
      <c r="T249" s="261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2" t="s">
        <v>169</v>
      </c>
      <c r="AU249" s="262" t="s">
        <v>86</v>
      </c>
      <c r="AV249" s="14" t="s">
        <v>86</v>
      </c>
      <c r="AW249" s="14" t="s">
        <v>32</v>
      </c>
      <c r="AX249" s="14" t="s">
        <v>76</v>
      </c>
      <c r="AY249" s="262" t="s">
        <v>156</v>
      </c>
    </row>
    <row r="250" s="15" customFormat="1">
      <c r="A250" s="15"/>
      <c r="B250" s="263"/>
      <c r="C250" s="264"/>
      <c r="D250" s="243" t="s">
        <v>169</v>
      </c>
      <c r="E250" s="265" t="s">
        <v>1</v>
      </c>
      <c r="F250" s="266" t="s">
        <v>179</v>
      </c>
      <c r="G250" s="264"/>
      <c r="H250" s="267">
        <v>8</v>
      </c>
      <c r="I250" s="268"/>
      <c r="J250" s="264"/>
      <c r="K250" s="264"/>
      <c r="L250" s="269"/>
      <c r="M250" s="270"/>
      <c r="N250" s="271"/>
      <c r="O250" s="271"/>
      <c r="P250" s="271"/>
      <c r="Q250" s="271"/>
      <c r="R250" s="271"/>
      <c r="S250" s="271"/>
      <c r="T250" s="272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73" t="s">
        <v>169</v>
      </c>
      <c r="AU250" s="273" t="s">
        <v>86</v>
      </c>
      <c r="AV250" s="15" t="s">
        <v>163</v>
      </c>
      <c r="AW250" s="15" t="s">
        <v>32</v>
      </c>
      <c r="AX250" s="15" t="s">
        <v>84</v>
      </c>
      <c r="AY250" s="273" t="s">
        <v>156</v>
      </c>
    </row>
    <row r="251" s="2" customFormat="1" ht="16.5" customHeight="1">
      <c r="A251" s="38"/>
      <c r="B251" s="39"/>
      <c r="C251" s="227" t="s">
        <v>267</v>
      </c>
      <c r="D251" s="227" t="s">
        <v>159</v>
      </c>
      <c r="E251" s="228" t="s">
        <v>268</v>
      </c>
      <c r="F251" s="229" t="s">
        <v>269</v>
      </c>
      <c r="G251" s="230" t="s">
        <v>167</v>
      </c>
      <c r="H251" s="231">
        <v>50</v>
      </c>
      <c r="I251" s="232"/>
      <c r="J251" s="233">
        <f>ROUND(I251*H251,2)</f>
        <v>0</v>
      </c>
      <c r="K251" s="234"/>
      <c r="L251" s="44"/>
      <c r="M251" s="235" t="s">
        <v>1</v>
      </c>
      <c r="N251" s="236" t="s">
        <v>41</v>
      </c>
      <c r="O251" s="91"/>
      <c r="P251" s="237">
        <f>O251*H251</f>
        <v>0</v>
      </c>
      <c r="Q251" s="237">
        <v>9.0000000000000006E-05</v>
      </c>
      <c r="R251" s="237">
        <f>Q251*H251</f>
        <v>0.0045000000000000005</v>
      </c>
      <c r="S251" s="237">
        <v>6.0000000000000002E-05</v>
      </c>
      <c r="T251" s="238">
        <f>S251*H251</f>
        <v>0.0030000000000000001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9" t="s">
        <v>163</v>
      </c>
      <c r="AT251" s="239" t="s">
        <v>159</v>
      </c>
      <c r="AU251" s="239" t="s">
        <v>86</v>
      </c>
      <c r="AY251" s="17" t="s">
        <v>156</v>
      </c>
      <c r="BE251" s="240">
        <f>IF(N251="základní",J251,0)</f>
        <v>0</v>
      </c>
      <c r="BF251" s="240">
        <f>IF(N251="snížená",J251,0)</f>
        <v>0</v>
      </c>
      <c r="BG251" s="240">
        <f>IF(N251="zákl. přenesená",J251,0)</f>
        <v>0</v>
      </c>
      <c r="BH251" s="240">
        <f>IF(N251="sníž. přenesená",J251,0)</f>
        <v>0</v>
      </c>
      <c r="BI251" s="240">
        <f>IF(N251="nulová",J251,0)</f>
        <v>0</v>
      </c>
      <c r="BJ251" s="17" t="s">
        <v>84</v>
      </c>
      <c r="BK251" s="240">
        <f>ROUND(I251*H251,2)</f>
        <v>0</v>
      </c>
      <c r="BL251" s="17" t="s">
        <v>163</v>
      </c>
      <c r="BM251" s="239" t="s">
        <v>270</v>
      </c>
    </row>
    <row r="252" s="13" customFormat="1">
      <c r="A252" s="13"/>
      <c r="B252" s="241"/>
      <c r="C252" s="242"/>
      <c r="D252" s="243" t="s">
        <v>169</v>
      </c>
      <c r="E252" s="244" t="s">
        <v>1</v>
      </c>
      <c r="F252" s="245" t="s">
        <v>271</v>
      </c>
      <c r="G252" s="242"/>
      <c r="H252" s="244" t="s">
        <v>1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169</v>
      </c>
      <c r="AU252" s="251" t="s">
        <v>86</v>
      </c>
      <c r="AV252" s="13" t="s">
        <v>84</v>
      </c>
      <c r="AW252" s="13" t="s">
        <v>32</v>
      </c>
      <c r="AX252" s="13" t="s">
        <v>76</v>
      </c>
      <c r="AY252" s="251" t="s">
        <v>156</v>
      </c>
    </row>
    <row r="253" s="14" customFormat="1">
      <c r="A253" s="14"/>
      <c r="B253" s="252"/>
      <c r="C253" s="253"/>
      <c r="D253" s="243" t="s">
        <v>169</v>
      </c>
      <c r="E253" s="254" t="s">
        <v>1</v>
      </c>
      <c r="F253" s="255" t="s">
        <v>272</v>
      </c>
      <c r="G253" s="253"/>
      <c r="H253" s="256">
        <v>50</v>
      </c>
      <c r="I253" s="257"/>
      <c r="J253" s="253"/>
      <c r="K253" s="253"/>
      <c r="L253" s="258"/>
      <c r="M253" s="259"/>
      <c r="N253" s="260"/>
      <c r="O253" s="260"/>
      <c r="P253" s="260"/>
      <c r="Q253" s="260"/>
      <c r="R253" s="260"/>
      <c r="S253" s="260"/>
      <c r="T253" s="26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2" t="s">
        <v>169</v>
      </c>
      <c r="AU253" s="262" t="s">
        <v>86</v>
      </c>
      <c r="AV253" s="14" t="s">
        <v>86</v>
      </c>
      <c r="AW253" s="14" t="s">
        <v>32</v>
      </c>
      <c r="AX253" s="14" t="s">
        <v>84</v>
      </c>
      <c r="AY253" s="262" t="s">
        <v>156</v>
      </c>
    </row>
    <row r="254" s="2" customFormat="1" ht="16.5" customHeight="1">
      <c r="A254" s="38"/>
      <c r="B254" s="39"/>
      <c r="C254" s="227" t="s">
        <v>216</v>
      </c>
      <c r="D254" s="227" t="s">
        <v>159</v>
      </c>
      <c r="E254" s="228" t="s">
        <v>273</v>
      </c>
      <c r="F254" s="229" t="s">
        <v>274</v>
      </c>
      <c r="G254" s="230" t="s">
        <v>167</v>
      </c>
      <c r="H254" s="231">
        <v>20</v>
      </c>
      <c r="I254" s="232"/>
      <c r="J254" s="233">
        <f>ROUND(I254*H254,2)</f>
        <v>0</v>
      </c>
      <c r="K254" s="234"/>
      <c r="L254" s="44"/>
      <c r="M254" s="235" t="s">
        <v>1</v>
      </c>
      <c r="N254" s="236" t="s">
        <v>41</v>
      </c>
      <c r="O254" s="91"/>
      <c r="P254" s="237">
        <f>O254*H254</f>
        <v>0</v>
      </c>
      <c r="Q254" s="237">
        <v>0.026440000000000002</v>
      </c>
      <c r="R254" s="237">
        <f>Q254*H254</f>
        <v>0.52880000000000005</v>
      </c>
      <c r="S254" s="237">
        <v>0.025999999999999999</v>
      </c>
      <c r="T254" s="238">
        <f>S254*H254</f>
        <v>0.52000000000000002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9" t="s">
        <v>163</v>
      </c>
      <c r="AT254" s="239" t="s">
        <v>159</v>
      </c>
      <c r="AU254" s="239" t="s">
        <v>86</v>
      </c>
      <c r="AY254" s="17" t="s">
        <v>156</v>
      </c>
      <c r="BE254" s="240">
        <f>IF(N254="základní",J254,0)</f>
        <v>0</v>
      </c>
      <c r="BF254" s="240">
        <f>IF(N254="snížená",J254,0)</f>
        <v>0</v>
      </c>
      <c r="BG254" s="240">
        <f>IF(N254="zákl. přenesená",J254,0)</f>
        <v>0</v>
      </c>
      <c r="BH254" s="240">
        <f>IF(N254="sníž. přenesená",J254,0)</f>
        <v>0</v>
      </c>
      <c r="BI254" s="240">
        <f>IF(N254="nulová",J254,0)</f>
        <v>0</v>
      </c>
      <c r="BJ254" s="17" t="s">
        <v>84</v>
      </c>
      <c r="BK254" s="240">
        <f>ROUND(I254*H254,2)</f>
        <v>0</v>
      </c>
      <c r="BL254" s="17" t="s">
        <v>163</v>
      </c>
      <c r="BM254" s="239" t="s">
        <v>275</v>
      </c>
    </row>
    <row r="255" s="2" customFormat="1" ht="24.15" customHeight="1">
      <c r="A255" s="38"/>
      <c r="B255" s="39"/>
      <c r="C255" s="227" t="s">
        <v>276</v>
      </c>
      <c r="D255" s="227" t="s">
        <v>159</v>
      </c>
      <c r="E255" s="228" t="s">
        <v>277</v>
      </c>
      <c r="F255" s="229" t="s">
        <v>278</v>
      </c>
      <c r="G255" s="230" t="s">
        <v>167</v>
      </c>
      <c r="H255" s="231">
        <v>20</v>
      </c>
      <c r="I255" s="232"/>
      <c r="J255" s="233">
        <f>ROUND(I255*H255,2)</f>
        <v>0</v>
      </c>
      <c r="K255" s="234"/>
      <c r="L255" s="44"/>
      <c r="M255" s="235" t="s">
        <v>1</v>
      </c>
      <c r="N255" s="236" t="s">
        <v>41</v>
      </c>
      <c r="O255" s="91"/>
      <c r="P255" s="237">
        <f>O255*H255</f>
        <v>0</v>
      </c>
      <c r="Q255" s="237">
        <v>0.019290000000000002</v>
      </c>
      <c r="R255" s="237">
        <f>Q255*H255</f>
        <v>0.38580000000000003</v>
      </c>
      <c r="S255" s="237">
        <v>0.02</v>
      </c>
      <c r="T255" s="238">
        <f>S255*H255</f>
        <v>0.40000000000000002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9" t="s">
        <v>163</v>
      </c>
      <c r="AT255" s="239" t="s">
        <v>159</v>
      </c>
      <c r="AU255" s="239" t="s">
        <v>86</v>
      </c>
      <c r="AY255" s="17" t="s">
        <v>156</v>
      </c>
      <c r="BE255" s="240">
        <f>IF(N255="základní",J255,0)</f>
        <v>0</v>
      </c>
      <c r="BF255" s="240">
        <f>IF(N255="snížená",J255,0)</f>
        <v>0</v>
      </c>
      <c r="BG255" s="240">
        <f>IF(N255="zákl. přenesená",J255,0)</f>
        <v>0</v>
      </c>
      <c r="BH255" s="240">
        <f>IF(N255="sníž. přenesená",J255,0)</f>
        <v>0</v>
      </c>
      <c r="BI255" s="240">
        <f>IF(N255="nulová",J255,0)</f>
        <v>0</v>
      </c>
      <c r="BJ255" s="17" t="s">
        <v>84</v>
      </c>
      <c r="BK255" s="240">
        <f>ROUND(I255*H255,2)</f>
        <v>0</v>
      </c>
      <c r="BL255" s="17" t="s">
        <v>163</v>
      </c>
      <c r="BM255" s="239" t="s">
        <v>279</v>
      </c>
    </row>
    <row r="256" s="2" customFormat="1" ht="24.15" customHeight="1">
      <c r="A256" s="38"/>
      <c r="B256" s="39"/>
      <c r="C256" s="227" t="s">
        <v>280</v>
      </c>
      <c r="D256" s="227" t="s">
        <v>159</v>
      </c>
      <c r="E256" s="228" t="s">
        <v>281</v>
      </c>
      <c r="F256" s="229" t="s">
        <v>282</v>
      </c>
      <c r="G256" s="230" t="s">
        <v>167</v>
      </c>
      <c r="H256" s="231">
        <v>20</v>
      </c>
      <c r="I256" s="232"/>
      <c r="J256" s="233">
        <f>ROUND(I256*H256,2)</f>
        <v>0</v>
      </c>
      <c r="K256" s="234"/>
      <c r="L256" s="44"/>
      <c r="M256" s="235" t="s">
        <v>1</v>
      </c>
      <c r="N256" s="236" t="s">
        <v>41</v>
      </c>
      <c r="O256" s="91"/>
      <c r="P256" s="237">
        <f>O256*H256</f>
        <v>0</v>
      </c>
      <c r="Q256" s="237">
        <v>0.00022000000000000001</v>
      </c>
      <c r="R256" s="237">
        <f>Q256*H256</f>
        <v>0.0044000000000000003</v>
      </c>
      <c r="S256" s="237">
        <v>0.00020000000000000001</v>
      </c>
      <c r="T256" s="238">
        <f>S256*H256</f>
        <v>0.0040000000000000001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9" t="s">
        <v>163</v>
      </c>
      <c r="AT256" s="239" t="s">
        <v>159</v>
      </c>
      <c r="AU256" s="239" t="s">
        <v>86</v>
      </c>
      <c r="AY256" s="17" t="s">
        <v>156</v>
      </c>
      <c r="BE256" s="240">
        <f>IF(N256="základní",J256,0)</f>
        <v>0</v>
      </c>
      <c r="BF256" s="240">
        <f>IF(N256="snížená",J256,0)</f>
        <v>0</v>
      </c>
      <c r="BG256" s="240">
        <f>IF(N256="zákl. přenesená",J256,0)</f>
        <v>0</v>
      </c>
      <c r="BH256" s="240">
        <f>IF(N256="sníž. přenesená",J256,0)</f>
        <v>0</v>
      </c>
      <c r="BI256" s="240">
        <f>IF(N256="nulová",J256,0)</f>
        <v>0</v>
      </c>
      <c r="BJ256" s="17" t="s">
        <v>84</v>
      </c>
      <c r="BK256" s="240">
        <f>ROUND(I256*H256,2)</f>
        <v>0</v>
      </c>
      <c r="BL256" s="17" t="s">
        <v>163</v>
      </c>
      <c r="BM256" s="239" t="s">
        <v>283</v>
      </c>
    </row>
    <row r="257" s="2" customFormat="1" ht="16.5" customHeight="1">
      <c r="A257" s="38"/>
      <c r="B257" s="39"/>
      <c r="C257" s="227" t="s">
        <v>284</v>
      </c>
      <c r="D257" s="227" t="s">
        <v>159</v>
      </c>
      <c r="E257" s="228" t="s">
        <v>285</v>
      </c>
      <c r="F257" s="229" t="s">
        <v>286</v>
      </c>
      <c r="G257" s="230" t="s">
        <v>167</v>
      </c>
      <c r="H257" s="231">
        <v>30</v>
      </c>
      <c r="I257" s="232"/>
      <c r="J257" s="233">
        <f>ROUND(I257*H257,2)</f>
        <v>0</v>
      </c>
      <c r="K257" s="234"/>
      <c r="L257" s="44"/>
      <c r="M257" s="235" t="s">
        <v>1</v>
      </c>
      <c r="N257" s="236" t="s">
        <v>41</v>
      </c>
      <c r="O257" s="91"/>
      <c r="P257" s="237">
        <f>O257*H257</f>
        <v>0</v>
      </c>
      <c r="Q257" s="237">
        <v>0.00055000000000000003</v>
      </c>
      <c r="R257" s="237">
        <f>Q257*H257</f>
        <v>0.016500000000000001</v>
      </c>
      <c r="S257" s="237">
        <v>0.00059999999999999995</v>
      </c>
      <c r="T257" s="238">
        <f>S257*H257</f>
        <v>0.017999999999999999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9" t="s">
        <v>163</v>
      </c>
      <c r="AT257" s="239" t="s">
        <v>159</v>
      </c>
      <c r="AU257" s="239" t="s">
        <v>86</v>
      </c>
      <c r="AY257" s="17" t="s">
        <v>156</v>
      </c>
      <c r="BE257" s="240">
        <f>IF(N257="základní",J257,0)</f>
        <v>0</v>
      </c>
      <c r="BF257" s="240">
        <f>IF(N257="snížená",J257,0)</f>
        <v>0</v>
      </c>
      <c r="BG257" s="240">
        <f>IF(N257="zákl. přenesená",J257,0)</f>
        <v>0</v>
      </c>
      <c r="BH257" s="240">
        <f>IF(N257="sníž. přenesená",J257,0)</f>
        <v>0</v>
      </c>
      <c r="BI257" s="240">
        <f>IF(N257="nulová",J257,0)</f>
        <v>0</v>
      </c>
      <c r="BJ257" s="17" t="s">
        <v>84</v>
      </c>
      <c r="BK257" s="240">
        <f>ROUND(I257*H257,2)</f>
        <v>0</v>
      </c>
      <c r="BL257" s="17" t="s">
        <v>163</v>
      </c>
      <c r="BM257" s="239" t="s">
        <v>287</v>
      </c>
    </row>
    <row r="258" s="2" customFormat="1" ht="24.15" customHeight="1">
      <c r="A258" s="38"/>
      <c r="B258" s="39"/>
      <c r="C258" s="227" t="s">
        <v>288</v>
      </c>
      <c r="D258" s="227" t="s">
        <v>159</v>
      </c>
      <c r="E258" s="228" t="s">
        <v>289</v>
      </c>
      <c r="F258" s="229" t="s">
        <v>290</v>
      </c>
      <c r="G258" s="230" t="s">
        <v>162</v>
      </c>
      <c r="H258" s="231">
        <v>8</v>
      </c>
      <c r="I258" s="232"/>
      <c r="J258" s="233">
        <f>ROUND(I258*H258,2)</f>
        <v>0</v>
      </c>
      <c r="K258" s="234"/>
      <c r="L258" s="44"/>
      <c r="M258" s="235" t="s">
        <v>1</v>
      </c>
      <c r="N258" s="236" t="s">
        <v>41</v>
      </c>
      <c r="O258" s="91"/>
      <c r="P258" s="237">
        <f>O258*H258</f>
        <v>0</v>
      </c>
      <c r="Q258" s="237">
        <v>0.00048000000000000001</v>
      </c>
      <c r="R258" s="237">
        <f>Q258*H258</f>
        <v>0.0038400000000000001</v>
      </c>
      <c r="S258" s="237">
        <v>0</v>
      </c>
      <c r="T258" s="23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9" t="s">
        <v>163</v>
      </c>
      <c r="AT258" s="239" t="s">
        <v>159</v>
      </c>
      <c r="AU258" s="239" t="s">
        <v>86</v>
      </c>
      <c r="AY258" s="17" t="s">
        <v>156</v>
      </c>
      <c r="BE258" s="240">
        <f>IF(N258="základní",J258,0)</f>
        <v>0</v>
      </c>
      <c r="BF258" s="240">
        <f>IF(N258="snížená",J258,0)</f>
        <v>0</v>
      </c>
      <c r="BG258" s="240">
        <f>IF(N258="zákl. přenesená",J258,0)</f>
        <v>0</v>
      </c>
      <c r="BH258" s="240">
        <f>IF(N258="sníž. přenesená",J258,0)</f>
        <v>0</v>
      </c>
      <c r="BI258" s="240">
        <f>IF(N258="nulová",J258,0)</f>
        <v>0</v>
      </c>
      <c r="BJ258" s="17" t="s">
        <v>84</v>
      </c>
      <c r="BK258" s="240">
        <f>ROUND(I258*H258,2)</f>
        <v>0</v>
      </c>
      <c r="BL258" s="17" t="s">
        <v>163</v>
      </c>
      <c r="BM258" s="239" t="s">
        <v>291</v>
      </c>
    </row>
    <row r="259" s="13" customFormat="1">
      <c r="A259" s="13"/>
      <c r="B259" s="241"/>
      <c r="C259" s="242"/>
      <c r="D259" s="243" t="s">
        <v>169</v>
      </c>
      <c r="E259" s="244" t="s">
        <v>1</v>
      </c>
      <c r="F259" s="245" t="s">
        <v>292</v>
      </c>
      <c r="G259" s="242"/>
      <c r="H259" s="244" t="s">
        <v>1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1" t="s">
        <v>169</v>
      </c>
      <c r="AU259" s="251" t="s">
        <v>86</v>
      </c>
      <c r="AV259" s="13" t="s">
        <v>84</v>
      </c>
      <c r="AW259" s="13" t="s">
        <v>32</v>
      </c>
      <c r="AX259" s="13" t="s">
        <v>76</v>
      </c>
      <c r="AY259" s="251" t="s">
        <v>156</v>
      </c>
    </row>
    <row r="260" s="14" customFormat="1">
      <c r="A260" s="14"/>
      <c r="B260" s="252"/>
      <c r="C260" s="253"/>
      <c r="D260" s="243" t="s">
        <v>169</v>
      </c>
      <c r="E260" s="254" t="s">
        <v>1</v>
      </c>
      <c r="F260" s="255" t="s">
        <v>86</v>
      </c>
      <c r="G260" s="253"/>
      <c r="H260" s="256">
        <v>2</v>
      </c>
      <c r="I260" s="257"/>
      <c r="J260" s="253"/>
      <c r="K260" s="253"/>
      <c r="L260" s="258"/>
      <c r="M260" s="259"/>
      <c r="N260" s="260"/>
      <c r="O260" s="260"/>
      <c r="P260" s="260"/>
      <c r="Q260" s="260"/>
      <c r="R260" s="260"/>
      <c r="S260" s="260"/>
      <c r="T260" s="261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2" t="s">
        <v>169</v>
      </c>
      <c r="AU260" s="262" t="s">
        <v>86</v>
      </c>
      <c r="AV260" s="14" t="s">
        <v>86</v>
      </c>
      <c r="AW260" s="14" t="s">
        <v>32</v>
      </c>
      <c r="AX260" s="14" t="s">
        <v>76</v>
      </c>
      <c r="AY260" s="262" t="s">
        <v>156</v>
      </c>
    </row>
    <row r="261" s="13" customFormat="1">
      <c r="A261" s="13"/>
      <c r="B261" s="241"/>
      <c r="C261" s="242"/>
      <c r="D261" s="243" t="s">
        <v>169</v>
      </c>
      <c r="E261" s="244" t="s">
        <v>1</v>
      </c>
      <c r="F261" s="245" t="s">
        <v>293</v>
      </c>
      <c r="G261" s="242"/>
      <c r="H261" s="244" t="s">
        <v>1</v>
      </c>
      <c r="I261" s="246"/>
      <c r="J261" s="242"/>
      <c r="K261" s="242"/>
      <c r="L261" s="247"/>
      <c r="M261" s="248"/>
      <c r="N261" s="249"/>
      <c r="O261" s="249"/>
      <c r="P261" s="249"/>
      <c r="Q261" s="249"/>
      <c r="R261" s="249"/>
      <c r="S261" s="249"/>
      <c r="T261" s="25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1" t="s">
        <v>169</v>
      </c>
      <c r="AU261" s="251" t="s">
        <v>86</v>
      </c>
      <c r="AV261" s="13" t="s">
        <v>84</v>
      </c>
      <c r="AW261" s="13" t="s">
        <v>32</v>
      </c>
      <c r="AX261" s="13" t="s">
        <v>76</v>
      </c>
      <c r="AY261" s="251" t="s">
        <v>156</v>
      </c>
    </row>
    <row r="262" s="14" customFormat="1">
      <c r="A262" s="14"/>
      <c r="B262" s="252"/>
      <c r="C262" s="253"/>
      <c r="D262" s="243" t="s">
        <v>169</v>
      </c>
      <c r="E262" s="254" t="s">
        <v>1</v>
      </c>
      <c r="F262" s="255" t="s">
        <v>86</v>
      </c>
      <c r="G262" s="253"/>
      <c r="H262" s="256">
        <v>2</v>
      </c>
      <c r="I262" s="257"/>
      <c r="J262" s="253"/>
      <c r="K262" s="253"/>
      <c r="L262" s="258"/>
      <c r="M262" s="259"/>
      <c r="N262" s="260"/>
      <c r="O262" s="260"/>
      <c r="P262" s="260"/>
      <c r="Q262" s="260"/>
      <c r="R262" s="260"/>
      <c r="S262" s="260"/>
      <c r="T262" s="261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2" t="s">
        <v>169</v>
      </c>
      <c r="AU262" s="262" t="s">
        <v>86</v>
      </c>
      <c r="AV262" s="14" t="s">
        <v>86</v>
      </c>
      <c r="AW262" s="14" t="s">
        <v>32</v>
      </c>
      <c r="AX262" s="14" t="s">
        <v>76</v>
      </c>
      <c r="AY262" s="262" t="s">
        <v>156</v>
      </c>
    </row>
    <row r="263" s="13" customFormat="1">
      <c r="A263" s="13"/>
      <c r="B263" s="241"/>
      <c r="C263" s="242"/>
      <c r="D263" s="243" t="s">
        <v>169</v>
      </c>
      <c r="E263" s="244" t="s">
        <v>1</v>
      </c>
      <c r="F263" s="245" t="s">
        <v>294</v>
      </c>
      <c r="G263" s="242"/>
      <c r="H263" s="244" t="s">
        <v>1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169</v>
      </c>
      <c r="AU263" s="251" t="s">
        <v>86</v>
      </c>
      <c r="AV263" s="13" t="s">
        <v>84</v>
      </c>
      <c r="AW263" s="13" t="s">
        <v>32</v>
      </c>
      <c r="AX263" s="13" t="s">
        <v>76</v>
      </c>
      <c r="AY263" s="251" t="s">
        <v>156</v>
      </c>
    </row>
    <row r="264" s="14" customFormat="1">
      <c r="A264" s="14"/>
      <c r="B264" s="252"/>
      <c r="C264" s="253"/>
      <c r="D264" s="243" t="s">
        <v>169</v>
      </c>
      <c r="E264" s="254" t="s">
        <v>1</v>
      </c>
      <c r="F264" s="255" t="s">
        <v>84</v>
      </c>
      <c r="G264" s="253"/>
      <c r="H264" s="256">
        <v>1</v>
      </c>
      <c r="I264" s="257"/>
      <c r="J264" s="253"/>
      <c r="K264" s="253"/>
      <c r="L264" s="258"/>
      <c r="M264" s="259"/>
      <c r="N264" s="260"/>
      <c r="O264" s="260"/>
      <c r="P264" s="260"/>
      <c r="Q264" s="260"/>
      <c r="R264" s="260"/>
      <c r="S264" s="260"/>
      <c r="T264" s="261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2" t="s">
        <v>169</v>
      </c>
      <c r="AU264" s="262" t="s">
        <v>86</v>
      </c>
      <c r="AV264" s="14" t="s">
        <v>86</v>
      </c>
      <c r="AW264" s="14" t="s">
        <v>32</v>
      </c>
      <c r="AX264" s="14" t="s">
        <v>76</v>
      </c>
      <c r="AY264" s="262" t="s">
        <v>156</v>
      </c>
    </row>
    <row r="265" s="13" customFormat="1">
      <c r="A265" s="13"/>
      <c r="B265" s="241"/>
      <c r="C265" s="242"/>
      <c r="D265" s="243" t="s">
        <v>169</v>
      </c>
      <c r="E265" s="244" t="s">
        <v>1</v>
      </c>
      <c r="F265" s="245" t="s">
        <v>295</v>
      </c>
      <c r="G265" s="242"/>
      <c r="H265" s="244" t="s">
        <v>1</v>
      </c>
      <c r="I265" s="246"/>
      <c r="J265" s="242"/>
      <c r="K265" s="242"/>
      <c r="L265" s="247"/>
      <c r="M265" s="248"/>
      <c r="N265" s="249"/>
      <c r="O265" s="249"/>
      <c r="P265" s="249"/>
      <c r="Q265" s="249"/>
      <c r="R265" s="249"/>
      <c r="S265" s="249"/>
      <c r="T265" s="25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1" t="s">
        <v>169</v>
      </c>
      <c r="AU265" s="251" t="s">
        <v>86</v>
      </c>
      <c r="AV265" s="13" t="s">
        <v>84</v>
      </c>
      <c r="AW265" s="13" t="s">
        <v>32</v>
      </c>
      <c r="AX265" s="13" t="s">
        <v>76</v>
      </c>
      <c r="AY265" s="251" t="s">
        <v>156</v>
      </c>
    </row>
    <row r="266" s="14" customFormat="1">
      <c r="A266" s="14"/>
      <c r="B266" s="252"/>
      <c r="C266" s="253"/>
      <c r="D266" s="243" t="s">
        <v>169</v>
      </c>
      <c r="E266" s="254" t="s">
        <v>1</v>
      </c>
      <c r="F266" s="255" t="s">
        <v>84</v>
      </c>
      <c r="G266" s="253"/>
      <c r="H266" s="256">
        <v>1</v>
      </c>
      <c r="I266" s="257"/>
      <c r="J266" s="253"/>
      <c r="K266" s="253"/>
      <c r="L266" s="258"/>
      <c r="M266" s="259"/>
      <c r="N266" s="260"/>
      <c r="O266" s="260"/>
      <c r="P266" s="260"/>
      <c r="Q266" s="260"/>
      <c r="R266" s="260"/>
      <c r="S266" s="260"/>
      <c r="T266" s="26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2" t="s">
        <v>169</v>
      </c>
      <c r="AU266" s="262" t="s">
        <v>86</v>
      </c>
      <c r="AV266" s="14" t="s">
        <v>86</v>
      </c>
      <c r="AW266" s="14" t="s">
        <v>32</v>
      </c>
      <c r="AX266" s="14" t="s">
        <v>76</v>
      </c>
      <c r="AY266" s="262" t="s">
        <v>156</v>
      </c>
    </row>
    <row r="267" s="13" customFormat="1">
      <c r="A267" s="13"/>
      <c r="B267" s="241"/>
      <c r="C267" s="242"/>
      <c r="D267" s="243" t="s">
        <v>169</v>
      </c>
      <c r="E267" s="244" t="s">
        <v>1</v>
      </c>
      <c r="F267" s="245" t="s">
        <v>296</v>
      </c>
      <c r="G267" s="242"/>
      <c r="H267" s="244" t="s">
        <v>1</v>
      </c>
      <c r="I267" s="246"/>
      <c r="J267" s="242"/>
      <c r="K267" s="242"/>
      <c r="L267" s="247"/>
      <c r="M267" s="248"/>
      <c r="N267" s="249"/>
      <c r="O267" s="249"/>
      <c r="P267" s="249"/>
      <c r="Q267" s="249"/>
      <c r="R267" s="249"/>
      <c r="S267" s="249"/>
      <c r="T267" s="25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1" t="s">
        <v>169</v>
      </c>
      <c r="AU267" s="251" t="s">
        <v>86</v>
      </c>
      <c r="AV267" s="13" t="s">
        <v>84</v>
      </c>
      <c r="AW267" s="13" t="s">
        <v>32</v>
      </c>
      <c r="AX267" s="13" t="s">
        <v>76</v>
      </c>
      <c r="AY267" s="251" t="s">
        <v>156</v>
      </c>
    </row>
    <row r="268" s="14" customFormat="1">
      <c r="A268" s="14"/>
      <c r="B268" s="252"/>
      <c r="C268" s="253"/>
      <c r="D268" s="243" t="s">
        <v>169</v>
      </c>
      <c r="E268" s="254" t="s">
        <v>1</v>
      </c>
      <c r="F268" s="255" t="s">
        <v>84</v>
      </c>
      <c r="G268" s="253"/>
      <c r="H268" s="256">
        <v>1</v>
      </c>
      <c r="I268" s="257"/>
      <c r="J268" s="253"/>
      <c r="K268" s="253"/>
      <c r="L268" s="258"/>
      <c r="M268" s="259"/>
      <c r="N268" s="260"/>
      <c r="O268" s="260"/>
      <c r="P268" s="260"/>
      <c r="Q268" s="260"/>
      <c r="R268" s="260"/>
      <c r="S268" s="260"/>
      <c r="T268" s="261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2" t="s">
        <v>169</v>
      </c>
      <c r="AU268" s="262" t="s">
        <v>86</v>
      </c>
      <c r="AV268" s="14" t="s">
        <v>86</v>
      </c>
      <c r="AW268" s="14" t="s">
        <v>32</v>
      </c>
      <c r="AX268" s="14" t="s">
        <v>76</v>
      </c>
      <c r="AY268" s="262" t="s">
        <v>156</v>
      </c>
    </row>
    <row r="269" s="13" customFormat="1">
      <c r="A269" s="13"/>
      <c r="B269" s="241"/>
      <c r="C269" s="242"/>
      <c r="D269" s="243" t="s">
        <v>169</v>
      </c>
      <c r="E269" s="244" t="s">
        <v>1</v>
      </c>
      <c r="F269" s="245" t="s">
        <v>297</v>
      </c>
      <c r="G269" s="242"/>
      <c r="H269" s="244" t="s">
        <v>1</v>
      </c>
      <c r="I269" s="246"/>
      <c r="J269" s="242"/>
      <c r="K269" s="242"/>
      <c r="L269" s="247"/>
      <c r="M269" s="248"/>
      <c r="N269" s="249"/>
      <c r="O269" s="249"/>
      <c r="P269" s="249"/>
      <c r="Q269" s="249"/>
      <c r="R269" s="249"/>
      <c r="S269" s="249"/>
      <c r="T269" s="25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1" t="s">
        <v>169</v>
      </c>
      <c r="AU269" s="251" t="s">
        <v>86</v>
      </c>
      <c r="AV269" s="13" t="s">
        <v>84</v>
      </c>
      <c r="AW269" s="13" t="s">
        <v>32</v>
      </c>
      <c r="AX269" s="13" t="s">
        <v>76</v>
      </c>
      <c r="AY269" s="251" t="s">
        <v>156</v>
      </c>
    </row>
    <row r="270" s="14" customFormat="1">
      <c r="A270" s="14"/>
      <c r="B270" s="252"/>
      <c r="C270" s="253"/>
      <c r="D270" s="243" t="s">
        <v>169</v>
      </c>
      <c r="E270" s="254" t="s">
        <v>1</v>
      </c>
      <c r="F270" s="255" t="s">
        <v>84</v>
      </c>
      <c r="G270" s="253"/>
      <c r="H270" s="256">
        <v>1</v>
      </c>
      <c r="I270" s="257"/>
      <c r="J270" s="253"/>
      <c r="K270" s="253"/>
      <c r="L270" s="258"/>
      <c r="M270" s="259"/>
      <c r="N270" s="260"/>
      <c r="O270" s="260"/>
      <c r="P270" s="260"/>
      <c r="Q270" s="260"/>
      <c r="R270" s="260"/>
      <c r="S270" s="260"/>
      <c r="T270" s="26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2" t="s">
        <v>169</v>
      </c>
      <c r="AU270" s="262" t="s">
        <v>86</v>
      </c>
      <c r="AV270" s="14" t="s">
        <v>86</v>
      </c>
      <c r="AW270" s="14" t="s">
        <v>32</v>
      </c>
      <c r="AX270" s="14" t="s">
        <v>76</v>
      </c>
      <c r="AY270" s="262" t="s">
        <v>156</v>
      </c>
    </row>
    <row r="271" s="15" customFormat="1">
      <c r="A271" s="15"/>
      <c r="B271" s="263"/>
      <c r="C271" s="264"/>
      <c r="D271" s="243" t="s">
        <v>169</v>
      </c>
      <c r="E271" s="265" t="s">
        <v>1</v>
      </c>
      <c r="F271" s="266" t="s">
        <v>179</v>
      </c>
      <c r="G271" s="264"/>
      <c r="H271" s="267">
        <v>8</v>
      </c>
      <c r="I271" s="268"/>
      <c r="J271" s="264"/>
      <c r="K271" s="264"/>
      <c r="L271" s="269"/>
      <c r="M271" s="270"/>
      <c r="N271" s="271"/>
      <c r="O271" s="271"/>
      <c r="P271" s="271"/>
      <c r="Q271" s="271"/>
      <c r="R271" s="271"/>
      <c r="S271" s="271"/>
      <c r="T271" s="272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3" t="s">
        <v>169</v>
      </c>
      <c r="AU271" s="273" t="s">
        <v>86</v>
      </c>
      <c r="AV271" s="15" t="s">
        <v>163</v>
      </c>
      <c r="AW271" s="15" t="s">
        <v>32</v>
      </c>
      <c r="AX271" s="15" t="s">
        <v>84</v>
      </c>
      <c r="AY271" s="273" t="s">
        <v>156</v>
      </c>
    </row>
    <row r="272" s="2" customFormat="1" ht="24.15" customHeight="1">
      <c r="A272" s="38"/>
      <c r="B272" s="39"/>
      <c r="C272" s="274" t="s">
        <v>7</v>
      </c>
      <c r="D272" s="274" t="s">
        <v>298</v>
      </c>
      <c r="E272" s="275" t="s">
        <v>299</v>
      </c>
      <c r="F272" s="276" t="s">
        <v>300</v>
      </c>
      <c r="G272" s="277" t="s">
        <v>162</v>
      </c>
      <c r="H272" s="278">
        <v>1</v>
      </c>
      <c r="I272" s="279"/>
      <c r="J272" s="280">
        <f>ROUND(I272*H272,2)</f>
        <v>0</v>
      </c>
      <c r="K272" s="281"/>
      <c r="L272" s="282"/>
      <c r="M272" s="283" t="s">
        <v>1</v>
      </c>
      <c r="N272" s="284" t="s">
        <v>41</v>
      </c>
      <c r="O272" s="91"/>
      <c r="P272" s="237">
        <f>O272*H272</f>
        <v>0</v>
      </c>
      <c r="Q272" s="237">
        <v>0.014890000000000001</v>
      </c>
      <c r="R272" s="237">
        <f>Q272*H272</f>
        <v>0.014890000000000001</v>
      </c>
      <c r="S272" s="237">
        <v>0</v>
      </c>
      <c r="T272" s="23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9" t="s">
        <v>213</v>
      </c>
      <c r="AT272" s="239" t="s">
        <v>298</v>
      </c>
      <c r="AU272" s="239" t="s">
        <v>86</v>
      </c>
      <c r="AY272" s="17" t="s">
        <v>156</v>
      </c>
      <c r="BE272" s="240">
        <f>IF(N272="základní",J272,0)</f>
        <v>0</v>
      </c>
      <c r="BF272" s="240">
        <f>IF(N272="snížená",J272,0)</f>
        <v>0</v>
      </c>
      <c r="BG272" s="240">
        <f>IF(N272="zákl. přenesená",J272,0)</f>
        <v>0</v>
      </c>
      <c r="BH272" s="240">
        <f>IF(N272="sníž. přenesená",J272,0)</f>
        <v>0</v>
      </c>
      <c r="BI272" s="240">
        <f>IF(N272="nulová",J272,0)</f>
        <v>0</v>
      </c>
      <c r="BJ272" s="17" t="s">
        <v>84</v>
      </c>
      <c r="BK272" s="240">
        <f>ROUND(I272*H272,2)</f>
        <v>0</v>
      </c>
      <c r="BL272" s="17" t="s">
        <v>163</v>
      </c>
      <c r="BM272" s="239" t="s">
        <v>301</v>
      </c>
    </row>
    <row r="273" s="2" customFormat="1">
      <c r="A273" s="38"/>
      <c r="B273" s="39"/>
      <c r="C273" s="40"/>
      <c r="D273" s="243" t="s">
        <v>302</v>
      </c>
      <c r="E273" s="40"/>
      <c r="F273" s="285" t="s">
        <v>303</v>
      </c>
      <c r="G273" s="40"/>
      <c r="H273" s="40"/>
      <c r="I273" s="286"/>
      <c r="J273" s="40"/>
      <c r="K273" s="40"/>
      <c r="L273" s="44"/>
      <c r="M273" s="287"/>
      <c r="N273" s="288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302</v>
      </c>
      <c r="AU273" s="17" t="s">
        <v>86</v>
      </c>
    </row>
    <row r="274" s="13" customFormat="1">
      <c r="A274" s="13"/>
      <c r="B274" s="241"/>
      <c r="C274" s="242"/>
      <c r="D274" s="243" t="s">
        <v>169</v>
      </c>
      <c r="E274" s="244" t="s">
        <v>1</v>
      </c>
      <c r="F274" s="245" t="s">
        <v>304</v>
      </c>
      <c r="G274" s="242"/>
      <c r="H274" s="244" t="s">
        <v>1</v>
      </c>
      <c r="I274" s="246"/>
      <c r="J274" s="242"/>
      <c r="K274" s="242"/>
      <c r="L274" s="247"/>
      <c r="M274" s="248"/>
      <c r="N274" s="249"/>
      <c r="O274" s="249"/>
      <c r="P274" s="249"/>
      <c r="Q274" s="249"/>
      <c r="R274" s="249"/>
      <c r="S274" s="249"/>
      <c r="T274" s="25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1" t="s">
        <v>169</v>
      </c>
      <c r="AU274" s="251" t="s">
        <v>86</v>
      </c>
      <c r="AV274" s="13" t="s">
        <v>84</v>
      </c>
      <c r="AW274" s="13" t="s">
        <v>32</v>
      </c>
      <c r="AX274" s="13" t="s">
        <v>76</v>
      </c>
      <c r="AY274" s="251" t="s">
        <v>156</v>
      </c>
    </row>
    <row r="275" s="14" customFormat="1">
      <c r="A275" s="14"/>
      <c r="B275" s="252"/>
      <c r="C275" s="253"/>
      <c r="D275" s="243" t="s">
        <v>169</v>
      </c>
      <c r="E275" s="254" t="s">
        <v>1</v>
      </c>
      <c r="F275" s="255" t="s">
        <v>84</v>
      </c>
      <c r="G275" s="253"/>
      <c r="H275" s="256">
        <v>1</v>
      </c>
      <c r="I275" s="257"/>
      <c r="J275" s="253"/>
      <c r="K275" s="253"/>
      <c r="L275" s="258"/>
      <c r="M275" s="259"/>
      <c r="N275" s="260"/>
      <c r="O275" s="260"/>
      <c r="P275" s="260"/>
      <c r="Q275" s="260"/>
      <c r="R275" s="260"/>
      <c r="S275" s="260"/>
      <c r="T275" s="261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2" t="s">
        <v>169</v>
      </c>
      <c r="AU275" s="262" t="s">
        <v>86</v>
      </c>
      <c r="AV275" s="14" t="s">
        <v>86</v>
      </c>
      <c r="AW275" s="14" t="s">
        <v>32</v>
      </c>
      <c r="AX275" s="14" t="s">
        <v>84</v>
      </c>
      <c r="AY275" s="262" t="s">
        <v>156</v>
      </c>
    </row>
    <row r="276" s="2" customFormat="1" ht="24.15" customHeight="1">
      <c r="A276" s="38"/>
      <c r="B276" s="39"/>
      <c r="C276" s="274" t="s">
        <v>305</v>
      </c>
      <c r="D276" s="274" t="s">
        <v>298</v>
      </c>
      <c r="E276" s="275" t="s">
        <v>306</v>
      </c>
      <c r="F276" s="276" t="s">
        <v>307</v>
      </c>
      <c r="G276" s="277" t="s">
        <v>162</v>
      </c>
      <c r="H276" s="278">
        <v>2</v>
      </c>
      <c r="I276" s="279"/>
      <c r="J276" s="280">
        <f>ROUND(I276*H276,2)</f>
        <v>0</v>
      </c>
      <c r="K276" s="281"/>
      <c r="L276" s="282"/>
      <c r="M276" s="283" t="s">
        <v>1</v>
      </c>
      <c r="N276" s="284" t="s">
        <v>41</v>
      </c>
      <c r="O276" s="91"/>
      <c r="P276" s="237">
        <f>O276*H276</f>
        <v>0</v>
      </c>
      <c r="Q276" s="237">
        <v>0.01521</v>
      </c>
      <c r="R276" s="237">
        <f>Q276*H276</f>
        <v>0.030419999999999999</v>
      </c>
      <c r="S276" s="237">
        <v>0</v>
      </c>
      <c r="T276" s="23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9" t="s">
        <v>213</v>
      </c>
      <c r="AT276" s="239" t="s">
        <v>298</v>
      </c>
      <c r="AU276" s="239" t="s">
        <v>86</v>
      </c>
      <c r="AY276" s="17" t="s">
        <v>156</v>
      </c>
      <c r="BE276" s="240">
        <f>IF(N276="základní",J276,0)</f>
        <v>0</v>
      </c>
      <c r="BF276" s="240">
        <f>IF(N276="snížená",J276,0)</f>
        <v>0</v>
      </c>
      <c r="BG276" s="240">
        <f>IF(N276="zákl. přenesená",J276,0)</f>
        <v>0</v>
      </c>
      <c r="BH276" s="240">
        <f>IF(N276="sníž. přenesená",J276,0)</f>
        <v>0</v>
      </c>
      <c r="BI276" s="240">
        <f>IF(N276="nulová",J276,0)</f>
        <v>0</v>
      </c>
      <c r="BJ276" s="17" t="s">
        <v>84</v>
      </c>
      <c r="BK276" s="240">
        <f>ROUND(I276*H276,2)</f>
        <v>0</v>
      </c>
      <c r="BL276" s="17" t="s">
        <v>163</v>
      </c>
      <c r="BM276" s="239" t="s">
        <v>308</v>
      </c>
    </row>
    <row r="277" s="2" customFormat="1">
      <c r="A277" s="38"/>
      <c r="B277" s="39"/>
      <c r="C277" s="40"/>
      <c r="D277" s="243" t="s">
        <v>302</v>
      </c>
      <c r="E277" s="40"/>
      <c r="F277" s="285" t="s">
        <v>303</v>
      </c>
      <c r="G277" s="40"/>
      <c r="H277" s="40"/>
      <c r="I277" s="286"/>
      <c r="J277" s="40"/>
      <c r="K277" s="40"/>
      <c r="L277" s="44"/>
      <c r="M277" s="287"/>
      <c r="N277" s="288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302</v>
      </c>
      <c r="AU277" s="17" t="s">
        <v>86</v>
      </c>
    </row>
    <row r="278" s="13" customFormat="1">
      <c r="A278" s="13"/>
      <c r="B278" s="241"/>
      <c r="C278" s="242"/>
      <c r="D278" s="243" t="s">
        <v>169</v>
      </c>
      <c r="E278" s="244" t="s">
        <v>1</v>
      </c>
      <c r="F278" s="245" t="s">
        <v>295</v>
      </c>
      <c r="G278" s="242"/>
      <c r="H278" s="244" t="s">
        <v>1</v>
      </c>
      <c r="I278" s="246"/>
      <c r="J278" s="242"/>
      <c r="K278" s="242"/>
      <c r="L278" s="247"/>
      <c r="M278" s="248"/>
      <c r="N278" s="249"/>
      <c r="O278" s="249"/>
      <c r="P278" s="249"/>
      <c r="Q278" s="249"/>
      <c r="R278" s="249"/>
      <c r="S278" s="249"/>
      <c r="T278" s="25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1" t="s">
        <v>169</v>
      </c>
      <c r="AU278" s="251" t="s">
        <v>86</v>
      </c>
      <c r="AV278" s="13" t="s">
        <v>84</v>
      </c>
      <c r="AW278" s="13" t="s">
        <v>32</v>
      </c>
      <c r="AX278" s="13" t="s">
        <v>76</v>
      </c>
      <c r="AY278" s="251" t="s">
        <v>156</v>
      </c>
    </row>
    <row r="279" s="14" customFormat="1">
      <c r="A279" s="14"/>
      <c r="B279" s="252"/>
      <c r="C279" s="253"/>
      <c r="D279" s="243" t="s">
        <v>169</v>
      </c>
      <c r="E279" s="254" t="s">
        <v>1</v>
      </c>
      <c r="F279" s="255" t="s">
        <v>84</v>
      </c>
      <c r="G279" s="253"/>
      <c r="H279" s="256">
        <v>1</v>
      </c>
      <c r="I279" s="257"/>
      <c r="J279" s="253"/>
      <c r="K279" s="253"/>
      <c r="L279" s="258"/>
      <c r="M279" s="259"/>
      <c r="N279" s="260"/>
      <c r="O279" s="260"/>
      <c r="P279" s="260"/>
      <c r="Q279" s="260"/>
      <c r="R279" s="260"/>
      <c r="S279" s="260"/>
      <c r="T279" s="261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2" t="s">
        <v>169</v>
      </c>
      <c r="AU279" s="262" t="s">
        <v>86</v>
      </c>
      <c r="AV279" s="14" t="s">
        <v>86</v>
      </c>
      <c r="AW279" s="14" t="s">
        <v>32</v>
      </c>
      <c r="AX279" s="14" t="s">
        <v>76</v>
      </c>
      <c r="AY279" s="262" t="s">
        <v>156</v>
      </c>
    </row>
    <row r="280" s="13" customFormat="1">
      <c r="A280" s="13"/>
      <c r="B280" s="241"/>
      <c r="C280" s="242"/>
      <c r="D280" s="243" t="s">
        <v>169</v>
      </c>
      <c r="E280" s="244" t="s">
        <v>1</v>
      </c>
      <c r="F280" s="245" t="s">
        <v>296</v>
      </c>
      <c r="G280" s="242"/>
      <c r="H280" s="244" t="s">
        <v>1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169</v>
      </c>
      <c r="AU280" s="251" t="s">
        <v>86</v>
      </c>
      <c r="AV280" s="13" t="s">
        <v>84</v>
      </c>
      <c r="AW280" s="13" t="s">
        <v>32</v>
      </c>
      <c r="AX280" s="13" t="s">
        <v>76</v>
      </c>
      <c r="AY280" s="251" t="s">
        <v>156</v>
      </c>
    </row>
    <row r="281" s="14" customFormat="1">
      <c r="A281" s="14"/>
      <c r="B281" s="252"/>
      <c r="C281" s="253"/>
      <c r="D281" s="243" t="s">
        <v>169</v>
      </c>
      <c r="E281" s="254" t="s">
        <v>1</v>
      </c>
      <c r="F281" s="255" t="s">
        <v>84</v>
      </c>
      <c r="G281" s="253"/>
      <c r="H281" s="256">
        <v>1</v>
      </c>
      <c r="I281" s="257"/>
      <c r="J281" s="253"/>
      <c r="K281" s="253"/>
      <c r="L281" s="258"/>
      <c r="M281" s="259"/>
      <c r="N281" s="260"/>
      <c r="O281" s="260"/>
      <c r="P281" s="260"/>
      <c r="Q281" s="260"/>
      <c r="R281" s="260"/>
      <c r="S281" s="260"/>
      <c r="T281" s="261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2" t="s">
        <v>169</v>
      </c>
      <c r="AU281" s="262" t="s">
        <v>86</v>
      </c>
      <c r="AV281" s="14" t="s">
        <v>86</v>
      </c>
      <c r="AW281" s="14" t="s">
        <v>32</v>
      </c>
      <c r="AX281" s="14" t="s">
        <v>76</v>
      </c>
      <c r="AY281" s="262" t="s">
        <v>156</v>
      </c>
    </row>
    <row r="282" s="15" customFormat="1">
      <c r="A282" s="15"/>
      <c r="B282" s="263"/>
      <c r="C282" s="264"/>
      <c r="D282" s="243" t="s">
        <v>169</v>
      </c>
      <c r="E282" s="265" t="s">
        <v>1</v>
      </c>
      <c r="F282" s="266" t="s">
        <v>179</v>
      </c>
      <c r="G282" s="264"/>
      <c r="H282" s="267">
        <v>2</v>
      </c>
      <c r="I282" s="268"/>
      <c r="J282" s="264"/>
      <c r="K282" s="264"/>
      <c r="L282" s="269"/>
      <c r="M282" s="270"/>
      <c r="N282" s="271"/>
      <c r="O282" s="271"/>
      <c r="P282" s="271"/>
      <c r="Q282" s="271"/>
      <c r="R282" s="271"/>
      <c r="S282" s="271"/>
      <c r="T282" s="272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73" t="s">
        <v>169</v>
      </c>
      <c r="AU282" s="273" t="s">
        <v>86</v>
      </c>
      <c r="AV282" s="15" t="s">
        <v>163</v>
      </c>
      <c r="AW282" s="15" t="s">
        <v>32</v>
      </c>
      <c r="AX282" s="15" t="s">
        <v>84</v>
      </c>
      <c r="AY282" s="273" t="s">
        <v>156</v>
      </c>
    </row>
    <row r="283" s="2" customFormat="1" ht="24.15" customHeight="1">
      <c r="A283" s="38"/>
      <c r="B283" s="39"/>
      <c r="C283" s="274" t="s">
        <v>309</v>
      </c>
      <c r="D283" s="274" t="s">
        <v>298</v>
      </c>
      <c r="E283" s="275" t="s">
        <v>310</v>
      </c>
      <c r="F283" s="276" t="s">
        <v>311</v>
      </c>
      <c r="G283" s="277" t="s">
        <v>162</v>
      </c>
      <c r="H283" s="278">
        <v>5</v>
      </c>
      <c r="I283" s="279"/>
      <c r="J283" s="280">
        <f>ROUND(I283*H283,2)</f>
        <v>0</v>
      </c>
      <c r="K283" s="281"/>
      <c r="L283" s="282"/>
      <c r="M283" s="283" t="s">
        <v>1</v>
      </c>
      <c r="N283" s="284" t="s">
        <v>41</v>
      </c>
      <c r="O283" s="91"/>
      <c r="P283" s="237">
        <f>O283*H283</f>
        <v>0</v>
      </c>
      <c r="Q283" s="237">
        <v>0.01553</v>
      </c>
      <c r="R283" s="237">
        <f>Q283*H283</f>
        <v>0.077649999999999997</v>
      </c>
      <c r="S283" s="237">
        <v>0</v>
      </c>
      <c r="T283" s="238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9" t="s">
        <v>213</v>
      </c>
      <c r="AT283" s="239" t="s">
        <v>298</v>
      </c>
      <c r="AU283" s="239" t="s">
        <v>86</v>
      </c>
      <c r="AY283" s="17" t="s">
        <v>156</v>
      </c>
      <c r="BE283" s="240">
        <f>IF(N283="základní",J283,0)</f>
        <v>0</v>
      </c>
      <c r="BF283" s="240">
        <f>IF(N283="snížená",J283,0)</f>
        <v>0</v>
      </c>
      <c r="BG283" s="240">
        <f>IF(N283="zákl. přenesená",J283,0)</f>
        <v>0</v>
      </c>
      <c r="BH283" s="240">
        <f>IF(N283="sníž. přenesená",J283,0)</f>
        <v>0</v>
      </c>
      <c r="BI283" s="240">
        <f>IF(N283="nulová",J283,0)</f>
        <v>0</v>
      </c>
      <c r="BJ283" s="17" t="s">
        <v>84</v>
      </c>
      <c r="BK283" s="240">
        <f>ROUND(I283*H283,2)</f>
        <v>0</v>
      </c>
      <c r="BL283" s="17" t="s">
        <v>163</v>
      </c>
      <c r="BM283" s="239" t="s">
        <v>312</v>
      </c>
    </row>
    <row r="284" s="2" customFormat="1">
      <c r="A284" s="38"/>
      <c r="B284" s="39"/>
      <c r="C284" s="40"/>
      <c r="D284" s="243" t="s">
        <v>302</v>
      </c>
      <c r="E284" s="40"/>
      <c r="F284" s="285" t="s">
        <v>303</v>
      </c>
      <c r="G284" s="40"/>
      <c r="H284" s="40"/>
      <c r="I284" s="286"/>
      <c r="J284" s="40"/>
      <c r="K284" s="40"/>
      <c r="L284" s="44"/>
      <c r="M284" s="287"/>
      <c r="N284" s="288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302</v>
      </c>
      <c r="AU284" s="17" t="s">
        <v>86</v>
      </c>
    </row>
    <row r="285" s="13" customFormat="1">
      <c r="A285" s="13"/>
      <c r="B285" s="241"/>
      <c r="C285" s="242"/>
      <c r="D285" s="243" t="s">
        <v>169</v>
      </c>
      <c r="E285" s="244" t="s">
        <v>1</v>
      </c>
      <c r="F285" s="245" t="s">
        <v>292</v>
      </c>
      <c r="G285" s="242"/>
      <c r="H285" s="244" t="s">
        <v>1</v>
      </c>
      <c r="I285" s="246"/>
      <c r="J285" s="242"/>
      <c r="K285" s="242"/>
      <c r="L285" s="247"/>
      <c r="M285" s="248"/>
      <c r="N285" s="249"/>
      <c r="O285" s="249"/>
      <c r="P285" s="249"/>
      <c r="Q285" s="249"/>
      <c r="R285" s="249"/>
      <c r="S285" s="249"/>
      <c r="T285" s="25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169</v>
      </c>
      <c r="AU285" s="251" t="s">
        <v>86</v>
      </c>
      <c r="AV285" s="13" t="s">
        <v>84</v>
      </c>
      <c r="AW285" s="13" t="s">
        <v>32</v>
      </c>
      <c r="AX285" s="13" t="s">
        <v>76</v>
      </c>
      <c r="AY285" s="251" t="s">
        <v>156</v>
      </c>
    </row>
    <row r="286" s="14" customFormat="1">
      <c r="A286" s="14"/>
      <c r="B286" s="252"/>
      <c r="C286" s="253"/>
      <c r="D286" s="243" t="s">
        <v>169</v>
      </c>
      <c r="E286" s="254" t="s">
        <v>1</v>
      </c>
      <c r="F286" s="255" t="s">
        <v>86</v>
      </c>
      <c r="G286" s="253"/>
      <c r="H286" s="256">
        <v>2</v>
      </c>
      <c r="I286" s="257"/>
      <c r="J286" s="253"/>
      <c r="K286" s="253"/>
      <c r="L286" s="258"/>
      <c r="M286" s="259"/>
      <c r="N286" s="260"/>
      <c r="O286" s="260"/>
      <c r="P286" s="260"/>
      <c r="Q286" s="260"/>
      <c r="R286" s="260"/>
      <c r="S286" s="260"/>
      <c r="T286" s="261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2" t="s">
        <v>169</v>
      </c>
      <c r="AU286" s="262" t="s">
        <v>86</v>
      </c>
      <c r="AV286" s="14" t="s">
        <v>86</v>
      </c>
      <c r="AW286" s="14" t="s">
        <v>32</v>
      </c>
      <c r="AX286" s="14" t="s">
        <v>76</v>
      </c>
      <c r="AY286" s="262" t="s">
        <v>156</v>
      </c>
    </row>
    <row r="287" s="13" customFormat="1">
      <c r="A287" s="13"/>
      <c r="B287" s="241"/>
      <c r="C287" s="242"/>
      <c r="D287" s="243" t="s">
        <v>169</v>
      </c>
      <c r="E287" s="244" t="s">
        <v>1</v>
      </c>
      <c r="F287" s="245" t="s">
        <v>293</v>
      </c>
      <c r="G287" s="242"/>
      <c r="H287" s="244" t="s">
        <v>1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169</v>
      </c>
      <c r="AU287" s="251" t="s">
        <v>86</v>
      </c>
      <c r="AV287" s="13" t="s">
        <v>84</v>
      </c>
      <c r="AW287" s="13" t="s">
        <v>32</v>
      </c>
      <c r="AX287" s="13" t="s">
        <v>76</v>
      </c>
      <c r="AY287" s="251" t="s">
        <v>156</v>
      </c>
    </row>
    <row r="288" s="14" customFormat="1">
      <c r="A288" s="14"/>
      <c r="B288" s="252"/>
      <c r="C288" s="253"/>
      <c r="D288" s="243" t="s">
        <v>169</v>
      </c>
      <c r="E288" s="254" t="s">
        <v>1</v>
      </c>
      <c r="F288" s="255" t="s">
        <v>86</v>
      </c>
      <c r="G288" s="253"/>
      <c r="H288" s="256">
        <v>2</v>
      </c>
      <c r="I288" s="257"/>
      <c r="J288" s="253"/>
      <c r="K288" s="253"/>
      <c r="L288" s="258"/>
      <c r="M288" s="259"/>
      <c r="N288" s="260"/>
      <c r="O288" s="260"/>
      <c r="P288" s="260"/>
      <c r="Q288" s="260"/>
      <c r="R288" s="260"/>
      <c r="S288" s="260"/>
      <c r="T288" s="261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2" t="s">
        <v>169</v>
      </c>
      <c r="AU288" s="262" t="s">
        <v>86</v>
      </c>
      <c r="AV288" s="14" t="s">
        <v>86</v>
      </c>
      <c r="AW288" s="14" t="s">
        <v>32</v>
      </c>
      <c r="AX288" s="14" t="s">
        <v>76</v>
      </c>
      <c r="AY288" s="262" t="s">
        <v>156</v>
      </c>
    </row>
    <row r="289" s="13" customFormat="1">
      <c r="A289" s="13"/>
      <c r="B289" s="241"/>
      <c r="C289" s="242"/>
      <c r="D289" s="243" t="s">
        <v>169</v>
      </c>
      <c r="E289" s="244" t="s">
        <v>1</v>
      </c>
      <c r="F289" s="245" t="s">
        <v>294</v>
      </c>
      <c r="G289" s="242"/>
      <c r="H289" s="244" t="s">
        <v>1</v>
      </c>
      <c r="I289" s="246"/>
      <c r="J289" s="242"/>
      <c r="K289" s="242"/>
      <c r="L289" s="247"/>
      <c r="M289" s="248"/>
      <c r="N289" s="249"/>
      <c r="O289" s="249"/>
      <c r="P289" s="249"/>
      <c r="Q289" s="249"/>
      <c r="R289" s="249"/>
      <c r="S289" s="249"/>
      <c r="T289" s="25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1" t="s">
        <v>169</v>
      </c>
      <c r="AU289" s="251" t="s">
        <v>86</v>
      </c>
      <c r="AV289" s="13" t="s">
        <v>84</v>
      </c>
      <c r="AW289" s="13" t="s">
        <v>32</v>
      </c>
      <c r="AX289" s="13" t="s">
        <v>76</v>
      </c>
      <c r="AY289" s="251" t="s">
        <v>156</v>
      </c>
    </row>
    <row r="290" s="14" customFormat="1">
      <c r="A290" s="14"/>
      <c r="B290" s="252"/>
      <c r="C290" s="253"/>
      <c r="D290" s="243" t="s">
        <v>169</v>
      </c>
      <c r="E290" s="254" t="s">
        <v>1</v>
      </c>
      <c r="F290" s="255" t="s">
        <v>84</v>
      </c>
      <c r="G290" s="253"/>
      <c r="H290" s="256">
        <v>1</v>
      </c>
      <c r="I290" s="257"/>
      <c r="J290" s="253"/>
      <c r="K290" s="253"/>
      <c r="L290" s="258"/>
      <c r="M290" s="259"/>
      <c r="N290" s="260"/>
      <c r="O290" s="260"/>
      <c r="P290" s="260"/>
      <c r="Q290" s="260"/>
      <c r="R290" s="260"/>
      <c r="S290" s="260"/>
      <c r="T290" s="261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2" t="s">
        <v>169</v>
      </c>
      <c r="AU290" s="262" t="s">
        <v>86</v>
      </c>
      <c r="AV290" s="14" t="s">
        <v>86</v>
      </c>
      <c r="AW290" s="14" t="s">
        <v>32</v>
      </c>
      <c r="AX290" s="14" t="s">
        <v>76</v>
      </c>
      <c r="AY290" s="262" t="s">
        <v>156</v>
      </c>
    </row>
    <row r="291" s="15" customFormat="1">
      <c r="A291" s="15"/>
      <c r="B291" s="263"/>
      <c r="C291" s="264"/>
      <c r="D291" s="243" t="s">
        <v>169</v>
      </c>
      <c r="E291" s="265" t="s">
        <v>1</v>
      </c>
      <c r="F291" s="266" t="s">
        <v>179</v>
      </c>
      <c r="G291" s="264"/>
      <c r="H291" s="267">
        <v>5</v>
      </c>
      <c r="I291" s="268"/>
      <c r="J291" s="264"/>
      <c r="K291" s="264"/>
      <c r="L291" s="269"/>
      <c r="M291" s="270"/>
      <c r="N291" s="271"/>
      <c r="O291" s="271"/>
      <c r="P291" s="271"/>
      <c r="Q291" s="271"/>
      <c r="R291" s="271"/>
      <c r="S291" s="271"/>
      <c r="T291" s="272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3" t="s">
        <v>169</v>
      </c>
      <c r="AU291" s="273" t="s">
        <v>86</v>
      </c>
      <c r="AV291" s="15" t="s">
        <v>163</v>
      </c>
      <c r="AW291" s="15" t="s">
        <v>32</v>
      </c>
      <c r="AX291" s="15" t="s">
        <v>84</v>
      </c>
      <c r="AY291" s="273" t="s">
        <v>156</v>
      </c>
    </row>
    <row r="292" s="2" customFormat="1" ht="24.15" customHeight="1">
      <c r="A292" s="38"/>
      <c r="B292" s="39"/>
      <c r="C292" s="227" t="s">
        <v>313</v>
      </c>
      <c r="D292" s="227" t="s">
        <v>159</v>
      </c>
      <c r="E292" s="228" t="s">
        <v>314</v>
      </c>
      <c r="F292" s="229" t="s">
        <v>315</v>
      </c>
      <c r="G292" s="230" t="s">
        <v>162</v>
      </c>
      <c r="H292" s="231">
        <v>2</v>
      </c>
      <c r="I292" s="232"/>
      <c r="J292" s="233">
        <f>ROUND(I292*H292,2)</f>
        <v>0</v>
      </c>
      <c r="K292" s="234"/>
      <c r="L292" s="44"/>
      <c r="M292" s="235" t="s">
        <v>1</v>
      </c>
      <c r="N292" s="236" t="s">
        <v>41</v>
      </c>
      <c r="O292" s="91"/>
      <c r="P292" s="237">
        <f>O292*H292</f>
        <v>0</v>
      </c>
      <c r="Q292" s="237">
        <v>0.00096000000000000002</v>
      </c>
      <c r="R292" s="237">
        <f>Q292*H292</f>
        <v>0.0019200000000000001</v>
      </c>
      <c r="S292" s="237">
        <v>0</v>
      </c>
      <c r="T292" s="238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9" t="s">
        <v>163</v>
      </c>
      <c r="AT292" s="239" t="s">
        <v>159</v>
      </c>
      <c r="AU292" s="239" t="s">
        <v>86</v>
      </c>
      <c r="AY292" s="17" t="s">
        <v>156</v>
      </c>
      <c r="BE292" s="240">
        <f>IF(N292="základní",J292,0)</f>
        <v>0</v>
      </c>
      <c r="BF292" s="240">
        <f>IF(N292="snížená",J292,0)</f>
        <v>0</v>
      </c>
      <c r="BG292" s="240">
        <f>IF(N292="zákl. přenesená",J292,0)</f>
        <v>0</v>
      </c>
      <c r="BH292" s="240">
        <f>IF(N292="sníž. přenesená",J292,0)</f>
        <v>0</v>
      </c>
      <c r="BI292" s="240">
        <f>IF(N292="nulová",J292,0)</f>
        <v>0</v>
      </c>
      <c r="BJ292" s="17" t="s">
        <v>84</v>
      </c>
      <c r="BK292" s="240">
        <f>ROUND(I292*H292,2)</f>
        <v>0</v>
      </c>
      <c r="BL292" s="17" t="s">
        <v>163</v>
      </c>
      <c r="BM292" s="239" t="s">
        <v>316</v>
      </c>
    </row>
    <row r="293" s="13" customFormat="1">
      <c r="A293" s="13"/>
      <c r="B293" s="241"/>
      <c r="C293" s="242"/>
      <c r="D293" s="243" t="s">
        <v>169</v>
      </c>
      <c r="E293" s="244" t="s">
        <v>1</v>
      </c>
      <c r="F293" s="245" t="s">
        <v>317</v>
      </c>
      <c r="G293" s="242"/>
      <c r="H293" s="244" t="s">
        <v>1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1" t="s">
        <v>169</v>
      </c>
      <c r="AU293" s="251" t="s">
        <v>86</v>
      </c>
      <c r="AV293" s="13" t="s">
        <v>84</v>
      </c>
      <c r="AW293" s="13" t="s">
        <v>32</v>
      </c>
      <c r="AX293" s="13" t="s">
        <v>76</v>
      </c>
      <c r="AY293" s="251" t="s">
        <v>156</v>
      </c>
    </row>
    <row r="294" s="14" customFormat="1">
      <c r="A294" s="14"/>
      <c r="B294" s="252"/>
      <c r="C294" s="253"/>
      <c r="D294" s="243" t="s">
        <v>169</v>
      </c>
      <c r="E294" s="254" t="s">
        <v>1</v>
      </c>
      <c r="F294" s="255" t="s">
        <v>84</v>
      </c>
      <c r="G294" s="253"/>
      <c r="H294" s="256">
        <v>1</v>
      </c>
      <c r="I294" s="257"/>
      <c r="J294" s="253"/>
      <c r="K294" s="253"/>
      <c r="L294" s="258"/>
      <c r="M294" s="259"/>
      <c r="N294" s="260"/>
      <c r="O294" s="260"/>
      <c r="P294" s="260"/>
      <c r="Q294" s="260"/>
      <c r="R294" s="260"/>
      <c r="S294" s="260"/>
      <c r="T294" s="261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2" t="s">
        <v>169</v>
      </c>
      <c r="AU294" s="262" t="s">
        <v>86</v>
      </c>
      <c r="AV294" s="14" t="s">
        <v>86</v>
      </c>
      <c r="AW294" s="14" t="s">
        <v>32</v>
      </c>
      <c r="AX294" s="14" t="s">
        <v>76</v>
      </c>
      <c r="AY294" s="262" t="s">
        <v>156</v>
      </c>
    </row>
    <row r="295" s="13" customFormat="1">
      <c r="A295" s="13"/>
      <c r="B295" s="241"/>
      <c r="C295" s="242"/>
      <c r="D295" s="243" t="s">
        <v>169</v>
      </c>
      <c r="E295" s="244" t="s">
        <v>1</v>
      </c>
      <c r="F295" s="245" t="s">
        <v>318</v>
      </c>
      <c r="G295" s="242"/>
      <c r="H295" s="244" t="s">
        <v>1</v>
      </c>
      <c r="I295" s="246"/>
      <c r="J295" s="242"/>
      <c r="K295" s="242"/>
      <c r="L295" s="247"/>
      <c r="M295" s="248"/>
      <c r="N295" s="249"/>
      <c r="O295" s="249"/>
      <c r="P295" s="249"/>
      <c r="Q295" s="249"/>
      <c r="R295" s="249"/>
      <c r="S295" s="249"/>
      <c r="T295" s="25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1" t="s">
        <v>169</v>
      </c>
      <c r="AU295" s="251" t="s">
        <v>86</v>
      </c>
      <c r="AV295" s="13" t="s">
        <v>84</v>
      </c>
      <c r="AW295" s="13" t="s">
        <v>32</v>
      </c>
      <c r="AX295" s="13" t="s">
        <v>76</v>
      </c>
      <c r="AY295" s="251" t="s">
        <v>156</v>
      </c>
    </row>
    <row r="296" s="14" customFormat="1">
      <c r="A296" s="14"/>
      <c r="B296" s="252"/>
      <c r="C296" s="253"/>
      <c r="D296" s="243" t="s">
        <v>169</v>
      </c>
      <c r="E296" s="254" t="s">
        <v>1</v>
      </c>
      <c r="F296" s="255" t="s">
        <v>84</v>
      </c>
      <c r="G296" s="253"/>
      <c r="H296" s="256">
        <v>1</v>
      </c>
      <c r="I296" s="257"/>
      <c r="J296" s="253"/>
      <c r="K296" s="253"/>
      <c r="L296" s="258"/>
      <c r="M296" s="259"/>
      <c r="N296" s="260"/>
      <c r="O296" s="260"/>
      <c r="P296" s="260"/>
      <c r="Q296" s="260"/>
      <c r="R296" s="260"/>
      <c r="S296" s="260"/>
      <c r="T296" s="261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2" t="s">
        <v>169</v>
      </c>
      <c r="AU296" s="262" t="s">
        <v>86</v>
      </c>
      <c r="AV296" s="14" t="s">
        <v>86</v>
      </c>
      <c r="AW296" s="14" t="s">
        <v>32</v>
      </c>
      <c r="AX296" s="14" t="s">
        <v>76</v>
      </c>
      <c r="AY296" s="262" t="s">
        <v>156</v>
      </c>
    </row>
    <row r="297" s="15" customFormat="1">
      <c r="A297" s="15"/>
      <c r="B297" s="263"/>
      <c r="C297" s="264"/>
      <c r="D297" s="243" t="s">
        <v>169</v>
      </c>
      <c r="E297" s="265" t="s">
        <v>1</v>
      </c>
      <c r="F297" s="266" t="s">
        <v>179</v>
      </c>
      <c r="G297" s="264"/>
      <c r="H297" s="267">
        <v>2</v>
      </c>
      <c r="I297" s="268"/>
      <c r="J297" s="264"/>
      <c r="K297" s="264"/>
      <c r="L297" s="269"/>
      <c r="M297" s="270"/>
      <c r="N297" s="271"/>
      <c r="O297" s="271"/>
      <c r="P297" s="271"/>
      <c r="Q297" s="271"/>
      <c r="R297" s="271"/>
      <c r="S297" s="271"/>
      <c r="T297" s="272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73" t="s">
        <v>169</v>
      </c>
      <c r="AU297" s="273" t="s">
        <v>86</v>
      </c>
      <c r="AV297" s="15" t="s">
        <v>163</v>
      </c>
      <c r="AW297" s="15" t="s">
        <v>32</v>
      </c>
      <c r="AX297" s="15" t="s">
        <v>84</v>
      </c>
      <c r="AY297" s="273" t="s">
        <v>156</v>
      </c>
    </row>
    <row r="298" s="2" customFormat="1" ht="24.15" customHeight="1">
      <c r="A298" s="38"/>
      <c r="B298" s="39"/>
      <c r="C298" s="274" t="s">
        <v>319</v>
      </c>
      <c r="D298" s="274" t="s">
        <v>298</v>
      </c>
      <c r="E298" s="275" t="s">
        <v>320</v>
      </c>
      <c r="F298" s="276" t="s">
        <v>321</v>
      </c>
      <c r="G298" s="277" t="s">
        <v>162</v>
      </c>
      <c r="H298" s="278">
        <v>1</v>
      </c>
      <c r="I298" s="279"/>
      <c r="J298" s="280">
        <f>ROUND(I298*H298,2)</f>
        <v>0</v>
      </c>
      <c r="K298" s="281"/>
      <c r="L298" s="282"/>
      <c r="M298" s="283" t="s">
        <v>1</v>
      </c>
      <c r="N298" s="284" t="s">
        <v>41</v>
      </c>
      <c r="O298" s="91"/>
      <c r="P298" s="237">
        <f>O298*H298</f>
        <v>0</v>
      </c>
      <c r="Q298" s="237">
        <v>0.0195</v>
      </c>
      <c r="R298" s="237">
        <f>Q298*H298</f>
        <v>0.0195</v>
      </c>
      <c r="S298" s="237">
        <v>0</v>
      </c>
      <c r="T298" s="238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9" t="s">
        <v>213</v>
      </c>
      <c r="AT298" s="239" t="s">
        <v>298</v>
      </c>
      <c r="AU298" s="239" t="s">
        <v>86</v>
      </c>
      <c r="AY298" s="17" t="s">
        <v>156</v>
      </c>
      <c r="BE298" s="240">
        <f>IF(N298="základní",J298,0)</f>
        <v>0</v>
      </c>
      <c r="BF298" s="240">
        <f>IF(N298="snížená",J298,0)</f>
        <v>0</v>
      </c>
      <c r="BG298" s="240">
        <f>IF(N298="zákl. přenesená",J298,0)</f>
        <v>0</v>
      </c>
      <c r="BH298" s="240">
        <f>IF(N298="sníž. přenesená",J298,0)</f>
        <v>0</v>
      </c>
      <c r="BI298" s="240">
        <f>IF(N298="nulová",J298,0)</f>
        <v>0</v>
      </c>
      <c r="BJ298" s="17" t="s">
        <v>84</v>
      </c>
      <c r="BK298" s="240">
        <f>ROUND(I298*H298,2)</f>
        <v>0</v>
      </c>
      <c r="BL298" s="17" t="s">
        <v>163</v>
      </c>
      <c r="BM298" s="239" t="s">
        <v>322</v>
      </c>
    </row>
    <row r="299" s="2" customFormat="1">
      <c r="A299" s="38"/>
      <c r="B299" s="39"/>
      <c r="C299" s="40"/>
      <c r="D299" s="243" t="s">
        <v>302</v>
      </c>
      <c r="E299" s="40"/>
      <c r="F299" s="285" t="s">
        <v>303</v>
      </c>
      <c r="G299" s="40"/>
      <c r="H299" s="40"/>
      <c r="I299" s="286"/>
      <c r="J299" s="40"/>
      <c r="K299" s="40"/>
      <c r="L299" s="44"/>
      <c r="M299" s="287"/>
      <c r="N299" s="288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302</v>
      </c>
      <c r="AU299" s="17" t="s">
        <v>86</v>
      </c>
    </row>
    <row r="300" s="2" customFormat="1" ht="24.15" customHeight="1">
      <c r="A300" s="38"/>
      <c r="B300" s="39"/>
      <c r="C300" s="274" t="s">
        <v>323</v>
      </c>
      <c r="D300" s="274" t="s">
        <v>298</v>
      </c>
      <c r="E300" s="275" t="s">
        <v>324</v>
      </c>
      <c r="F300" s="276" t="s">
        <v>325</v>
      </c>
      <c r="G300" s="277" t="s">
        <v>162</v>
      </c>
      <c r="H300" s="278">
        <v>1</v>
      </c>
      <c r="I300" s="279"/>
      <c r="J300" s="280">
        <f>ROUND(I300*H300,2)</f>
        <v>0</v>
      </c>
      <c r="K300" s="281"/>
      <c r="L300" s="282"/>
      <c r="M300" s="283" t="s">
        <v>1</v>
      </c>
      <c r="N300" s="284" t="s">
        <v>41</v>
      </c>
      <c r="O300" s="91"/>
      <c r="P300" s="237">
        <f>O300*H300</f>
        <v>0</v>
      </c>
      <c r="Q300" s="237">
        <v>0.0195</v>
      </c>
      <c r="R300" s="237">
        <f>Q300*H300</f>
        <v>0.0195</v>
      </c>
      <c r="S300" s="237">
        <v>0</v>
      </c>
      <c r="T300" s="238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9" t="s">
        <v>213</v>
      </c>
      <c r="AT300" s="239" t="s">
        <v>298</v>
      </c>
      <c r="AU300" s="239" t="s">
        <v>86</v>
      </c>
      <c r="AY300" s="17" t="s">
        <v>156</v>
      </c>
      <c r="BE300" s="240">
        <f>IF(N300="základní",J300,0)</f>
        <v>0</v>
      </c>
      <c r="BF300" s="240">
        <f>IF(N300="snížená",J300,0)</f>
        <v>0</v>
      </c>
      <c r="BG300" s="240">
        <f>IF(N300="zákl. přenesená",J300,0)</f>
        <v>0</v>
      </c>
      <c r="BH300" s="240">
        <f>IF(N300="sníž. přenesená",J300,0)</f>
        <v>0</v>
      </c>
      <c r="BI300" s="240">
        <f>IF(N300="nulová",J300,0)</f>
        <v>0</v>
      </c>
      <c r="BJ300" s="17" t="s">
        <v>84</v>
      </c>
      <c r="BK300" s="240">
        <f>ROUND(I300*H300,2)</f>
        <v>0</v>
      </c>
      <c r="BL300" s="17" t="s">
        <v>163</v>
      </c>
      <c r="BM300" s="239" t="s">
        <v>326</v>
      </c>
    </row>
    <row r="301" s="2" customFormat="1">
      <c r="A301" s="38"/>
      <c r="B301" s="39"/>
      <c r="C301" s="40"/>
      <c r="D301" s="243" t="s">
        <v>302</v>
      </c>
      <c r="E301" s="40"/>
      <c r="F301" s="285" t="s">
        <v>303</v>
      </c>
      <c r="G301" s="40"/>
      <c r="H301" s="40"/>
      <c r="I301" s="286"/>
      <c r="J301" s="40"/>
      <c r="K301" s="40"/>
      <c r="L301" s="44"/>
      <c r="M301" s="287"/>
      <c r="N301" s="288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302</v>
      </c>
      <c r="AU301" s="17" t="s">
        <v>86</v>
      </c>
    </row>
    <row r="302" s="12" customFormat="1" ht="22.8" customHeight="1">
      <c r="A302" s="12"/>
      <c r="B302" s="211"/>
      <c r="C302" s="212"/>
      <c r="D302" s="213" t="s">
        <v>75</v>
      </c>
      <c r="E302" s="225" t="s">
        <v>226</v>
      </c>
      <c r="F302" s="225" t="s">
        <v>327</v>
      </c>
      <c r="G302" s="212"/>
      <c r="H302" s="212"/>
      <c r="I302" s="215"/>
      <c r="J302" s="226">
        <f>BK302</f>
        <v>0</v>
      </c>
      <c r="K302" s="212"/>
      <c r="L302" s="217"/>
      <c r="M302" s="218"/>
      <c r="N302" s="219"/>
      <c r="O302" s="219"/>
      <c r="P302" s="220">
        <f>SUM(P303:P398)</f>
        <v>0</v>
      </c>
      <c r="Q302" s="219"/>
      <c r="R302" s="220">
        <f>SUM(R303:R398)</f>
        <v>0.00038000000000000002</v>
      </c>
      <c r="S302" s="219"/>
      <c r="T302" s="221">
        <f>SUM(T303:T398)</f>
        <v>40.188653200000005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22" t="s">
        <v>84</v>
      </c>
      <c r="AT302" s="223" t="s">
        <v>75</v>
      </c>
      <c r="AU302" s="223" t="s">
        <v>84</v>
      </c>
      <c r="AY302" s="222" t="s">
        <v>156</v>
      </c>
      <c r="BK302" s="224">
        <f>SUM(BK303:BK398)</f>
        <v>0</v>
      </c>
    </row>
    <row r="303" s="2" customFormat="1" ht="16.5" customHeight="1">
      <c r="A303" s="38"/>
      <c r="B303" s="39"/>
      <c r="C303" s="227" t="s">
        <v>328</v>
      </c>
      <c r="D303" s="227" t="s">
        <v>159</v>
      </c>
      <c r="E303" s="228" t="s">
        <v>329</v>
      </c>
      <c r="F303" s="229" t="s">
        <v>330</v>
      </c>
      <c r="G303" s="230" t="s">
        <v>331</v>
      </c>
      <c r="H303" s="231">
        <v>1</v>
      </c>
      <c r="I303" s="232"/>
      <c r="J303" s="233">
        <f>ROUND(I303*H303,2)</f>
        <v>0</v>
      </c>
      <c r="K303" s="234"/>
      <c r="L303" s="44"/>
      <c r="M303" s="235" t="s">
        <v>1</v>
      </c>
      <c r="N303" s="236" t="s">
        <v>41</v>
      </c>
      <c r="O303" s="91"/>
      <c r="P303" s="237">
        <f>O303*H303</f>
        <v>0</v>
      </c>
      <c r="Q303" s="237">
        <v>0</v>
      </c>
      <c r="R303" s="237">
        <f>Q303*H303</f>
        <v>0</v>
      </c>
      <c r="S303" s="237">
        <v>0</v>
      </c>
      <c r="T303" s="23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9" t="s">
        <v>163</v>
      </c>
      <c r="AT303" s="239" t="s">
        <v>159</v>
      </c>
      <c r="AU303" s="239" t="s">
        <v>86</v>
      </c>
      <c r="AY303" s="17" t="s">
        <v>156</v>
      </c>
      <c r="BE303" s="240">
        <f>IF(N303="základní",J303,0)</f>
        <v>0</v>
      </c>
      <c r="BF303" s="240">
        <f>IF(N303="snížená",J303,0)</f>
        <v>0</v>
      </c>
      <c r="BG303" s="240">
        <f>IF(N303="zákl. přenesená",J303,0)</f>
        <v>0</v>
      </c>
      <c r="BH303" s="240">
        <f>IF(N303="sníž. přenesená",J303,0)</f>
        <v>0</v>
      </c>
      <c r="BI303" s="240">
        <f>IF(N303="nulová",J303,0)</f>
        <v>0</v>
      </c>
      <c r="BJ303" s="17" t="s">
        <v>84</v>
      </c>
      <c r="BK303" s="240">
        <f>ROUND(I303*H303,2)</f>
        <v>0</v>
      </c>
      <c r="BL303" s="17" t="s">
        <v>163</v>
      </c>
      <c r="BM303" s="239" t="s">
        <v>332</v>
      </c>
    </row>
    <row r="304" s="2" customFormat="1" ht="33" customHeight="1">
      <c r="A304" s="38"/>
      <c r="B304" s="39"/>
      <c r="C304" s="227" t="s">
        <v>333</v>
      </c>
      <c r="D304" s="227" t="s">
        <v>159</v>
      </c>
      <c r="E304" s="228" t="s">
        <v>334</v>
      </c>
      <c r="F304" s="229" t="s">
        <v>335</v>
      </c>
      <c r="G304" s="230" t="s">
        <v>167</v>
      </c>
      <c r="H304" s="231">
        <v>323.08999999999997</v>
      </c>
      <c r="I304" s="232"/>
      <c r="J304" s="233">
        <f>ROUND(I304*H304,2)</f>
        <v>0</v>
      </c>
      <c r="K304" s="234"/>
      <c r="L304" s="44"/>
      <c r="M304" s="235" t="s">
        <v>1</v>
      </c>
      <c r="N304" s="236" t="s">
        <v>41</v>
      </c>
      <c r="O304" s="91"/>
      <c r="P304" s="237">
        <f>O304*H304</f>
        <v>0</v>
      </c>
      <c r="Q304" s="237">
        <v>0</v>
      </c>
      <c r="R304" s="237">
        <f>Q304*H304</f>
        <v>0</v>
      </c>
      <c r="S304" s="237">
        <v>0</v>
      </c>
      <c r="T304" s="238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9" t="s">
        <v>163</v>
      </c>
      <c r="AT304" s="239" t="s">
        <v>159</v>
      </c>
      <c r="AU304" s="239" t="s">
        <v>86</v>
      </c>
      <c r="AY304" s="17" t="s">
        <v>156</v>
      </c>
      <c r="BE304" s="240">
        <f>IF(N304="základní",J304,0)</f>
        <v>0</v>
      </c>
      <c r="BF304" s="240">
        <f>IF(N304="snížená",J304,0)</f>
        <v>0</v>
      </c>
      <c r="BG304" s="240">
        <f>IF(N304="zákl. přenesená",J304,0)</f>
        <v>0</v>
      </c>
      <c r="BH304" s="240">
        <f>IF(N304="sníž. přenesená",J304,0)</f>
        <v>0</v>
      </c>
      <c r="BI304" s="240">
        <f>IF(N304="nulová",J304,0)</f>
        <v>0</v>
      </c>
      <c r="BJ304" s="17" t="s">
        <v>84</v>
      </c>
      <c r="BK304" s="240">
        <f>ROUND(I304*H304,2)</f>
        <v>0</v>
      </c>
      <c r="BL304" s="17" t="s">
        <v>163</v>
      </c>
      <c r="BM304" s="239" t="s">
        <v>336</v>
      </c>
    </row>
    <row r="305" s="13" customFormat="1">
      <c r="A305" s="13"/>
      <c r="B305" s="241"/>
      <c r="C305" s="242"/>
      <c r="D305" s="243" t="s">
        <v>169</v>
      </c>
      <c r="E305" s="244" t="s">
        <v>1</v>
      </c>
      <c r="F305" s="245" t="s">
        <v>170</v>
      </c>
      <c r="G305" s="242"/>
      <c r="H305" s="244" t="s">
        <v>1</v>
      </c>
      <c r="I305" s="246"/>
      <c r="J305" s="242"/>
      <c r="K305" s="242"/>
      <c r="L305" s="247"/>
      <c r="M305" s="248"/>
      <c r="N305" s="249"/>
      <c r="O305" s="249"/>
      <c r="P305" s="249"/>
      <c r="Q305" s="249"/>
      <c r="R305" s="249"/>
      <c r="S305" s="249"/>
      <c r="T305" s="25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1" t="s">
        <v>169</v>
      </c>
      <c r="AU305" s="251" t="s">
        <v>86</v>
      </c>
      <c r="AV305" s="13" t="s">
        <v>84</v>
      </c>
      <c r="AW305" s="13" t="s">
        <v>32</v>
      </c>
      <c r="AX305" s="13" t="s">
        <v>76</v>
      </c>
      <c r="AY305" s="251" t="s">
        <v>156</v>
      </c>
    </row>
    <row r="306" s="13" customFormat="1">
      <c r="A306" s="13"/>
      <c r="B306" s="241"/>
      <c r="C306" s="242"/>
      <c r="D306" s="243" t="s">
        <v>169</v>
      </c>
      <c r="E306" s="244" t="s">
        <v>1</v>
      </c>
      <c r="F306" s="245" t="s">
        <v>337</v>
      </c>
      <c r="G306" s="242"/>
      <c r="H306" s="244" t="s">
        <v>1</v>
      </c>
      <c r="I306" s="246"/>
      <c r="J306" s="242"/>
      <c r="K306" s="242"/>
      <c r="L306" s="247"/>
      <c r="M306" s="248"/>
      <c r="N306" s="249"/>
      <c r="O306" s="249"/>
      <c r="P306" s="249"/>
      <c r="Q306" s="249"/>
      <c r="R306" s="249"/>
      <c r="S306" s="249"/>
      <c r="T306" s="250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1" t="s">
        <v>169</v>
      </c>
      <c r="AU306" s="251" t="s">
        <v>86</v>
      </c>
      <c r="AV306" s="13" t="s">
        <v>84</v>
      </c>
      <c r="AW306" s="13" t="s">
        <v>32</v>
      </c>
      <c r="AX306" s="13" t="s">
        <v>76</v>
      </c>
      <c r="AY306" s="251" t="s">
        <v>156</v>
      </c>
    </row>
    <row r="307" s="14" customFormat="1">
      <c r="A307" s="14"/>
      <c r="B307" s="252"/>
      <c r="C307" s="253"/>
      <c r="D307" s="243" t="s">
        <v>169</v>
      </c>
      <c r="E307" s="254" t="s">
        <v>1</v>
      </c>
      <c r="F307" s="255" t="s">
        <v>338</v>
      </c>
      <c r="G307" s="253"/>
      <c r="H307" s="256">
        <v>70.609999999999999</v>
      </c>
      <c r="I307" s="257"/>
      <c r="J307" s="253"/>
      <c r="K307" s="253"/>
      <c r="L307" s="258"/>
      <c r="M307" s="259"/>
      <c r="N307" s="260"/>
      <c r="O307" s="260"/>
      <c r="P307" s="260"/>
      <c r="Q307" s="260"/>
      <c r="R307" s="260"/>
      <c r="S307" s="260"/>
      <c r="T307" s="261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2" t="s">
        <v>169</v>
      </c>
      <c r="AU307" s="262" t="s">
        <v>86</v>
      </c>
      <c r="AV307" s="14" t="s">
        <v>86</v>
      </c>
      <c r="AW307" s="14" t="s">
        <v>32</v>
      </c>
      <c r="AX307" s="14" t="s">
        <v>76</v>
      </c>
      <c r="AY307" s="262" t="s">
        <v>156</v>
      </c>
    </row>
    <row r="308" s="13" customFormat="1">
      <c r="A308" s="13"/>
      <c r="B308" s="241"/>
      <c r="C308" s="242"/>
      <c r="D308" s="243" t="s">
        <v>169</v>
      </c>
      <c r="E308" s="244" t="s">
        <v>1</v>
      </c>
      <c r="F308" s="245" t="s">
        <v>339</v>
      </c>
      <c r="G308" s="242"/>
      <c r="H308" s="244" t="s">
        <v>1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1" t="s">
        <v>169</v>
      </c>
      <c r="AU308" s="251" t="s">
        <v>86</v>
      </c>
      <c r="AV308" s="13" t="s">
        <v>84</v>
      </c>
      <c r="AW308" s="13" t="s">
        <v>32</v>
      </c>
      <c r="AX308" s="13" t="s">
        <v>76</v>
      </c>
      <c r="AY308" s="251" t="s">
        <v>156</v>
      </c>
    </row>
    <row r="309" s="14" customFormat="1">
      <c r="A309" s="14"/>
      <c r="B309" s="252"/>
      <c r="C309" s="253"/>
      <c r="D309" s="243" t="s">
        <v>169</v>
      </c>
      <c r="E309" s="254" t="s">
        <v>1</v>
      </c>
      <c r="F309" s="255" t="s">
        <v>340</v>
      </c>
      <c r="G309" s="253"/>
      <c r="H309" s="256">
        <v>82.799999999999997</v>
      </c>
      <c r="I309" s="257"/>
      <c r="J309" s="253"/>
      <c r="K309" s="253"/>
      <c r="L309" s="258"/>
      <c r="M309" s="259"/>
      <c r="N309" s="260"/>
      <c r="O309" s="260"/>
      <c r="P309" s="260"/>
      <c r="Q309" s="260"/>
      <c r="R309" s="260"/>
      <c r="S309" s="260"/>
      <c r="T309" s="261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2" t="s">
        <v>169</v>
      </c>
      <c r="AU309" s="262" t="s">
        <v>86</v>
      </c>
      <c r="AV309" s="14" t="s">
        <v>86</v>
      </c>
      <c r="AW309" s="14" t="s">
        <v>32</v>
      </c>
      <c r="AX309" s="14" t="s">
        <v>76</v>
      </c>
      <c r="AY309" s="262" t="s">
        <v>156</v>
      </c>
    </row>
    <row r="310" s="13" customFormat="1">
      <c r="A310" s="13"/>
      <c r="B310" s="241"/>
      <c r="C310" s="242"/>
      <c r="D310" s="243" t="s">
        <v>169</v>
      </c>
      <c r="E310" s="244" t="s">
        <v>1</v>
      </c>
      <c r="F310" s="245" t="s">
        <v>341</v>
      </c>
      <c r="G310" s="242"/>
      <c r="H310" s="244" t="s">
        <v>1</v>
      </c>
      <c r="I310" s="246"/>
      <c r="J310" s="242"/>
      <c r="K310" s="242"/>
      <c r="L310" s="247"/>
      <c r="M310" s="248"/>
      <c r="N310" s="249"/>
      <c r="O310" s="249"/>
      <c r="P310" s="249"/>
      <c r="Q310" s="249"/>
      <c r="R310" s="249"/>
      <c r="S310" s="249"/>
      <c r="T310" s="250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1" t="s">
        <v>169</v>
      </c>
      <c r="AU310" s="251" t="s">
        <v>86</v>
      </c>
      <c r="AV310" s="13" t="s">
        <v>84</v>
      </c>
      <c r="AW310" s="13" t="s">
        <v>32</v>
      </c>
      <c r="AX310" s="13" t="s">
        <v>76</v>
      </c>
      <c r="AY310" s="251" t="s">
        <v>156</v>
      </c>
    </row>
    <row r="311" s="14" customFormat="1">
      <c r="A311" s="14"/>
      <c r="B311" s="252"/>
      <c r="C311" s="253"/>
      <c r="D311" s="243" t="s">
        <v>169</v>
      </c>
      <c r="E311" s="254" t="s">
        <v>1</v>
      </c>
      <c r="F311" s="255" t="s">
        <v>342</v>
      </c>
      <c r="G311" s="253"/>
      <c r="H311" s="256">
        <v>58.350000000000001</v>
      </c>
      <c r="I311" s="257"/>
      <c r="J311" s="253"/>
      <c r="K311" s="253"/>
      <c r="L311" s="258"/>
      <c r="M311" s="259"/>
      <c r="N311" s="260"/>
      <c r="O311" s="260"/>
      <c r="P311" s="260"/>
      <c r="Q311" s="260"/>
      <c r="R311" s="260"/>
      <c r="S311" s="260"/>
      <c r="T311" s="261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2" t="s">
        <v>169</v>
      </c>
      <c r="AU311" s="262" t="s">
        <v>86</v>
      </c>
      <c r="AV311" s="14" t="s">
        <v>86</v>
      </c>
      <c r="AW311" s="14" t="s">
        <v>32</v>
      </c>
      <c r="AX311" s="14" t="s">
        <v>76</v>
      </c>
      <c r="AY311" s="262" t="s">
        <v>156</v>
      </c>
    </row>
    <row r="312" s="13" customFormat="1">
      <c r="A312" s="13"/>
      <c r="B312" s="241"/>
      <c r="C312" s="242"/>
      <c r="D312" s="243" t="s">
        <v>169</v>
      </c>
      <c r="E312" s="244" t="s">
        <v>1</v>
      </c>
      <c r="F312" s="245" t="s">
        <v>343</v>
      </c>
      <c r="G312" s="242"/>
      <c r="H312" s="244" t="s">
        <v>1</v>
      </c>
      <c r="I312" s="246"/>
      <c r="J312" s="242"/>
      <c r="K312" s="242"/>
      <c r="L312" s="247"/>
      <c r="M312" s="248"/>
      <c r="N312" s="249"/>
      <c r="O312" s="249"/>
      <c r="P312" s="249"/>
      <c r="Q312" s="249"/>
      <c r="R312" s="249"/>
      <c r="S312" s="249"/>
      <c r="T312" s="25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1" t="s">
        <v>169</v>
      </c>
      <c r="AU312" s="251" t="s">
        <v>86</v>
      </c>
      <c r="AV312" s="13" t="s">
        <v>84</v>
      </c>
      <c r="AW312" s="13" t="s">
        <v>32</v>
      </c>
      <c r="AX312" s="13" t="s">
        <v>76</v>
      </c>
      <c r="AY312" s="251" t="s">
        <v>156</v>
      </c>
    </row>
    <row r="313" s="14" customFormat="1">
      <c r="A313" s="14"/>
      <c r="B313" s="252"/>
      <c r="C313" s="253"/>
      <c r="D313" s="243" t="s">
        <v>169</v>
      </c>
      <c r="E313" s="254" t="s">
        <v>1</v>
      </c>
      <c r="F313" s="255" t="s">
        <v>344</v>
      </c>
      <c r="G313" s="253"/>
      <c r="H313" s="256">
        <v>84.549999999999997</v>
      </c>
      <c r="I313" s="257"/>
      <c r="J313" s="253"/>
      <c r="K313" s="253"/>
      <c r="L313" s="258"/>
      <c r="M313" s="259"/>
      <c r="N313" s="260"/>
      <c r="O313" s="260"/>
      <c r="P313" s="260"/>
      <c r="Q313" s="260"/>
      <c r="R313" s="260"/>
      <c r="S313" s="260"/>
      <c r="T313" s="261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2" t="s">
        <v>169</v>
      </c>
      <c r="AU313" s="262" t="s">
        <v>86</v>
      </c>
      <c r="AV313" s="14" t="s">
        <v>86</v>
      </c>
      <c r="AW313" s="14" t="s">
        <v>32</v>
      </c>
      <c r="AX313" s="14" t="s">
        <v>76</v>
      </c>
      <c r="AY313" s="262" t="s">
        <v>156</v>
      </c>
    </row>
    <row r="314" s="13" customFormat="1">
      <c r="A314" s="13"/>
      <c r="B314" s="241"/>
      <c r="C314" s="242"/>
      <c r="D314" s="243" t="s">
        <v>169</v>
      </c>
      <c r="E314" s="244" t="s">
        <v>1</v>
      </c>
      <c r="F314" s="245" t="s">
        <v>218</v>
      </c>
      <c r="G314" s="242"/>
      <c r="H314" s="244" t="s">
        <v>1</v>
      </c>
      <c r="I314" s="246"/>
      <c r="J314" s="242"/>
      <c r="K314" s="242"/>
      <c r="L314" s="247"/>
      <c r="M314" s="248"/>
      <c r="N314" s="249"/>
      <c r="O314" s="249"/>
      <c r="P314" s="249"/>
      <c r="Q314" s="249"/>
      <c r="R314" s="249"/>
      <c r="S314" s="249"/>
      <c r="T314" s="25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1" t="s">
        <v>169</v>
      </c>
      <c r="AU314" s="251" t="s">
        <v>86</v>
      </c>
      <c r="AV314" s="13" t="s">
        <v>84</v>
      </c>
      <c r="AW314" s="13" t="s">
        <v>32</v>
      </c>
      <c r="AX314" s="13" t="s">
        <v>76</v>
      </c>
      <c r="AY314" s="251" t="s">
        <v>156</v>
      </c>
    </row>
    <row r="315" s="14" customFormat="1">
      <c r="A315" s="14"/>
      <c r="B315" s="252"/>
      <c r="C315" s="253"/>
      <c r="D315" s="243" t="s">
        <v>169</v>
      </c>
      <c r="E315" s="254" t="s">
        <v>1</v>
      </c>
      <c r="F315" s="255" t="s">
        <v>345</v>
      </c>
      <c r="G315" s="253"/>
      <c r="H315" s="256">
        <v>4.7300000000000004</v>
      </c>
      <c r="I315" s="257"/>
      <c r="J315" s="253"/>
      <c r="K315" s="253"/>
      <c r="L315" s="258"/>
      <c r="M315" s="259"/>
      <c r="N315" s="260"/>
      <c r="O315" s="260"/>
      <c r="P315" s="260"/>
      <c r="Q315" s="260"/>
      <c r="R315" s="260"/>
      <c r="S315" s="260"/>
      <c r="T315" s="261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2" t="s">
        <v>169</v>
      </c>
      <c r="AU315" s="262" t="s">
        <v>86</v>
      </c>
      <c r="AV315" s="14" t="s">
        <v>86</v>
      </c>
      <c r="AW315" s="14" t="s">
        <v>32</v>
      </c>
      <c r="AX315" s="14" t="s">
        <v>76</v>
      </c>
      <c r="AY315" s="262" t="s">
        <v>156</v>
      </c>
    </row>
    <row r="316" s="13" customFormat="1">
      <c r="A316" s="13"/>
      <c r="B316" s="241"/>
      <c r="C316" s="242"/>
      <c r="D316" s="243" t="s">
        <v>169</v>
      </c>
      <c r="E316" s="244" t="s">
        <v>1</v>
      </c>
      <c r="F316" s="245" t="s">
        <v>220</v>
      </c>
      <c r="G316" s="242"/>
      <c r="H316" s="244" t="s">
        <v>1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169</v>
      </c>
      <c r="AU316" s="251" t="s">
        <v>86</v>
      </c>
      <c r="AV316" s="13" t="s">
        <v>84</v>
      </c>
      <c r="AW316" s="13" t="s">
        <v>32</v>
      </c>
      <c r="AX316" s="13" t="s">
        <v>76</v>
      </c>
      <c r="AY316" s="251" t="s">
        <v>156</v>
      </c>
    </row>
    <row r="317" s="14" customFormat="1">
      <c r="A317" s="14"/>
      <c r="B317" s="252"/>
      <c r="C317" s="253"/>
      <c r="D317" s="243" t="s">
        <v>169</v>
      </c>
      <c r="E317" s="254" t="s">
        <v>1</v>
      </c>
      <c r="F317" s="255" t="s">
        <v>346</v>
      </c>
      <c r="G317" s="253"/>
      <c r="H317" s="256">
        <v>12.32</v>
      </c>
      <c r="I317" s="257"/>
      <c r="J317" s="253"/>
      <c r="K317" s="253"/>
      <c r="L317" s="258"/>
      <c r="M317" s="259"/>
      <c r="N317" s="260"/>
      <c r="O317" s="260"/>
      <c r="P317" s="260"/>
      <c r="Q317" s="260"/>
      <c r="R317" s="260"/>
      <c r="S317" s="260"/>
      <c r="T317" s="26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2" t="s">
        <v>169</v>
      </c>
      <c r="AU317" s="262" t="s">
        <v>86</v>
      </c>
      <c r="AV317" s="14" t="s">
        <v>86</v>
      </c>
      <c r="AW317" s="14" t="s">
        <v>32</v>
      </c>
      <c r="AX317" s="14" t="s">
        <v>76</v>
      </c>
      <c r="AY317" s="262" t="s">
        <v>156</v>
      </c>
    </row>
    <row r="318" s="13" customFormat="1">
      <c r="A318" s="13"/>
      <c r="B318" s="241"/>
      <c r="C318" s="242"/>
      <c r="D318" s="243" t="s">
        <v>169</v>
      </c>
      <c r="E318" s="244" t="s">
        <v>1</v>
      </c>
      <c r="F318" s="245" t="s">
        <v>223</v>
      </c>
      <c r="G318" s="242"/>
      <c r="H318" s="244" t="s">
        <v>1</v>
      </c>
      <c r="I318" s="246"/>
      <c r="J318" s="242"/>
      <c r="K318" s="242"/>
      <c r="L318" s="247"/>
      <c r="M318" s="248"/>
      <c r="N318" s="249"/>
      <c r="O318" s="249"/>
      <c r="P318" s="249"/>
      <c r="Q318" s="249"/>
      <c r="R318" s="249"/>
      <c r="S318" s="249"/>
      <c r="T318" s="250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1" t="s">
        <v>169</v>
      </c>
      <c r="AU318" s="251" t="s">
        <v>86</v>
      </c>
      <c r="AV318" s="13" t="s">
        <v>84</v>
      </c>
      <c r="AW318" s="13" t="s">
        <v>32</v>
      </c>
      <c r="AX318" s="13" t="s">
        <v>76</v>
      </c>
      <c r="AY318" s="251" t="s">
        <v>156</v>
      </c>
    </row>
    <row r="319" s="14" customFormat="1">
      <c r="A319" s="14"/>
      <c r="B319" s="252"/>
      <c r="C319" s="253"/>
      <c r="D319" s="243" t="s">
        <v>169</v>
      </c>
      <c r="E319" s="254" t="s">
        <v>1</v>
      </c>
      <c r="F319" s="255" t="s">
        <v>347</v>
      </c>
      <c r="G319" s="253"/>
      <c r="H319" s="256">
        <v>9.7300000000000004</v>
      </c>
      <c r="I319" s="257"/>
      <c r="J319" s="253"/>
      <c r="K319" s="253"/>
      <c r="L319" s="258"/>
      <c r="M319" s="259"/>
      <c r="N319" s="260"/>
      <c r="O319" s="260"/>
      <c r="P319" s="260"/>
      <c r="Q319" s="260"/>
      <c r="R319" s="260"/>
      <c r="S319" s="260"/>
      <c r="T319" s="261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2" t="s">
        <v>169</v>
      </c>
      <c r="AU319" s="262" t="s">
        <v>86</v>
      </c>
      <c r="AV319" s="14" t="s">
        <v>86</v>
      </c>
      <c r="AW319" s="14" t="s">
        <v>32</v>
      </c>
      <c r="AX319" s="14" t="s">
        <v>76</v>
      </c>
      <c r="AY319" s="262" t="s">
        <v>156</v>
      </c>
    </row>
    <row r="320" s="15" customFormat="1">
      <c r="A320" s="15"/>
      <c r="B320" s="263"/>
      <c r="C320" s="264"/>
      <c r="D320" s="243" t="s">
        <v>169</v>
      </c>
      <c r="E320" s="265" t="s">
        <v>1</v>
      </c>
      <c r="F320" s="266" t="s">
        <v>179</v>
      </c>
      <c r="G320" s="264"/>
      <c r="H320" s="267">
        <v>323.09000000000003</v>
      </c>
      <c r="I320" s="268"/>
      <c r="J320" s="264"/>
      <c r="K320" s="264"/>
      <c r="L320" s="269"/>
      <c r="M320" s="270"/>
      <c r="N320" s="271"/>
      <c r="O320" s="271"/>
      <c r="P320" s="271"/>
      <c r="Q320" s="271"/>
      <c r="R320" s="271"/>
      <c r="S320" s="271"/>
      <c r="T320" s="272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73" t="s">
        <v>169</v>
      </c>
      <c r="AU320" s="273" t="s">
        <v>86</v>
      </c>
      <c r="AV320" s="15" t="s">
        <v>163</v>
      </c>
      <c r="AW320" s="15" t="s">
        <v>32</v>
      </c>
      <c r="AX320" s="15" t="s">
        <v>84</v>
      </c>
      <c r="AY320" s="273" t="s">
        <v>156</v>
      </c>
    </row>
    <row r="321" s="2" customFormat="1" ht="24.15" customHeight="1">
      <c r="A321" s="38"/>
      <c r="B321" s="39"/>
      <c r="C321" s="227" t="s">
        <v>348</v>
      </c>
      <c r="D321" s="227" t="s">
        <v>159</v>
      </c>
      <c r="E321" s="228" t="s">
        <v>349</v>
      </c>
      <c r="F321" s="229" t="s">
        <v>350</v>
      </c>
      <c r="G321" s="230" t="s">
        <v>167</v>
      </c>
      <c r="H321" s="231">
        <v>4</v>
      </c>
      <c r="I321" s="232"/>
      <c r="J321" s="233">
        <f>ROUND(I321*H321,2)</f>
        <v>0</v>
      </c>
      <c r="K321" s="234"/>
      <c r="L321" s="44"/>
      <c r="M321" s="235" t="s">
        <v>1</v>
      </c>
      <c r="N321" s="236" t="s">
        <v>41</v>
      </c>
      <c r="O321" s="91"/>
      <c r="P321" s="237">
        <f>O321*H321</f>
        <v>0</v>
      </c>
      <c r="Q321" s="237">
        <v>4.0000000000000003E-05</v>
      </c>
      <c r="R321" s="237">
        <f>Q321*H321</f>
        <v>0.00016000000000000001</v>
      </c>
      <c r="S321" s="237">
        <v>0</v>
      </c>
      <c r="T321" s="238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9" t="s">
        <v>163</v>
      </c>
      <c r="AT321" s="239" t="s">
        <v>159</v>
      </c>
      <c r="AU321" s="239" t="s">
        <v>86</v>
      </c>
      <c r="AY321" s="17" t="s">
        <v>156</v>
      </c>
      <c r="BE321" s="240">
        <f>IF(N321="základní",J321,0)</f>
        <v>0</v>
      </c>
      <c r="BF321" s="240">
        <f>IF(N321="snížená",J321,0)</f>
        <v>0</v>
      </c>
      <c r="BG321" s="240">
        <f>IF(N321="zákl. přenesená",J321,0)</f>
        <v>0</v>
      </c>
      <c r="BH321" s="240">
        <f>IF(N321="sníž. přenesená",J321,0)</f>
        <v>0</v>
      </c>
      <c r="BI321" s="240">
        <f>IF(N321="nulová",J321,0)</f>
        <v>0</v>
      </c>
      <c r="BJ321" s="17" t="s">
        <v>84</v>
      </c>
      <c r="BK321" s="240">
        <f>ROUND(I321*H321,2)</f>
        <v>0</v>
      </c>
      <c r="BL321" s="17" t="s">
        <v>163</v>
      </c>
      <c r="BM321" s="239" t="s">
        <v>351</v>
      </c>
    </row>
    <row r="322" s="2" customFormat="1" ht="16.5" customHeight="1">
      <c r="A322" s="38"/>
      <c r="B322" s="39"/>
      <c r="C322" s="227" t="s">
        <v>352</v>
      </c>
      <c r="D322" s="227" t="s">
        <v>159</v>
      </c>
      <c r="E322" s="228" t="s">
        <v>353</v>
      </c>
      <c r="F322" s="229" t="s">
        <v>354</v>
      </c>
      <c r="G322" s="230" t="s">
        <v>162</v>
      </c>
      <c r="H322" s="231">
        <v>2</v>
      </c>
      <c r="I322" s="232"/>
      <c r="J322" s="233">
        <f>ROUND(I322*H322,2)</f>
        <v>0</v>
      </c>
      <c r="K322" s="234"/>
      <c r="L322" s="44"/>
      <c r="M322" s="235" t="s">
        <v>1</v>
      </c>
      <c r="N322" s="236" t="s">
        <v>41</v>
      </c>
      <c r="O322" s="91"/>
      <c r="P322" s="237">
        <f>O322*H322</f>
        <v>0</v>
      </c>
      <c r="Q322" s="237">
        <v>0.00011</v>
      </c>
      <c r="R322" s="237">
        <f>Q322*H322</f>
        <v>0.00022000000000000001</v>
      </c>
      <c r="S322" s="237">
        <v>0</v>
      </c>
      <c r="T322" s="23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9" t="s">
        <v>163</v>
      </c>
      <c r="AT322" s="239" t="s">
        <v>159</v>
      </c>
      <c r="AU322" s="239" t="s">
        <v>86</v>
      </c>
      <c r="AY322" s="17" t="s">
        <v>156</v>
      </c>
      <c r="BE322" s="240">
        <f>IF(N322="základní",J322,0)</f>
        <v>0</v>
      </c>
      <c r="BF322" s="240">
        <f>IF(N322="snížená",J322,0)</f>
        <v>0</v>
      </c>
      <c r="BG322" s="240">
        <f>IF(N322="zákl. přenesená",J322,0)</f>
        <v>0</v>
      </c>
      <c r="BH322" s="240">
        <f>IF(N322="sníž. přenesená",J322,0)</f>
        <v>0</v>
      </c>
      <c r="BI322" s="240">
        <f>IF(N322="nulová",J322,0)</f>
        <v>0</v>
      </c>
      <c r="BJ322" s="17" t="s">
        <v>84</v>
      </c>
      <c r="BK322" s="240">
        <f>ROUND(I322*H322,2)</f>
        <v>0</v>
      </c>
      <c r="BL322" s="17" t="s">
        <v>163</v>
      </c>
      <c r="BM322" s="239" t="s">
        <v>355</v>
      </c>
    </row>
    <row r="323" s="2" customFormat="1" ht="16.5" customHeight="1">
      <c r="A323" s="38"/>
      <c r="B323" s="39"/>
      <c r="C323" s="274" t="s">
        <v>356</v>
      </c>
      <c r="D323" s="274" t="s">
        <v>298</v>
      </c>
      <c r="E323" s="275" t="s">
        <v>357</v>
      </c>
      <c r="F323" s="276" t="s">
        <v>358</v>
      </c>
      <c r="G323" s="277" t="s">
        <v>162</v>
      </c>
      <c r="H323" s="278">
        <v>2</v>
      </c>
      <c r="I323" s="279"/>
      <c r="J323" s="280">
        <f>ROUND(I323*H323,2)</f>
        <v>0</v>
      </c>
      <c r="K323" s="281"/>
      <c r="L323" s="282"/>
      <c r="M323" s="283" t="s">
        <v>1</v>
      </c>
      <c r="N323" s="284" t="s">
        <v>41</v>
      </c>
      <c r="O323" s="91"/>
      <c r="P323" s="237">
        <f>O323*H323</f>
        <v>0</v>
      </c>
      <c r="Q323" s="237">
        <v>0</v>
      </c>
      <c r="R323" s="237">
        <f>Q323*H323</f>
        <v>0</v>
      </c>
      <c r="S323" s="237">
        <v>0</v>
      </c>
      <c r="T323" s="23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9" t="s">
        <v>213</v>
      </c>
      <c r="AT323" s="239" t="s">
        <v>298</v>
      </c>
      <c r="AU323" s="239" t="s">
        <v>86</v>
      </c>
      <c r="AY323" s="17" t="s">
        <v>156</v>
      </c>
      <c r="BE323" s="240">
        <f>IF(N323="základní",J323,0)</f>
        <v>0</v>
      </c>
      <c r="BF323" s="240">
        <f>IF(N323="snížená",J323,0)</f>
        <v>0</v>
      </c>
      <c r="BG323" s="240">
        <f>IF(N323="zákl. přenesená",J323,0)</f>
        <v>0</v>
      </c>
      <c r="BH323" s="240">
        <f>IF(N323="sníž. přenesená",J323,0)</f>
        <v>0</v>
      </c>
      <c r="BI323" s="240">
        <f>IF(N323="nulová",J323,0)</f>
        <v>0</v>
      </c>
      <c r="BJ323" s="17" t="s">
        <v>84</v>
      </c>
      <c r="BK323" s="240">
        <f>ROUND(I323*H323,2)</f>
        <v>0</v>
      </c>
      <c r="BL323" s="17" t="s">
        <v>163</v>
      </c>
      <c r="BM323" s="239" t="s">
        <v>359</v>
      </c>
    </row>
    <row r="324" s="2" customFormat="1" ht="24.15" customHeight="1">
      <c r="A324" s="38"/>
      <c r="B324" s="39"/>
      <c r="C324" s="227" t="s">
        <v>360</v>
      </c>
      <c r="D324" s="227" t="s">
        <v>159</v>
      </c>
      <c r="E324" s="228" t="s">
        <v>361</v>
      </c>
      <c r="F324" s="229" t="s">
        <v>362</v>
      </c>
      <c r="G324" s="230" t="s">
        <v>167</v>
      </c>
      <c r="H324" s="231">
        <v>19.004000000000001</v>
      </c>
      <c r="I324" s="232"/>
      <c r="J324" s="233">
        <f>ROUND(I324*H324,2)</f>
        <v>0</v>
      </c>
      <c r="K324" s="234"/>
      <c r="L324" s="44"/>
      <c r="M324" s="235" t="s">
        <v>1</v>
      </c>
      <c r="N324" s="236" t="s">
        <v>41</v>
      </c>
      <c r="O324" s="91"/>
      <c r="P324" s="237">
        <f>O324*H324</f>
        <v>0</v>
      </c>
      <c r="Q324" s="237">
        <v>0</v>
      </c>
      <c r="R324" s="237">
        <f>Q324*H324</f>
        <v>0</v>
      </c>
      <c r="S324" s="237">
        <v>0.0118</v>
      </c>
      <c r="T324" s="238">
        <f>S324*H324</f>
        <v>0.22424720000000001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9" t="s">
        <v>163</v>
      </c>
      <c r="AT324" s="239" t="s">
        <v>159</v>
      </c>
      <c r="AU324" s="239" t="s">
        <v>86</v>
      </c>
      <c r="AY324" s="17" t="s">
        <v>156</v>
      </c>
      <c r="BE324" s="240">
        <f>IF(N324="základní",J324,0)</f>
        <v>0</v>
      </c>
      <c r="BF324" s="240">
        <f>IF(N324="snížená",J324,0)</f>
        <v>0</v>
      </c>
      <c r="BG324" s="240">
        <f>IF(N324="zákl. přenesená",J324,0)</f>
        <v>0</v>
      </c>
      <c r="BH324" s="240">
        <f>IF(N324="sníž. přenesená",J324,0)</f>
        <v>0</v>
      </c>
      <c r="BI324" s="240">
        <f>IF(N324="nulová",J324,0)</f>
        <v>0</v>
      </c>
      <c r="BJ324" s="17" t="s">
        <v>84</v>
      </c>
      <c r="BK324" s="240">
        <f>ROUND(I324*H324,2)</f>
        <v>0</v>
      </c>
      <c r="BL324" s="17" t="s">
        <v>163</v>
      </c>
      <c r="BM324" s="239" t="s">
        <v>363</v>
      </c>
    </row>
    <row r="325" s="13" customFormat="1">
      <c r="A325" s="13"/>
      <c r="B325" s="241"/>
      <c r="C325" s="242"/>
      <c r="D325" s="243" t="s">
        <v>169</v>
      </c>
      <c r="E325" s="244" t="s">
        <v>1</v>
      </c>
      <c r="F325" s="245" t="s">
        <v>170</v>
      </c>
      <c r="G325" s="242"/>
      <c r="H325" s="244" t="s">
        <v>1</v>
      </c>
      <c r="I325" s="246"/>
      <c r="J325" s="242"/>
      <c r="K325" s="242"/>
      <c r="L325" s="247"/>
      <c r="M325" s="248"/>
      <c r="N325" s="249"/>
      <c r="O325" s="249"/>
      <c r="P325" s="249"/>
      <c r="Q325" s="249"/>
      <c r="R325" s="249"/>
      <c r="S325" s="249"/>
      <c r="T325" s="250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1" t="s">
        <v>169</v>
      </c>
      <c r="AU325" s="251" t="s">
        <v>86</v>
      </c>
      <c r="AV325" s="13" t="s">
        <v>84</v>
      </c>
      <c r="AW325" s="13" t="s">
        <v>32</v>
      </c>
      <c r="AX325" s="13" t="s">
        <v>76</v>
      </c>
      <c r="AY325" s="251" t="s">
        <v>156</v>
      </c>
    </row>
    <row r="326" s="14" customFormat="1">
      <c r="A326" s="14"/>
      <c r="B326" s="252"/>
      <c r="C326" s="253"/>
      <c r="D326" s="243" t="s">
        <v>169</v>
      </c>
      <c r="E326" s="254" t="s">
        <v>1</v>
      </c>
      <c r="F326" s="255" t="s">
        <v>364</v>
      </c>
      <c r="G326" s="253"/>
      <c r="H326" s="256">
        <v>3.5870000000000002</v>
      </c>
      <c r="I326" s="257"/>
      <c r="J326" s="253"/>
      <c r="K326" s="253"/>
      <c r="L326" s="258"/>
      <c r="M326" s="259"/>
      <c r="N326" s="260"/>
      <c r="O326" s="260"/>
      <c r="P326" s="260"/>
      <c r="Q326" s="260"/>
      <c r="R326" s="260"/>
      <c r="S326" s="260"/>
      <c r="T326" s="261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2" t="s">
        <v>169</v>
      </c>
      <c r="AU326" s="262" t="s">
        <v>86</v>
      </c>
      <c r="AV326" s="14" t="s">
        <v>86</v>
      </c>
      <c r="AW326" s="14" t="s">
        <v>32</v>
      </c>
      <c r="AX326" s="14" t="s">
        <v>76</v>
      </c>
      <c r="AY326" s="262" t="s">
        <v>156</v>
      </c>
    </row>
    <row r="327" s="14" customFormat="1">
      <c r="A327" s="14"/>
      <c r="B327" s="252"/>
      <c r="C327" s="253"/>
      <c r="D327" s="243" t="s">
        <v>169</v>
      </c>
      <c r="E327" s="254" t="s">
        <v>1</v>
      </c>
      <c r="F327" s="255" t="s">
        <v>364</v>
      </c>
      <c r="G327" s="253"/>
      <c r="H327" s="256">
        <v>3.5870000000000002</v>
      </c>
      <c r="I327" s="257"/>
      <c r="J327" s="253"/>
      <c r="K327" s="253"/>
      <c r="L327" s="258"/>
      <c r="M327" s="259"/>
      <c r="N327" s="260"/>
      <c r="O327" s="260"/>
      <c r="P327" s="260"/>
      <c r="Q327" s="260"/>
      <c r="R327" s="260"/>
      <c r="S327" s="260"/>
      <c r="T327" s="261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2" t="s">
        <v>169</v>
      </c>
      <c r="AU327" s="262" t="s">
        <v>86</v>
      </c>
      <c r="AV327" s="14" t="s">
        <v>86</v>
      </c>
      <c r="AW327" s="14" t="s">
        <v>32</v>
      </c>
      <c r="AX327" s="14" t="s">
        <v>76</v>
      </c>
      <c r="AY327" s="262" t="s">
        <v>156</v>
      </c>
    </row>
    <row r="328" s="14" customFormat="1">
      <c r="A328" s="14"/>
      <c r="B328" s="252"/>
      <c r="C328" s="253"/>
      <c r="D328" s="243" t="s">
        <v>169</v>
      </c>
      <c r="E328" s="254" t="s">
        <v>1</v>
      </c>
      <c r="F328" s="255" t="s">
        <v>365</v>
      </c>
      <c r="G328" s="253"/>
      <c r="H328" s="256">
        <v>13.23</v>
      </c>
      <c r="I328" s="257"/>
      <c r="J328" s="253"/>
      <c r="K328" s="253"/>
      <c r="L328" s="258"/>
      <c r="M328" s="259"/>
      <c r="N328" s="260"/>
      <c r="O328" s="260"/>
      <c r="P328" s="260"/>
      <c r="Q328" s="260"/>
      <c r="R328" s="260"/>
      <c r="S328" s="260"/>
      <c r="T328" s="261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2" t="s">
        <v>169</v>
      </c>
      <c r="AU328" s="262" t="s">
        <v>86</v>
      </c>
      <c r="AV328" s="14" t="s">
        <v>86</v>
      </c>
      <c r="AW328" s="14" t="s">
        <v>32</v>
      </c>
      <c r="AX328" s="14" t="s">
        <v>76</v>
      </c>
      <c r="AY328" s="262" t="s">
        <v>156</v>
      </c>
    </row>
    <row r="329" s="14" customFormat="1">
      <c r="A329" s="14"/>
      <c r="B329" s="252"/>
      <c r="C329" s="253"/>
      <c r="D329" s="243" t="s">
        <v>169</v>
      </c>
      <c r="E329" s="254" t="s">
        <v>1</v>
      </c>
      <c r="F329" s="255" t="s">
        <v>366</v>
      </c>
      <c r="G329" s="253"/>
      <c r="H329" s="256">
        <v>-1.3999999999999999</v>
      </c>
      <c r="I329" s="257"/>
      <c r="J329" s="253"/>
      <c r="K329" s="253"/>
      <c r="L329" s="258"/>
      <c r="M329" s="259"/>
      <c r="N329" s="260"/>
      <c r="O329" s="260"/>
      <c r="P329" s="260"/>
      <c r="Q329" s="260"/>
      <c r="R329" s="260"/>
      <c r="S329" s="260"/>
      <c r="T329" s="261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2" t="s">
        <v>169</v>
      </c>
      <c r="AU329" s="262" t="s">
        <v>86</v>
      </c>
      <c r="AV329" s="14" t="s">
        <v>86</v>
      </c>
      <c r="AW329" s="14" t="s">
        <v>32</v>
      </c>
      <c r="AX329" s="14" t="s">
        <v>76</v>
      </c>
      <c r="AY329" s="262" t="s">
        <v>156</v>
      </c>
    </row>
    <row r="330" s="15" customFormat="1">
      <c r="A330" s="15"/>
      <c r="B330" s="263"/>
      <c r="C330" s="264"/>
      <c r="D330" s="243" t="s">
        <v>169</v>
      </c>
      <c r="E330" s="265" t="s">
        <v>1</v>
      </c>
      <c r="F330" s="266" t="s">
        <v>179</v>
      </c>
      <c r="G330" s="264"/>
      <c r="H330" s="267">
        <v>19.004000000000001</v>
      </c>
      <c r="I330" s="268"/>
      <c r="J330" s="264"/>
      <c r="K330" s="264"/>
      <c r="L330" s="269"/>
      <c r="M330" s="270"/>
      <c r="N330" s="271"/>
      <c r="O330" s="271"/>
      <c r="P330" s="271"/>
      <c r="Q330" s="271"/>
      <c r="R330" s="271"/>
      <c r="S330" s="271"/>
      <c r="T330" s="272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73" t="s">
        <v>169</v>
      </c>
      <c r="AU330" s="273" t="s">
        <v>86</v>
      </c>
      <c r="AV330" s="15" t="s">
        <v>163</v>
      </c>
      <c r="AW330" s="15" t="s">
        <v>32</v>
      </c>
      <c r="AX330" s="15" t="s">
        <v>84</v>
      </c>
      <c r="AY330" s="273" t="s">
        <v>156</v>
      </c>
    </row>
    <row r="331" s="2" customFormat="1" ht="24.15" customHeight="1">
      <c r="A331" s="38"/>
      <c r="B331" s="39"/>
      <c r="C331" s="227" t="s">
        <v>367</v>
      </c>
      <c r="D331" s="227" t="s">
        <v>159</v>
      </c>
      <c r="E331" s="228" t="s">
        <v>368</v>
      </c>
      <c r="F331" s="229" t="s">
        <v>369</v>
      </c>
      <c r="G331" s="230" t="s">
        <v>167</v>
      </c>
      <c r="H331" s="231">
        <v>200.047</v>
      </c>
      <c r="I331" s="232"/>
      <c r="J331" s="233">
        <f>ROUND(I331*H331,2)</f>
        <v>0</v>
      </c>
      <c r="K331" s="234"/>
      <c r="L331" s="44"/>
      <c r="M331" s="235" t="s">
        <v>1</v>
      </c>
      <c r="N331" s="236" t="s">
        <v>41</v>
      </c>
      <c r="O331" s="91"/>
      <c r="P331" s="237">
        <f>O331*H331</f>
        <v>0</v>
      </c>
      <c r="Q331" s="237">
        <v>0</v>
      </c>
      <c r="R331" s="237">
        <f>Q331*H331</f>
        <v>0</v>
      </c>
      <c r="S331" s="237">
        <v>0.158</v>
      </c>
      <c r="T331" s="238">
        <f>S331*H331</f>
        <v>31.607426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9" t="s">
        <v>163</v>
      </c>
      <c r="AT331" s="239" t="s">
        <v>159</v>
      </c>
      <c r="AU331" s="239" t="s">
        <v>86</v>
      </c>
      <c r="AY331" s="17" t="s">
        <v>156</v>
      </c>
      <c r="BE331" s="240">
        <f>IF(N331="základní",J331,0)</f>
        <v>0</v>
      </c>
      <c r="BF331" s="240">
        <f>IF(N331="snížená",J331,0)</f>
        <v>0</v>
      </c>
      <c r="BG331" s="240">
        <f>IF(N331="zákl. přenesená",J331,0)</f>
        <v>0</v>
      </c>
      <c r="BH331" s="240">
        <f>IF(N331="sníž. přenesená",J331,0)</f>
        <v>0</v>
      </c>
      <c r="BI331" s="240">
        <f>IF(N331="nulová",J331,0)</f>
        <v>0</v>
      </c>
      <c r="BJ331" s="17" t="s">
        <v>84</v>
      </c>
      <c r="BK331" s="240">
        <f>ROUND(I331*H331,2)</f>
        <v>0</v>
      </c>
      <c r="BL331" s="17" t="s">
        <v>163</v>
      </c>
      <c r="BM331" s="239" t="s">
        <v>370</v>
      </c>
    </row>
    <row r="332" s="13" customFormat="1">
      <c r="A332" s="13"/>
      <c r="B332" s="241"/>
      <c r="C332" s="242"/>
      <c r="D332" s="243" t="s">
        <v>169</v>
      </c>
      <c r="E332" s="244" t="s">
        <v>1</v>
      </c>
      <c r="F332" s="245" t="s">
        <v>170</v>
      </c>
      <c r="G332" s="242"/>
      <c r="H332" s="244" t="s">
        <v>1</v>
      </c>
      <c r="I332" s="246"/>
      <c r="J332" s="242"/>
      <c r="K332" s="242"/>
      <c r="L332" s="247"/>
      <c r="M332" s="248"/>
      <c r="N332" s="249"/>
      <c r="O332" s="249"/>
      <c r="P332" s="249"/>
      <c r="Q332" s="249"/>
      <c r="R332" s="249"/>
      <c r="S332" s="249"/>
      <c r="T332" s="25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1" t="s">
        <v>169</v>
      </c>
      <c r="AU332" s="251" t="s">
        <v>86</v>
      </c>
      <c r="AV332" s="13" t="s">
        <v>84</v>
      </c>
      <c r="AW332" s="13" t="s">
        <v>32</v>
      </c>
      <c r="AX332" s="13" t="s">
        <v>76</v>
      </c>
      <c r="AY332" s="251" t="s">
        <v>156</v>
      </c>
    </row>
    <row r="333" s="14" customFormat="1">
      <c r="A333" s="14"/>
      <c r="B333" s="252"/>
      <c r="C333" s="253"/>
      <c r="D333" s="243" t="s">
        <v>169</v>
      </c>
      <c r="E333" s="254" t="s">
        <v>1</v>
      </c>
      <c r="F333" s="255" t="s">
        <v>371</v>
      </c>
      <c r="G333" s="253"/>
      <c r="H333" s="256">
        <v>79.652000000000001</v>
      </c>
      <c r="I333" s="257"/>
      <c r="J333" s="253"/>
      <c r="K333" s="253"/>
      <c r="L333" s="258"/>
      <c r="M333" s="259"/>
      <c r="N333" s="260"/>
      <c r="O333" s="260"/>
      <c r="P333" s="260"/>
      <c r="Q333" s="260"/>
      <c r="R333" s="260"/>
      <c r="S333" s="260"/>
      <c r="T333" s="261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2" t="s">
        <v>169</v>
      </c>
      <c r="AU333" s="262" t="s">
        <v>86</v>
      </c>
      <c r="AV333" s="14" t="s">
        <v>86</v>
      </c>
      <c r="AW333" s="14" t="s">
        <v>32</v>
      </c>
      <c r="AX333" s="14" t="s">
        <v>76</v>
      </c>
      <c r="AY333" s="262" t="s">
        <v>156</v>
      </c>
    </row>
    <row r="334" s="14" customFormat="1">
      <c r="A334" s="14"/>
      <c r="B334" s="252"/>
      <c r="C334" s="253"/>
      <c r="D334" s="243" t="s">
        <v>169</v>
      </c>
      <c r="E334" s="254" t="s">
        <v>1</v>
      </c>
      <c r="F334" s="255" t="s">
        <v>372</v>
      </c>
      <c r="G334" s="253"/>
      <c r="H334" s="256">
        <v>-8</v>
      </c>
      <c r="I334" s="257"/>
      <c r="J334" s="253"/>
      <c r="K334" s="253"/>
      <c r="L334" s="258"/>
      <c r="M334" s="259"/>
      <c r="N334" s="260"/>
      <c r="O334" s="260"/>
      <c r="P334" s="260"/>
      <c r="Q334" s="260"/>
      <c r="R334" s="260"/>
      <c r="S334" s="260"/>
      <c r="T334" s="261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2" t="s">
        <v>169</v>
      </c>
      <c r="AU334" s="262" t="s">
        <v>86</v>
      </c>
      <c r="AV334" s="14" t="s">
        <v>86</v>
      </c>
      <c r="AW334" s="14" t="s">
        <v>32</v>
      </c>
      <c r="AX334" s="14" t="s">
        <v>76</v>
      </c>
      <c r="AY334" s="262" t="s">
        <v>156</v>
      </c>
    </row>
    <row r="335" s="14" customFormat="1">
      <c r="A335" s="14"/>
      <c r="B335" s="252"/>
      <c r="C335" s="253"/>
      <c r="D335" s="243" t="s">
        <v>169</v>
      </c>
      <c r="E335" s="254" t="s">
        <v>1</v>
      </c>
      <c r="F335" s="255" t="s">
        <v>373</v>
      </c>
      <c r="G335" s="253"/>
      <c r="H335" s="256">
        <v>73.451999999999998</v>
      </c>
      <c r="I335" s="257"/>
      <c r="J335" s="253"/>
      <c r="K335" s="253"/>
      <c r="L335" s="258"/>
      <c r="M335" s="259"/>
      <c r="N335" s="260"/>
      <c r="O335" s="260"/>
      <c r="P335" s="260"/>
      <c r="Q335" s="260"/>
      <c r="R335" s="260"/>
      <c r="S335" s="260"/>
      <c r="T335" s="261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2" t="s">
        <v>169</v>
      </c>
      <c r="AU335" s="262" t="s">
        <v>86</v>
      </c>
      <c r="AV335" s="14" t="s">
        <v>86</v>
      </c>
      <c r="AW335" s="14" t="s">
        <v>32</v>
      </c>
      <c r="AX335" s="14" t="s">
        <v>76</v>
      </c>
      <c r="AY335" s="262" t="s">
        <v>156</v>
      </c>
    </row>
    <row r="336" s="14" customFormat="1">
      <c r="A336" s="14"/>
      <c r="B336" s="252"/>
      <c r="C336" s="253"/>
      <c r="D336" s="243" t="s">
        <v>169</v>
      </c>
      <c r="E336" s="254" t="s">
        <v>1</v>
      </c>
      <c r="F336" s="255" t="s">
        <v>374</v>
      </c>
      <c r="G336" s="253"/>
      <c r="H336" s="256">
        <v>-4.7999999999999998</v>
      </c>
      <c r="I336" s="257"/>
      <c r="J336" s="253"/>
      <c r="K336" s="253"/>
      <c r="L336" s="258"/>
      <c r="M336" s="259"/>
      <c r="N336" s="260"/>
      <c r="O336" s="260"/>
      <c r="P336" s="260"/>
      <c r="Q336" s="260"/>
      <c r="R336" s="260"/>
      <c r="S336" s="260"/>
      <c r="T336" s="261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2" t="s">
        <v>169</v>
      </c>
      <c r="AU336" s="262" t="s">
        <v>86</v>
      </c>
      <c r="AV336" s="14" t="s">
        <v>86</v>
      </c>
      <c r="AW336" s="14" t="s">
        <v>32</v>
      </c>
      <c r="AX336" s="14" t="s">
        <v>76</v>
      </c>
      <c r="AY336" s="262" t="s">
        <v>156</v>
      </c>
    </row>
    <row r="337" s="14" customFormat="1">
      <c r="A337" s="14"/>
      <c r="B337" s="252"/>
      <c r="C337" s="253"/>
      <c r="D337" s="243" t="s">
        <v>169</v>
      </c>
      <c r="E337" s="254" t="s">
        <v>1</v>
      </c>
      <c r="F337" s="255" t="s">
        <v>375</v>
      </c>
      <c r="G337" s="253"/>
      <c r="H337" s="256">
        <v>40.328000000000003</v>
      </c>
      <c r="I337" s="257"/>
      <c r="J337" s="253"/>
      <c r="K337" s="253"/>
      <c r="L337" s="258"/>
      <c r="M337" s="259"/>
      <c r="N337" s="260"/>
      <c r="O337" s="260"/>
      <c r="P337" s="260"/>
      <c r="Q337" s="260"/>
      <c r="R337" s="260"/>
      <c r="S337" s="260"/>
      <c r="T337" s="261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2" t="s">
        <v>169</v>
      </c>
      <c r="AU337" s="262" t="s">
        <v>86</v>
      </c>
      <c r="AV337" s="14" t="s">
        <v>86</v>
      </c>
      <c r="AW337" s="14" t="s">
        <v>32</v>
      </c>
      <c r="AX337" s="14" t="s">
        <v>76</v>
      </c>
      <c r="AY337" s="262" t="s">
        <v>156</v>
      </c>
    </row>
    <row r="338" s="14" customFormat="1">
      <c r="A338" s="14"/>
      <c r="B338" s="252"/>
      <c r="C338" s="253"/>
      <c r="D338" s="243" t="s">
        <v>169</v>
      </c>
      <c r="E338" s="254" t="s">
        <v>1</v>
      </c>
      <c r="F338" s="255" t="s">
        <v>376</v>
      </c>
      <c r="G338" s="253"/>
      <c r="H338" s="256">
        <v>16.538</v>
      </c>
      <c r="I338" s="257"/>
      <c r="J338" s="253"/>
      <c r="K338" s="253"/>
      <c r="L338" s="258"/>
      <c r="M338" s="259"/>
      <c r="N338" s="260"/>
      <c r="O338" s="260"/>
      <c r="P338" s="260"/>
      <c r="Q338" s="260"/>
      <c r="R338" s="260"/>
      <c r="S338" s="260"/>
      <c r="T338" s="261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2" t="s">
        <v>169</v>
      </c>
      <c r="AU338" s="262" t="s">
        <v>86</v>
      </c>
      <c r="AV338" s="14" t="s">
        <v>86</v>
      </c>
      <c r="AW338" s="14" t="s">
        <v>32</v>
      </c>
      <c r="AX338" s="14" t="s">
        <v>76</v>
      </c>
      <c r="AY338" s="262" t="s">
        <v>156</v>
      </c>
    </row>
    <row r="339" s="14" customFormat="1">
      <c r="A339" s="14"/>
      <c r="B339" s="252"/>
      <c r="C339" s="253"/>
      <c r="D339" s="243" t="s">
        <v>169</v>
      </c>
      <c r="E339" s="254" t="s">
        <v>1</v>
      </c>
      <c r="F339" s="255" t="s">
        <v>366</v>
      </c>
      <c r="G339" s="253"/>
      <c r="H339" s="256">
        <v>-1.3999999999999999</v>
      </c>
      <c r="I339" s="257"/>
      <c r="J339" s="253"/>
      <c r="K339" s="253"/>
      <c r="L339" s="258"/>
      <c r="M339" s="259"/>
      <c r="N339" s="260"/>
      <c r="O339" s="260"/>
      <c r="P339" s="260"/>
      <c r="Q339" s="260"/>
      <c r="R339" s="260"/>
      <c r="S339" s="260"/>
      <c r="T339" s="261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2" t="s">
        <v>169</v>
      </c>
      <c r="AU339" s="262" t="s">
        <v>86</v>
      </c>
      <c r="AV339" s="14" t="s">
        <v>86</v>
      </c>
      <c r="AW339" s="14" t="s">
        <v>32</v>
      </c>
      <c r="AX339" s="14" t="s">
        <v>76</v>
      </c>
      <c r="AY339" s="262" t="s">
        <v>156</v>
      </c>
    </row>
    <row r="340" s="14" customFormat="1">
      <c r="A340" s="14"/>
      <c r="B340" s="252"/>
      <c r="C340" s="253"/>
      <c r="D340" s="243" t="s">
        <v>169</v>
      </c>
      <c r="E340" s="254" t="s">
        <v>1</v>
      </c>
      <c r="F340" s="255" t="s">
        <v>377</v>
      </c>
      <c r="G340" s="253"/>
      <c r="H340" s="256">
        <v>6.077</v>
      </c>
      <c r="I340" s="257"/>
      <c r="J340" s="253"/>
      <c r="K340" s="253"/>
      <c r="L340" s="258"/>
      <c r="M340" s="259"/>
      <c r="N340" s="260"/>
      <c r="O340" s="260"/>
      <c r="P340" s="260"/>
      <c r="Q340" s="260"/>
      <c r="R340" s="260"/>
      <c r="S340" s="260"/>
      <c r="T340" s="261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2" t="s">
        <v>169</v>
      </c>
      <c r="AU340" s="262" t="s">
        <v>86</v>
      </c>
      <c r="AV340" s="14" t="s">
        <v>86</v>
      </c>
      <c r="AW340" s="14" t="s">
        <v>32</v>
      </c>
      <c r="AX340" s="14" t="s">
        <v>76</v>
      </c>
      <c r="AY340" s="262" t="s">
        <v>156</v>
      </c>
    </row>
    <row r="341" s="14" customFormat="1">
      <c r="A341" s="14"/>
      <c r="B341" s="252"/>
      <c r="C341" s="253"/>
      <c r="D341" s="243" t="s">
        <v>169</v>
      </c>
      <c r="E341" s="254" t="s">
        <v>1</v>
      </c>
      <c r="F341" s="255" t="s">
        <v>191</v>
      </c>
      <c r="G341" s="253"/>
      <c r="H341" s="256">
        <v>-1.8</v>
      </c>
      <c r="I341" s="257"/>
      <c r="J341" s="253"/>
      <c r="K341" s="253"/>
      <c r="L341" s="258"/>
      <c r="M341" s="259"/>
      <c r="N341" s="260"/>
      <c r="O341" s="260"/>
      <c r="P341" s="260"/>
      <c r="Q341" s="260"/>
      <c r="R341" s="260"/>
      <c r="S341" s="260"/>
      <c r="T341" s="261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2" t="s">
        <v>169</v>
      </c>
      <c r="AU341" s="262" t="s">
        <v>86</v>
      </c>
      <c r="AV341" s="14" t="s">
        <v>86</v>
      </c>
      <c r="AW341" s="14" t="s">
        <v>32</v>
      </c>
      <c r="AX341" s="14" t="s">
        <v>76</v>
      </c>
      <c r="AY341" s="262" t="s">
        <v>156</v>
      </c>
    </row>
    <row r="342" s="15" customFormat="1">
      <c r="A342" s="15"/>
      <c r="B342" s="263"/>
      <c r="C342" s="264"/>
      <c r="D342" s="243" t="s">
        <v>169</v>
      </c>
      <c r="E342" s="265" t="s">
        <v>1</v>
      </c>
      <c r="F342" s="266" t="s">
        <v>179</v>
      </c>
      <c r="G342" s="264"/>
      <c r="H342" s="267">
        <v>200.04699999999997</v>
      </c>
      <c r="I342" s="268"/>
      <c r="J342" s="264"/>
      <c r="K342" s="264"/>
      <c r="L342" s="269"/>
      <c r="M342" s="270"/>
      <c r="N342" s="271"/>
      <c r="O342" s="271"/>
      <c r="P342" s="271"/>
      <c r="Q342" s="271"/>
      <c r="R342" s="271"/>
      <c r="S342" s="271"/>
      <c r="T342" s="272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73" t="s">
        <v>169</v>
      </c>
      <c r="AU342" s="273" t="s">
        <v>86</v>
      </c>
      <c r="AV342" s="15" t="s">
        <v>163</v>
      </c>
      <c r="AW342" s="15" t="s">
        <v>32</v>
      </c>
      <c r="AX342" s="15" t="s">
        <v>84</v>
      </c>
      <c r="AY342" s="273" t="s">
        <v>156</v>
      </c>
    </row>
    <row r="343" s="2" customFormat="1" ht="21.75" customHeight="1">
      <c r="A343" s="38"/>
      <c r="B343" s="39"/>
      <c r="C343" s="227" t="s">
        <v>378</v>
      </c>
      <c r="D343" s="227" t="s">
        <v>159</v>
      </c>
      <c r="E343" s="228" t="s">
        <v>379</v>
      </c>
      <c r="F343" s="229" t="s">
        <v>380</v>
      </c>
      <c r="G343" s="230" t="s">
        <v>167</v>
      </c>
      <c r="H343" s="231">
        <v>323.08999999999997</v>
      </c>
      <c r="I343" s="232"/>
      <c r="J343" s="233">
        <f>ROUND(I343*H343,2)</f>
        <v>0</v>
      </c>
      <c r="K343" s="234"/>
      <c r="L343" s="44"/>
      <c r="M343" s="235" t="s">
        <v>1</v>
      </c>
      <c r="N343" s="236" t="s">
        <v>41</v>
      </c>
      <c r="O343" s="91"/>
      <c r="P343" s="237">
        <f>O343*H343</f>
        <v>0</v>
      </c>
      <c r="Q343" s="237">
        <v>0</v>
      </c>
      <c r="R343" s="237">
        <f>Q343*H343</f>
        <v>0</v>
      </c>
      <c r="S343" s="237">
        <v>0</v>
      </c>
      <c r="T343" s="238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9" t="s">
        <v>163</v>
      </c>
      <c r="AT343" s="239" t="s">
        <v>159</v>
      </c>
      <c r="AU343" s="239" t="s">
        <v>86</v>
      </c>
      <c r="AY343" s="17" t="s">
        <v>156</v>
      </c>
      <c r="BE343" s="240">
        <f>IF(N343="základní",J343,0)</f>
        <v>0</v>
      </c>
      <c r="BF343" s="240">
        <f>IF(N343="snížená",J343,0)</f>
        <v>0</v>
      </c>
      <c r="BG343" s="240">
        <f>IF(N343="zákl. přenesená",J343,0)</f>
        <v>0</v>
      </c>
      <c r="BH343" s="240">
        <f>IF(N343="sníž. přenesená",J343,0)</f>
        <v>0</v>
      </c>
      <c r="BI343" s="240">
        <f>IF(N343="nulová",J343,0)</f>
        <v>0</v>
      </c>
      <c r="BJ343" s="17" t="s">
        <v>84</v>
      </c>
      <c r="BK343" s="240">
        <f>ROUND(I343*H343,2)</f>
        <v>0</v>
      </c>
      <c r="BL343" s="17" t="s">
        <v>163</v>
      </c>
      <c r="BM343" s="239" t="s">
        <v>381</v>
      </c>
    </row>
    <row r="344" s="13" customFormat="1">
      <c r="A344" s="13"/>
      <c r="B344" s="241"/>
      <c r="C344" s="242"/>
      <c r="D344" s="243" t="s">
        <v>169</v>
      </c>
      <c r="E344" s="244" t="s">
        <v>1</v>
      </c>
      <c r="F344" s="245" t="s">
        <v>170</v>
      </c>
      <c r="G344" s="242"/>
      <c r="H344" s="244" t="s">
        <v>1</v>
      </c>
      <c r="I344" s="246"/>
      <c r="J344" s="242"/>
      <c r="K344" s="242"/>
      <c r="L344" s="247"/>
      <c r="M344" s="248"/>
      <c r="N344" s="249"/>
      <c r="O344" s="249"/>
      <c r="P344" s="249"/>
      <c r="Q344" s="249"/>
      <c r="R344" s="249"/>
      <c r="S344" s="249"/>
      <c r="T344" s="250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1" t="s">
        <v>169</v>
      </c>
      <c r="AU344" s="251" t="s">
        <v>86</v>
      </c>
      <c r="AV344" s="13" t="s">
        <v>84</v>
      </c>
      <c r="AW344" s="13" t="s">
        <v>32</v>
      </c>
      <c r="AX344" s="13" t="s">
        <v>76</v>
      </c>
      <c r="AY344" s="251" t="s">
        <v>156</v>
      </c>
    </row>
    <row r="345" s="13" customFormat="1">
      <c r="A345" s="13"/>
      <c r="B345" s="241"/>
      <c r="C345" s="242"/>
      <c r="D345" s="243" t="s">
        <v>169</v>
      </c>
      <c r="E345" s="244" t="s">
        <v>1</v>
      </c>
      <c r="F345" s="245" t="s">
        <v>337</v>
      </c>
      <c r="G345" s="242"/>
      <c r="H345" s="244" t="s">
        <v>1</v>
      </c>
      <c r="I345" s="246"/>
      <c r="J345" s="242"/>
      <c r="K345" s="242"/>
      <c r="L345" s="247"/>
      <c r="M345" s="248"/>
      <c r="N345" s="249"/>
      <c r="O345" s="249"/>
      <c r="P345" s="249"/>
      <c r="Q345" s="249"/>
      <c r="R345" s="249"/>
      <c r="S345" s="249"/>
      <c r="T345" s="250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1" t="s">
        <v>169</v>
      </c>
      <c r="AU345" s="251" t="s">
        <v>86</v>
      </c>
      <c r="AV345" s="13" t="s">
        <v>84</v>
      </c>
      <c r="AW345" s="13" t="s">
        <v>32</v>
      </c>
      <c r="AX345" s="13" t="s">
        <v>76</v>
      </c>
      <c r="AY345" s="251" t="s">
        <v>156</v>
      </c>
    </row>
    <row r="346" s="14" customFormat="1">
      <c r="A346" s="14"/>
      <c r="B346" s="252"/>
      <c r="C346" s="253"/>
      <c r="D346" s="243" t="s">
        <v>169</v>
      </c>
      <c r="E346" s="254" t="s">
        <v>1</v>
      </c>
      <c r="F346" s="255" t="s">
        <v>338</v>
      </c>
      <c r="G346" s="253"/>
      <c r="H346" s="256">
        <v>70.609999999999999</v>
      </c>
      <c r="I346" s="257"/>
      <c r="J346" s="253"/>
      <c r="K346" s="253"/>
      <c r="L346" s="258"/>
      <c r="M346" s="259"/>
      <c r="N346" s="260"/>
      <c r="O346" s="260"/>
      <c r="P346" s="260"/>
      <c r="Q346" s="260"/>
      <c r="R346" s="260"/>
      <c r="S346" s="260"/>
      <c r="T346" s="261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2" t="s">
        <v>169</v>
      </c>
      <c r="AU346" s="262" t="s">
        <v>86</v>
      </c>
      <c r="AV346" s="14" t="s">
        <v>86</v>
      </c>
      <c r="AW346" s="14" t="s">
        <v>32</v>
      </c>
      <c r="AX346" s="14" t="s">
        <v>76</v>
      </c>
      <c r="AY346" s="262" t="s">
        <v>156</v>
      </c>
    </row>
    <row r="347" s="13" customFormat="1">
      <c r="A347" s="13"/>
      <c r="B347" s="241"/>
      <c r="C347" s="242"/>
      <c r="D347" s="243" t="s">
        <v>169</v>
      </c>
      <c r="E347" s="244" t="s">
        <v>1</v>
      </c>
      <c r="F347" s="245" t="s">
        <v>339</v>
      </c>
      <c r="G347" s="242"/>
      <c r="H347" s="244" t="s">
        <v>1</v>
      </c>
      <c r="I347" s="246"/>
      <c r="J347" s="242"/>
      <c r="K347" s="242"/>
      <c r="L347" s="247"/>
      <c r="M347" s="248"/>
      <c r="N347" s="249"/>
      <c r="O347" s="249"/>
      <c r="P347" s="249"/>
      <c r="Q347" s="249"/>
      <c r="R347" s="249"/>
      <c r="S347" s="249"/>
      <c r="T347" s="250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1" t="s">
        <v>169</v>
      </c>
      <c r="AU347" s="251" t="s">
        <v>86</v>
      </c>
      <c r="AV347" s="13" t="s">
        <v>84</v>
      </c>
      <c r="AW347" s="13" t="s">
        <v>32</v>
      </c>
      <c r="AX347" s="13" t="s">
        <v>76</v>
      </c>
      <c r="AY347" s="251" t="s">
        <v>156</v>
      </c>
    </row>
    <row r="348" s="14" customFormat="1">
      <c r="A348" s="14"/>
      <c r="B348" s="252"/>
      <c r="C348" s="253"/>
      <c r="D348" s="243" t="s">
        <v>169</v>
      </c>
      <c r="E348" s="254" t="s">
        <v>1</v>
      </c>
      <c r="F348" s="255" t="s">
        <v>340</v>
      </c>
      <c r="G348" s="253"/>
      <c r="H348" s="256">
        <v>82.799999999999997</v>
      </c>
      <c r="I348" s="257"/>
      <c r="J348" s="253"/>
      <c r="K348" s="253"/>
      <c r="L348" s="258"/>
      <c r="M348" s="259"/>
      <c r="N348" s="260"/>
      <c r="O348" s="260"/>
      <c r="P348" s="260"/>
      <c r="Q348" s="260"/>
      <c r="R348" s="260"/>
      <c r="S348" s="260"/>
      <c r="T348" s="261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2" t="s">
        <v>169</v>
      </c>
      <c r="AU348" s="262" t="s">
        <v>86</v>
      </c>
      <c r="AV348" s="14" t="s">
        <v>86</v>
      </c>
      <c r="AW348" s="14" t="s">
        <v>32</v>
      </c>
      <c r="AX348" s="14" t="s">
        <v>76</v>
      </c>
      <c r="AY348" s="262" t="s">
        <v>156</v>
      </c>
    </row>
    <row r="349" s="13" customFormat="1">
      <c r="A349" s="13"/>
      <c r="B349" s="241"/>
      <c r="C349" s="242"/>
      <c r="D349" s="243" t="s">
        <v>169</v>
      </c>
      <c r="E349" s="244" t="s">
        <v>1</v>
      </c>
      <c r="F349" s="245" t="s">
        <v>341</v>
      </c>
      <c r="G349" s="242"/>
      <c r="H349" s="244" t="s">
        <v>1</v>
      </c>
      <c r="I349" s="246"/>
      <c r="J349" s="242"/>
      <c r="K349" s="242"/>
      <c r="L349" s="247"/>
      <c r="M349" s="248"/>
      <c r="N349" s="249"/>
      <c r="O349" s="249"/>
      <c r="P349" s="249"/>
      <c r="Q349" s="249"/>
      <c r="R349" s="249"/>
      <c r="S349" s="249"/>
      <c r="T349" s="250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1" t="s">
        <v>169</v>
      </c>
      <c r="AU349" s="251" t="s">
        <v>86</v>
      </c>
      <c r="AV349" s="13" t="s">
        <v>84</v>
      </c>
      <c r="AW349" s="13" t="s">
        <v>32</v>
      </c>
      <c r="AX349" s="13" t="s">
        <v>76</v>
      </c>
      <c r="AY349" s="251" t="s">
        <v>156</v>
      </c>
    </row>
    <row r="350" s="14" customFormat="1">
      <c r="A350" s="14"/>
      <c r="B350" s="252"/>
      <c r="C350" s="253"/>
      <c r="D350" s="243" t="s">
        <v>169</v>
      </c>
      <c r="E350" s="254" t="s">
        <v>1</v>
      </c>
      <c r="F350" s="255" t="s">
        <v>342</v>
      </c>
      <c r="G350" s="253"/>
      <c r="H350" s="256">
        <v>58.350000000000001</v>
      </c>
      <c r="I350" s="257"/>
      <c r="J350" s="253"/>
      <c r="K350" s="253"/>
      <c r="L350" s="258"/>
      <c r="M350" s="259"/>
      <c r="N350" s="260"/>
      <c r="O350" s="260"/>
      <c r="P350" s="260"/>
      <c r="Q350" s="260"/>
      <c r="R350" s="260"/>
      <c r="S350" s="260"/>
      <c r="T350" s="261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2" t="s">
        <v>169</v>
      </c>
      <c r="AU350" s="262" t="s">
        <v>86</v>
      </c>
      <c r="AV350" s="14" t="s">
        <v>86</v>
      </c>
      <c r="AW350" s="14" t="s">
        <v>32</v>
      </c>
      <c r="AX350" s="14" t="s">
        <v>76</v>
      </c>
      <c r="AY350" s="262" t="s">
        <v>156</v>
      </c>
    </row>
    <row r="351" s="13" customFormat="1">
      <c r="A351" s="13"/>
      <c r="B351" s="241"/>
      <c r="C351" s="242"/>
      <c r="D351" s="243" t="s">
        <v>169</v>
      </c>
      <c r="E351" s="244" t="s">
        <v>1</v>
      </c>
      <c r="F351" s="245" t="s">
        <v>343</v>
      </c>
      <c r="G351" s="242"/>
      <c r="H351" s="244" t="s">
        <v>1</v>
      </c>
      <c r="I351" s="246"/>
      <c r="J351" s="242"/>
      <c r="K351" s="242"/>
      <c r="L351" s="247"/>
      <c r="M351" s="248"/>
      <c r="N351" s="249"/>
      <c r="O351" s="249"/>
      <c r="P351" s="249"/>
      <c r="Q351" s="249"/>
      <c r="R351" s="249"/>
      <c r="S351" s="249"/>
      <c r="T351" s="250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1" t="s">
        <v>169</v>
      </c>
      <c r="AU351" s="251" t="s">
        <v>86</v>
      </c>
      <c r="AV351" s="13" t="s">
        <v>84</v>
      </c>
      <c r="AW351" s="13" t="s">
        <v>32</v>
      </c>
      <c r="AX351" s="13" t="s">
        <v>76</v>
      </c>
      <c r="AY351" s="251" t="s">
        <v>156</v>
      </c>
    </row>
    <row r="352" s="14" customFormat="1">
      <c r="A352" s="14"/>
      <c r="B352" s="252"/>
      <c r="C352" s="253"/>
      <c r="D352" s="243" t="s">
        <v>169</v>
      </c>
      <c r="E352" s="254" t="s">
        <v>1</v>
      </c>
      <c r="F352" s="255" t="s">
        <v>344</v>
      </c>
      <c r="G352" s="253"/>
      <c r="H352" s="256">
        <v>84.549999999999997</v>
      </c>
      <c r="I352" s="257"/>
      <c r="J352" s="253"/>
      <c r="K352" s="253"/>
      <c r="L352" s="258"/>
      <c r="M352" s="259"/>
      <c r="N352" s="260"/>
      <c r="O352" s="260"/>
      <c r="P352" s="260"/>
      <c r="Q352" s="260"/>
      <c r="R352" s="260"/>
      <c r="S352" s="260"/>
      <c r="T352" s="261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2" t="s">
        <v>169</v>
      </c>
      <c r="AU352" s="262" t="s">
        <v>86</v>
      </c>
      <c r="AV352" s="14" t="s">
        <v>86</v>
      </c>
      <c r="AW352" s="14" t="s">
        <v>32</v>
      </c>
      <c r="AX352" s="14" t="s">
        <v>76</v>
      </c>
      <c r="AY352" s="262" t="s">
        <v>156</v>
      </c>
    </row>
    <row r="353" s="13" customFormat="1">
      <c r="A353" s="13"/>
      <c r="B353" s="241"/>
      <c r="C353" s="242"/>
      <c r="D353" s="243" t="s">
        <v>169</v>
      </c>
      <c r="E353" s="244" t="s">
        <v>1</v>
      </c>
      <c r="F353" s="245" t="s">
        <v>218</v>
      </c>
      <c r="G353" s="242"/>
      <c r="H353" s="244" t="s">
        <v>1</v>
      </c>
      <c r="I353" s="246"/>
      <c r="J353" s="242"/>
      <c r="K353" s="242"/>
      <c r="L353" s="247"/>
      <c r="M353" s="248"/>
      <c r="N353" s="249"/>
      <c r="O353" s="249"/>
      <c r="P353" s="249"/>
      <c r="Q353" s="249"/>
      <c r="R353" s="249"/>
      <c r="S353" s="249"/>
      <c r="T353" s="250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1" t="s">
        <v>169</v>
      </c>
      <c r="AU353" s="251" t="s">
        <v>86</v>
      </c>
      <c r="AV353" s="13" t="s">
        <v>84</v>
      </c>
      <c r="AW353" s="13" t="s">
        <v>32</v>
      </c>
      <c r="AX353" s="13" t="s">
        <v>76</v>
      </c>
      <c r="AY353" s="251" t="s">
        <v>156</v>
      </c>
    </row>
    <row r="354" s="14" customFormat="1">
      <c r="A354" s="14"/>
      <c r="B354" s="252"/>
      <c r="C354" s="253"/>
      <c r="D354" s="243" t="s">
        <v>169</v>
      </c>
      <c r="E354" s="254" t="s">
        <v>1</v>
      </c>
      <c r="F354" s="255" t="s">
        <v>345</v>
      </c>
      <c r="G354" s="253"/>
      <c r="H354" s="256">
        <v>4.7300000000000004</v>
      </c>
      <c r="I354" s="257"/>
      <c r="J354" s="253"/>
      <c r="K354" s="253"/>
      <c r="L354" s="258"/>
      <c r="M354" s="259"/>
      <c r="N354" s="260"/>
      <c r="O354" s="260"/>
      <c r="P354" s="260"/>
      <c r="Q354" s="260"/>
      <c r="R354" s="260"/>
      <c r="S354" s="260"/>
      <c r="T354" s="261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2" t="s">
        <v>169</v>
      </c>
      <c r="AU354" s="262" t="s">
        <v>86</v>
      </c>
      <c r="AV354" s="14" t="s">
        <v>86</v>
      </c>
      <c r="AW354" s="14" t="s">
        <v>32</v>
      </c>
      <c r="AX354" s="14" t="s">
        <v>76</v>
      </c>
      <c r="AY354" s="262" t="s">
        <v>156</v>
      </c>
    </row>
    <row r="355" s="13" customFormat="1">
      <c r="A355" s="13"/>
      <c r="B355" s="241"/>
      <c r="C355" s="242"/>
      <c r="D355" s="243" t="s">
        <v>169</v>
      </c>
      <c r="E355" s="244" t="s">
        <v>1</v>
      </c>
      <c r="F355" s="245" t="s">
        <v>220</v>
      </c>
      <c r="G355" s="242"/>
      <c r="H355" s="244" t="s">
        <v>1</v>
      </c>
      <c r="I355" s="246"/>
      <c r="J355" s="242"/>
      <c r="K355" s="242"/>
      <c r="L355" s="247"/>
      <c r="M355" s="248"/>
      <c r="N355" s="249"/>
      <c r="O355" s="249"/>
      <c r="P355" s="249"/>
      <c r="Q355" s="249"/>
      <c r="R355" s="249"/>
      <c r="S355" s="249"/>
      <c r="T355" s="250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1" t="s">
        <v>169</v>
      </c>
      <c r="AU355" s="251" t="s">
        <v>86</v>
      </c>
      <c r="AV355" s="13" t="s">
        <v>84</v>
      </c>
      <c r="AW355" s="13" t="s">
        <v>32</v>
      </c>
      <c r="AX355" s="13" t="s">
        <v>76</v>
      </c>
      <c r="AY355" s="251" t="s">
        <v>156</v>
      </c>
    </row>
    <row r="356" s="14" customFormat="1">
      <c r="A356" s="14"/>
      <c r="B356" s="252"/>
      <c r="C356" s="253"/>
      <c r="D356" s="243" t="s">
        <v>169</v>
      </c>
      <c r="E356" s="254" t="s">
        <v>1</v>
      </c>
      <c r="F356" s="255" t="s">
        <v>346</v>
      </c>
      <c r="G356" s="253"/>
      <c r="H356" s="256">
        <v>12.32</v>
      </c>
      <c r="I356" s="257"/>
      <c r="J356" s="253"/>
      <c r="K356" s="253"/>
      <c r="L356" s="258"/>
      <c r="M356" s="259"/>
      <c r="N356" s="260"/>
      <c r="O356" s="260"/>
      <c r="P356" s="260"/>
      <c r="Q356" s="260"/>
      <c r="R356" s="260"/>
      <c r="S356" s="260"/>
      <c r="T356" s="261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2" t="s">
        <v>169</v>
      </c>
      <c r="AU356" s="262" t="s">
        <v>86</v>
      </c>
      <c r="AV356" s="14" t="s">
        <v>86</v>
      </c>
      <c r="AW356" s="14" t="s">
        <v>32</v>
      </c>
      <c r="AX356" s="14" t="s">
        <v>76</v>
      </c>
      <c r="AY356" s="262" t="s">
        <v>156</v>
      </c>
    </row>
    <row r="357" s="13" customFormat="1">
      <c r="A357" s="13"/>
      <c r="B357" s="241"/>
      <c r="C357" s="242"/>
      <c r="D357" s="243" t="s">
        <v>169</v>
      </c>
      <c r="E357" s="244" t="s">
        <v>1</v>
      </c>
      <c r="F357" s="245" t="s">
        <v>223</v>
      </c>
      <c r="G357" s="242"/>
      <c r="H357" s="244" t="s">
        <v>1</v>
      </c>
      <c r="I357" s="246"/>
      <c r="J357" s="242"/>
      <c r="K357" s="242"/>
      <c r="L357" s="247"/>
      <c r="M357" s="248"/>
      <c r="N357" s="249"/>
      <c r="O357" s="249"/>
      <c r="P357" s="249"/>
      <c r="Q357" s="249"/>
      <c r="R357" s="249"/>
      <c r="S357" s="249"/>
      <c r="T357" s="250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1" t="s">
        <v>169</v>
      </c>
      <c r="AU357" s="251" t="s">
        <v>86</v>
      </c>
      <c r="AV357" s="13" t="s">
        <v>84</v>
      </c>
      <c r="AW357" s="13" t="s">
        <v>32</v>
      </c>
      <c r="AX357" s="13" t="s">
        <v>76</v>
      </c>
      <c r="AY357" s="251" t="s">
        <v>156</v>
      </c>
    </row>
    <row r="358" s="14" customFormat="1">
      <c r="A358" s="14"/>
      <c r="B358" s="252"/>
      <c r="C358" s="253"/>
      <c r="D358" s="243" t="s">
        <v>169</v>
      </c>
      <c r="E358" s="254" t="s">
        <v>1</v>
      </c>
      <c r="F358" s="255" t="s">
        <v>347</v>
      </c>
      <c r="G358" s="253"/>
      <c r="H358" s="256">
        <v>9.7300000000000004</v>
      </c>
      <c r="I358" s="257"/>
      <c r="J358" s="253"/>
      <c r="K358" s="253"/>
      <c r="L358" s="258"/>
      <c r="M358" s="259"/>
      <c r="N358" s="260"/>
      <c r="O358" s="260"/>
      <c r="P358" s="260"/>
      <c r="Q358" s="260"/>
      <c r="R358" s="260"/>
      <c r="S358" s="260"/>
      <c r="T358" s="261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2" t="s">
        <v>169</v>
      </c>
      <c r="AU358" s="262" t="s">
        <v>86</v>
      </c>
      <c r="AV358" s="14" t="s">
        <v>86</v>
      </c>
      <c r="AW358" s="14" t="s">
        <v>32</v>
      </c>
      <c r="AX358" s="14" t="s">
        <v>76</v>
      </c>
      <c r="AY358" s="262" t="s">
        <v>156</v>
      </c>
    </row>
    <row r="359" s="15" customFormat="1">
      <c r="A359" s="15"/>
      <c r="B359" s="263"/>
      <c r="C359" s="264"/>
      <c r="D359" s="243" t="s">
        <v>169</v>
      </c>
      <c r="E359" s="265" t="s">
        <v>1</v>
      </c>
      <c r="F359" s="266" t="s">
        <v>179</v>
      </c>
      <c r="G359" s="264"/>
      <c r="H359" s="267">
        <v>323.09000000000003</v>
      </c>
      <c r="I359" s="268"/>
      <c r="J359" s="264"/>
      <c r="K359" s="264"/>
      <c r="L359" s="269"/>
      <c r="M359" s="270"/>
      <c r="N359" s="271"/>
      <c r="O359" s="271"/>
      <c r="P359" s="271"/>
      <c r="Q359" s="271"/>
      <c r="R359" s="271"/>
      <c r="S359" s="271"/>
      <c r="T359" s="272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73" t="s">
        <v>169</v>
      </c>
      <c r="AU359" s="273" t="s">
        <v>86</v>
      </c>
      <c r="AV359" s="15" t="s">
        <v>163</v>
      </c>
      <c r="AW359" s="15" t="s">
        <v>32</v>
      </c>
      <c r="AX359" s="15" t="s">
        <v>84</v>
      </c>
      <c r="AY359" s="273" t="s">
        <v>156</v>
      </c>
    </row>
    <row r="360" s="2" customFormat="1" ht="24.15" customHeight="1">
      <c r="A360" s="38"/>
      <c r="B360" s="39"/>
      <c r="C360" s="227" t="s">
        <v>382</v>
      </c>
      <c r="D360" s="227" t="s">
        <v>159</v>
      </c>
      <c r="E360" s="228" t="s">
        <v>383</v>
      </c>
      <c r="F360" s="229" t="s">
        <v>384</v>
      </c>
      <c r="G360" s="230" t="s">
        <v>167</v>
      </c>
      <c r="H360" s="231">
        <v>25.940000000000001</v>
      </c>
      <c r="I360" s="232"/>
      <c r="J360" s="233">
        <f>ROUND(I360*H360,2)</f>
        <v>0</v>
      </c>
      <c r="K360" s="234"/>
      <c r="L360" s="44"/>
      <c r="M360" s="235" t="s">
        <v>1</v>
      </c>
      <c r="N360" s="236" t="s">
        <v>41</v>
      </c>
      <c r="O360" s="91"/>
      <c r="P360" s="237">
        <f>O360*H360</f>
        <v>0</v>
      </c>
      <c r="Q360" s="237">
        <v>0</v>
      </c>
      <c r="R360" s="237">
        <f>Q360*H360</f>
        <v>0</v>
      </c>
      <c r="S360" s="237">
        <v>0.035000000000000003</v>
      </c>
      <c r="T360" s="238">
        <f>S360*H360</f>
        <v>0.90790000000000015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9" t="s">
        <v>163</v>
      </c>
      <c r="AT360" s="239" t="s">
        <v>159</v>
      </c>
      <c r="AU360" s="239" t="s">
        <v>86</v>
      </c>
      <c r="AY360" s="17" t="s">
        <v>156</v>
      </c>
      <c r="BE360" s="240">
        <f>IF(N360="základní",J360,0)</f>
        <v>0</v>
      </c>
      <c r="BF360" s="240">
        <f>IF(N360="snížená",J360,0)</f>
        <v>0</v>
      </c>
      <c r="BG360" s="240">
        <f>IF(N360="zákl. přenesená",J360,0)</f>
        <v>0</v>
      </c>
      <c r="BH360" s="240">
        <f>IF(N360="sníž. přenesená",J360,0)</f>
        <v>0</v>
      </c>
      <c r="BI360" s="240">
        <f>IF(N360="nulová",J360,0)</f>
        <v>0</v>
      </c>
      <c r="BJ360" s="17" t="s">
        <v>84</v>
      </c>
      <c r="BK360" s="240">
        <f>ROUND(I360*H360,2)</f>
        <v>0</v>
      </c>
      <c r="BL360" s="17" t="s">
        <v>163</v>
      </c>
      <c r="BM360" s="239" t="s">
        <v>385</v>
      </c>
    </row>
    <row r="361" s="13" customFormat="1">
      <c r="A361" s="13"/>
      <c r="B361" s="241"/>
      <c r="C361" s="242"/>
      <c r="D361" s="243" t="s">
        <v>169</v>
      </c>
      <c r="E361" s="244" t="s">
        <v>1</v>
      </c>
      <c r="F361" s="245" t="s">
        <v>386</v>
      </c>
      <c r="G361" s="242"/>
      <c r="H361" s="244" t="s">
        <v>1</v>
      </c>
      <c r="I361" s="246"/>
      <c r="J361" s="242"/>
      <c r="K361" s="242"/>
      <c r="L361" s="247"/>
      <c r="M361" s="248"/>
      <c r="N361" s="249"/>
      <c r="O361" s="249"/>
      <c r="P361" s="249"/>
      <c r="Q361" s="249"/>
      <c r="R361" s="249"/>
      <c r="S361" s="249"/>
      <c r="T361" s="250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1" t="s">
        <v>169</v>
      </c>
      <c r="AU361" s="251" t="s">
        <v>86</v>
      </c>
      <c r="AV361" s="13" t="s">
        <v>84</v>
      </c>
      <c r="AW361" s="13" t="s">
        <v>32</v>
      </c>
      <c r="AX361" s="13" t="s">
        <v>76</v>
      </c>
      <c r="AY361" s="251" t="s">
        <v>156</v>
      </c>
    </row>
    <row r="362" s="13" customFormat="1">
      <c r="A362" s="13"/>
      <c r="B362" s="241"/>
      <c r="C362" s="242"/>
      <c r="D362" s="243" t="s">
        <v>169</v>
      </c>
      <c r="E362" s="244" t="s">
        <v>1</v>
      </c>
      <c r="F362" s="245" t="s">
        <v>387</v>
      </c>
      <c r="G362" s="242"/>
      <c r="H362" s="244" t="s">
        <v>1</v>
      </c>
      <c r="I362" s="246"/>
      <c r="J362" s="242"/>
      <c r="K362" s="242"/>
      <c r="L362" s="247"/>
      <c r="M362" s="248"/>
      <c r="N362" s="249"/>
      <c r="O362" s="249"/>
      <c r="P362" s="249"/>
      <c r="Q362" s="249"/>
      <c r="R362" s="249"/>
      <c r="S362" s="249"/>
      <c r="T362" s="250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1" t="s">
        <v>169</v>
      </c>
      <c r="AU362" s="251" t="s">
        <v>86</v>
      </c>
      <c r="AV362" s="13" t="s">
        <v>84</v>
      </c>
      <c r="AW362" s="13" t="s">
        <v>32</v>
      </c>
      <c r="AX362" s="13" t="s">
        <v>76</v>
      </c>
      <c r="AY362" s="251" t="s">
        <v>156</v>
      </c>
    </row>
    <row r="363" s="14" customFormat="1">
      <c r="A363" s="14"/>
      <c r="B363" s="252"/>
      <c r="C363" s="253"/>
      <c r="D363" s="243" t="s">
        <v>169</v>
      </c>
      <c r="E363" s="254" t="s">
        <v>1</v>
      </c>
      <c r="F363" s="255" t="s">
        <v>388</v>
      </c>
      <c r="G363" s="253"/>
      <c r="H363" s="256">
        <v>5.8899999999999997</v>
      </c>
      <c r="I363" s="257"/>
      <c r="J363" s="253"/>
      <c r="K363" s="253"/>
      <c r="L363" s="258"/>
      <c r="M363" s="259"/>
      <c r="N363" s="260"/>
      <c r="O363" s="260"/>
      <c r="P363" s="260"/>
      <c r="Q363" s="260"/>
      <c r="R363" s="260"/>
      <c r="S363" s="260"/>
      <c r="T363" s="261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2" t="s">
        <v>169</v>
      </c>
      <c r="AU363" s="262" t="s">
        <v>86</v>
      </c>
      <c r="AV363" s="14" t="s">
        <v>86</v>
      </c>
      <c r="AW363" s="14" t="s">
        <v>32</v>
      </c>
      <c r="AX363" s="14" t="s">
        <v>76</v>
      </c>
      <c r="AY363" s="262" t="s">
        <v>156</v>
      </c>
    </row>
    <row r="364" s="13" customFormat="1">
      <c r="A364" s="13"/>
      <c r="B364" s="241"/>
      <c r="C364" s="242"/>
      <c r="D364" s="243" t="s">
        <v>169</v>
      </c>
      <c r="E364" s="244" t="s">
        <v>1</v>
      </c>
      <c r="F364" s="245" t="s">
        <v>389</v>
      </c>
      <c r="G364" s="242"/>
      <c r="H364" s="244" t="s">
        <v>1</v>
      </c>
      <c r="I364" s="246"/>
      <c r="J364" s="242"/>
      <c r="K364" s="242"/>
      <c r="L364" s="247"/>
      <c r="M364" s="248"/>
      <c r="N364" s="249"/>
      <c r="O364" s="249"/>
      <c r="P364" s="249"/>
      <c r="Q364" s="249"/>
      <c r="R364" s="249"/>
      <c r="S364" s="249"/>
      <c r="T364" s="250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1" t="s">
        <v>169</v>
      </c>
      <c r="AU364" s="251" t="s">
        <v>86</v>
      </c>
      <c r="AV364" s="13" t="s">
        <v>84</v>
      </c>
      <c r="AW364" s="13" t="s">
        <v>32</v>
      </c>
      <c r="AX364" s="13" t="s">
        <v>76</v>
      </c>
      <c r="AY364" s="251" t="s">
        <v>156</v>
      </c>
    </row>
    <row r="365" s="14" customFormat="1">
      <c r="A365" s="14"/>
      <c r="B365" s="252"/>
      <c r="C365" s="253"/>
      <c r="D365" s="243" t="s">
        <v>169</v>
      </c>
      <c r="E365" s="254" t="s">
        <v>1</v>
      </c>
      <c r="F365" s="255" t="s">
        <v>390</v>
      </c>
      <c r="G365" s="253"/>
      <c r="H365" s="256">
        <v>4.0300000000000002</v>
      </c>
      <c r="I365" s="257"/>
      <c r="J365" s="253"/>
      <c r="K365" s="253"/>
      <c r="L365" s="258"/>
      <c r="M365" s="259"/>
      <c r="N365" s="260"/>
      <c r="O365" s="260"/>
      <c r="P365" s="260"/>
      <c r="Q365" s="260"/>
      <c r="R365" s="260"/>
      <c r="S365" s="260"/>
      <c r="T365" s="261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2" t="s">
        <v>169</v>
      </c>
      <c r="AU365" s="262" t="s">
        <v>86</v>
      </c>
      <c r="AV365" s="14" t="s">
        <v>86</v>
      </c>
      <c r="AW365" s="14" t="s">
        <v>32</v>
      </c>
      <c r="AX365" s="14" t="s">
        <v>76</v>
      </c>
      <c r="AY365" s="262" t="s">
        <v>156</v>
      </c>
    </row>
    <row r="366" s="13" customFormat="1">
      <c r="A366" s="13"/>
      <c r="B366" s="241"/>
      <c r="C366" s="242"/>
      <c r="D366" s="243" t="s">
        <v>169</v>
      </c>
      <c r="E366" s="244" t="s">
        <v>1</v>
      </c>
      <c r="F366" s="245" t="s">
        <v>176</v>
      </c>
      <c r="G366" s="242"/>
      <c r="H366" s="244" t="s">
        <v>1</v>
      </c>
      <c r="I366" s="246"/>
      <c r="J366" s="242"/>
      <c r="K366" s="242"/>
      <c r="L366" s="247"/>
      <c r="M366" s="248"/>
      <c r="N366" s="249"/>
      <c r="O366" s="249"/>
      <c r="P366" s="249"/>
      <c r="Q366" s="249"/>
      <c r="R366" s="249"/>
      <c r="S366" s="249"/>
      <c r="T366" s="250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1" t="s">
        <v>169</v>
      </c>
      <c r="AU366" s="251" t="s">
        <v>86</v>
      </c>
      <c r="AV366" s="13" t="s">
        <v>84</v>
      </c>
      <c r="AW366" s="13" t="s">
        <v>32</v>
      </c>
      <c r="AX366" s="13" t="s">
        <v>76</v>
      </c>
      <c r="AY366" s="251" t="s">
        <v>156</v>
      </c>
    </row>
    <row r="367" s="14" customFormat="1">
      <c r="A367" s="14"/>
      <c r="B367" s="252"/>
      <c r="C367" s="253"/>
      <c r="D367" s="243" t="s">
        <v>169</v>
      </c>
      <c r="E367" s="254" t="s">
        <v>1</v>
      </c>
      <c r="F367" s="255" t="s">
        <v>391</v>
      </c>
      <c r="G367" s="253"/>
      <c r="H367" s="256">
        <v>5.9699999999999998</v>
      </c>
      <c r="I367" s="257"/>
      <c r="J367" s="253"/>
      <c r="K367" s="253"/>
      <c r="L367" s="258"/>
      <c r="M367" s="259"/>
      <c r="N367" s="260"/>
      <c r="O367" s="260"/>
      <c r="P367" s="260"/>
      <c r="Q367" s="260"/>
      <c r="R367" s="260"/>
      <c r="S367" s="260"/>
      <c r="T367" s="261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2" t="s">
        <v>169</v>
      </c>
      <c r="AU367" s="262" t="s">
        <v>86</v>
      </c>
      <c r="AV367" s="14" t="s">
        <v>86</v>
      </c>
      <c r="AW367" s="14" t="s">
        <v>32</v>
      </c>
      <c r="AX367" s="14" t="s">
        <v>76</v>
      </c>
      <c r="AY367" s="262" t="s">
        <v>156</v>
      </c>
    </row>
    <row r="368" s="13" customFormat="1">
      <c r="A368" s="13"/>
      <c r="B368" s="241"/>
      <c r="C368" s="242"/>
      <c r="D368" s="243" t="s">
        <v>169</v>
      </c>
      <c r="E368" s="244" t="s">
        <v>1</v>
      </c>
      <c r="F368" s="245" t="s">
        <v>178</v>
      </c>
      <c r="G368" s="242"/>
      <c r="H368" s="244" t="s">
        <v>1</v>
      </c>
      <c r="I368" s="246"/>
      <c r="J368" s="242"/>
      <c r="K368" s="242"/>
      <c r="L368" s="247"/>
      <c r="M368" s="248"/>
      <c r="N368" s="249"/>
      <c r="O368" s="249"/>
      <c r="P368" s="249"/>
      <c r="Q368" s="249"/>
      <c r="R368" s="249"/>
      <c r="S368" s="249"/>
      <c r="T368" s="250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51" t="s">
        <v>169</v>
      </c>
      <c r="AU368" s="251" t="s">
        <v>86</v>
      </c>
      <c r="AV368" s="13" t="s">
        <v>84</v>
      </c>
      <c r="AW368" s="13" t="s">
        <v>32</v>
      </c>
      <c r="AX368" s="13" t="s">
        <v>76</v>
      </c>
      <c r="AY368" s="251" t="s">
        <v>156</v>
      </c>
    </row>
    <row r="369" s="14" customFormat="1">
      <c r="A369" s="14"/>
      <c r="B369" s="252"/>
      <c r="C369" s="253"/>
      <c r="D369" s="243" t="s">
        <v>169</v>
      </c>
      <c r="E369" s="254" t="s">
        <v>1</v>
      </c>
      <c r="F369" s="255" t="s">
        <v>390</v>
      </c>
      <c r="G369" s="253"/>
      <c r="H369" s="256">
        <v>4.0300000000000002</v>
      </c>
      <c r="I369" s="257"/>
      <c r="J369" s="253"/>
      <c r="K369" s="253"/>
      <c r="L369" s="258"/>
      <c r="M369" s="259"/>
      <c r="N369" s="260"/>
      <c r="O369" s="260"/>
      <c r="P369" s="260"/>
      <c r="Q369" s="260"/>
      <c r="R369" s="260"/>
      <c r="S369" s="260"/>
      <c r="T369" s="261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2" t="s">
        <v>169</v>
      </c>
      <c r="AU369" s="262" t="s">
        <v>86</v>
      </c>
      <c r="AV369" s="14" t="s">
        <v>86</v>
      </c>
      <c r="AW369" s="14" t="s">
        <v>32</v>
      </c>
      <c r="AX369" s="14" t="s">
        <v>76</v>
      </c>
      <c r="AY369" s="262" t="s">
        <v>156</v>
      </c>
    </row>
    <row r="370" s="13" customFormat="1">
      <c r="A370" s="13"/>
      <c r="B370" s="241"/>
      <c r="C370" s="242"/>
      <c r="D370" s="243" t="s">
        <v>169</v>
      </c>
      <c r="E370" s="244" t="s">
        <v>1</v>
      </c>
      <c r="F370" s="245" t="s">
        <v>392</v>
      </c>
      <c r="G370" s="242"/>
      <c r="H370" s="244" t="s">
        <v>1</v>
      </c>
      <c r="I370" s="246"/>
      <c r="J370" s="242"/>
      <c r="K370" s="242"/>
      <c r="L370" s="247"/>
      <c r="M370" s="248"/>
      <c r="N370" s="249"/>
      <c r="O370" s="249"/>
      <c r="P370" s="249"/>
      <c r="Q370" s="249"/>
      <c r="R370" s="249"/>
      <c r="S370" s="249"/>
      <c r="T370" s="250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1" t="s">
        <v>169</v>
      </c>
      <c r="AU370" s="251" t="s">
        <v>86</v>
      </c>
      <c r="AV370" s="13" t="s">
        <v>84</v>
      </c>
      <c r="AW370" s="13" t="s">
        <v>32</v>
      </c>
      <c r="AX370" s="13" t="s">
        <v>76</v>
      </c>
      <c r="AY370" s="251" t="s">
        <v>156</v>
      </c>
    </row>
    <row r="371" s="14" customFormat="1">
      <c r="A371" s="14"/>
      <c r="B371" s="252"/>
      <c r="C371" s="253"/>
      <c r="D371" s="243" t="s">
        <v>169</v>
      </c>
      <c r="E371" s="254" t="s">
        <v>1</v>
      </c>
      <c r="F371" s="255" t="s">
        <v>393</v>
      </c>
      <c r="G371" s="253"/>
      <c r="H371" s="256">
        <v>6.0199999999999996</v>
      </c>
      <c r="I371" s="257"/>
      <c r="J371" s="253"/>
      <c r="K371" s="253"/>
      <c r="L371" s="258"/>
      <c r="M371" s="259"/>
      <c r="N371" s="260"/>
      <c r="O371" s="260"/>
      <c r="P371" s="260"/>
      <c r="Q371" s="260"/>
      <c r="R371" s="260"/>
      <c r="S371" s="260"/>
      <c r="T371" s="261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2" t="s">
        <v>169</v>
      </c>
      <c r="AU371" s="262" t="s">
        <v>86</v>
      </c>
      <c r="AV371" s="14" t="s">
        <v>86</v>
      </c>
      <c r="AW371" s="14" t="s">
        <v>32</v>
      </c>
      <c r="AX371" s="14" t="s">
        <v>76</v>
      </c>
      <c r="AY371" s="262" t="s">
        <v>156</v>
      </c>
    </row>
    <row r="372" s="15" customFormat="1">
      <c r="A372" s="15"/>
      <c r="B372" s="263"/>
      <c r="C372" s="264"/>
      <c r="D372" s="243" t="s">
        <v>169</v>
      </c>
      <c r="E372" s="265" t="s">
        <v>1</v>
      </c>
      <c r="F372" s="266" t="s">
        <v>179</v>
      </c>
      <c r="G372" s="264"/>
      <c r="H372" s="267">
        <v>25.940000000000001</v>
      </c>
      <c r="I372" s="268"/>
      <c r="J372" s="264"/>
      <c r="K372" s="264"/>
      <c r="L372" s="269"/>
      <c r="M372" s="270"/>
      <c r="N372" s="271"/>
      <c r="O372" s="271"/>
      <c r="P372" s="271"/>
      <c r="Q372" s="271"/>
      <c r="R372" s="271"/>
      <c r="S372" s="271"/>
      <c r="T372" s="272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73" t="s">
        <v>169</v>
      </c>
      <c r="AU372" s="273" t="s">
        <v>86</v>
      </c>
      <c r="AV372" s="15" t="s">
        <v>163</v>
      </c>
      <c r="AW372" s="15" t="s">
        <v>32</v>
      </c>
      <c r="AX372" s="15" t="s">
        <v>84</v>
      </c>
      <c r="AY372" s="273" t="s">
        <v>156</v>
      </c>
    </row>
    <row r="373" s="2" customFormat="1" ht="21.75" customHeight="1">
      <c r="A373" s="38"/>
      <c r="B373" s="39"/>
      <c r="C373" s="227" t="s">
        <v>394</v>
      </c>
      <c r="D373" s="227" t="s">
        <v>159</v>
      </c>
      <c r="E373" s="228" t="s">
        <v>395</v>
      </c>
      <c r="F373" s="229" t="s">
        <v>396</v>
      </c>
      <c r="G373" s="230" t="s">
        <v>167</v>
      </c>
      <c r="H373" s="231">
        <v>29.199999999999999</v>
      </c>
      <c r="I373" s="232"/>
      <c r="J373" s="233">
        <f>ROUND(I373*H373,2)</f>
        <v>0</v>
      </c>
      <c r="K373" s="234"/>
      <c r="L373" s="44"/>
      <c r="M373" s="235" t="s">
        <v>1</v>
      </c>
      <c r="N373" s="236" t="s">
        <v>41</v>
      </c>
      <c r="O373" s="91"/>
      <c r="P373" s="237">
        <f>O373*H373</f>
        <v>0</v>
      </c>
      <c r="Q373" s="237">
        <v>0</v>
      </c>
      <c r="R373" s="237">
        <f>Q373*H373</f>
        <v>0</v>
      </c>
      <c r="S373" s="237">
        <v>0.075999999999999998</v>
      </c>
      <c r="T373" s="238">
        <f>S373*H373</f>
        <v>2.2191999999999998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39" t="s">
        <v>163</v>
      </c>
      <c r="AT373" s="239" t="s">
        <v>159</v>
      </c>
      <c r="AU373" s="239" t="s">
        <v>86</v>
      </c>
      <c r="AY373" s="17" t="s">
        <v>156</v>
      </c>
      <c r="BE373" s="240">
        <f>IF(N373="základní",J373,0)</f>
        <v>0</v>
      </c>
      <c r="BF373" s="240">
        <f>IF(N373="snížená",J373,0)</f>
        <v>0</v>
      </c>
      <c r="BG373" s="240">
        <f>IF(N373="zákl. přenesená",J373,0)</f>
        <v>0</v>
      </c>
      <c r="BH373" s="240">
        <f>IF(N373="sníž. přenesená",J373,0)</f>
        <v>0</v>
      </c>
      <c r="BI373" s="240">
        <f>IF(N373="nulová",J373,0)</f>
        <v>0</v>
      </c>
      <c r="BJ373" s="17" t="s">
        <v>84</v>
      </c>
      <c r="BK373" s="240">
        <f>ROUND(I373*H373,2)</f>
        <v>0</v>
      </c>
      <c r="BL373" s="17" t="s">
        <v>163</v>
      </c>
      <c r="BM373" s="239" t="s">
        <v>397</v>
      </c>
    </row>
    <row r="374" s="13" customFormat="1">
      <c r="A374" s="13"/>
      <c r="B374" s="241"/>
      <c r="C374" s="242"/>
      <c r="D374" s="243" t="s">
        <v>169</v>
      </c>
      <c r="E374" s="244" t="s">
        <v>1</v>
      </c>
      <c r="F374" s="245" t="s">
        <v>170</v>
      </c>
      <c r="G374" s="242"/>
      <c r="H374" s="244" t="s">
        <v>1</v>
      </c>
      <c r="I374" s="246"/>
      <c r="J374" s="242"/>
      <c r="K374" s="242"/>
      <c r="L374" s="247"/>
      <c r="M374" s="248"/>
      <c r="N374" s="249"/>
      <c r="O374" s="249"/>
      <c r="P374" s="249"/>
      <c r="Q374" s="249"/>
      <c r="R374" s="249"/>
      <c r="S374" s="249"/>
      <c r="T374" s="250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1" t="s">
        <v>169</v>
      </c>
      <c r="AU374" s="251" t="s">
        <v>86</v>
      </c>
      <c r="AV374" s="13" t="s">
        <v>84</v>
      </c>
      <c r="AW374" s="13" t="s">
        <v>32</v>
      </c>
      <c r="AX374" s="13" t="s">
        <v>76</v>
      </c>
      <c r="AY374" s="251" t="s">
        <v>156</v>
      </c>
    </row>
    <row r="375" s="14" customFormat="1">
      <c r="A375" s="14"/>
      <c r="B375" s="252"/>
      <c r="C375" s="253"/>
      <c r="D375" s="243" t="s">
        <v>169</v>
      </c>
      <c r="E375" s="254" t="s">
        <v>1</v>
      </c>
      <c r="F375" s="255" t="s">
        <v>398</v>
      </c>
      <c r="G375" s="253"/>
      <c r="H375" s="256">
        <v>12.6</v>
      </c>
      <c r="I375" s="257"/>
      <c r="J375" s="253"/>
      <c r="K375" s="253"/>
      <c r="L375" s="258"/>
      <c r="M375" s="259"/>
      <c r="N375" s="260"/>
      <c r="O375" s="260"/>
      <c r="P375" s="260"/>
      <c r="Q375" s="260"/>
      <c r="R375" s="260"/>
      <c r="S375" s="260"/>
      <c r="T375" s="261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2" t="s">
        <v>169</v>
      </c>
      <c r="AU375" s="262" t="s">
        <v>86</v>
      </c>
      <c r="AV375" s="14" t="s">
        <v>86</v>
      </c>
      <c r="AW375" s="14" t="s">
        <v>32</v>
      </c>
      <c r="AX375" s="14" t="s">
        <v>76</v>
      </c>
      <c r="AY375" s="262" t="s">
        <v>156</v>
      </c>
    </row>
    <row r="376" s="14" customFormat="1">
      <c r="A376" s="14"/>
      <c r="B376" s="252"/>
      <c r="C376" s="253"/>
      <c r="D376" s="243" t="s">
        <v>169</v>
      </c>
      <c r="E376" s="254" t="s">
        <v>1</v>
      </c>
      <c r="F376" s="255" t="s">
        <v>399</v>
      </c>
      <c r="G376" s="253"/>
      <c r="H376" s="256">
        <v>9.5999999999999996</v>
      </c>
      <c r="I376" s="257"/>
      <c r="J376" s="253"/>
      <c r="K376" s="253"/>
      <c r="L376" s="258"/>
      <c r="M376" s="259"/>
      <c r="N376" s="260"/>
      <c r="O376" s="260"/>
      <c r="P376" s="260"/>
      <c r="Q376" s="260"/>
      <c r="R376" s="260"/>
      <c r="S376" s="260"/>
      <c r="T376" s="261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2" t="s">
        <v>169</v>
      </c>
      <c r="AU376" s="262" t="s">
        <v>86</v>
      </c>
      <c r="AV376" s="14" t="s">
        <v>86</v>
      </c>
      <c r="AW376" s="14" t="s">
        <v>32</v>
      </c>
      <c r="AX376" s="14" t="s">
        <v>76</v>
      </c>
      <c r="AY376" s="262" t="s">
        <v>156</v>
      </c>
    </row>
    <row r="377" s="14" customFormat="1">
      <c r="A377" s="14"/>
      <c r="B377" s="252"/>
      <c r="C377" s="253"/>
      <c r="D377" s="243" t="s">
        <v>169</v>
      </c>
      <c r="E377" s="254" t="s">
        <v>1</v>
      </c>
      <c r="F377" s="255" t="s">
        <v>400</v>
      </c>
      <c r="G377" s="253"/>
      <c r="H377" s="256">
        <v>7</v>
      </c>
      <c r="I377" s="257"/>
      <c r="J377" s="253"/>
      <c r="K377" s="253"/>
      <c r="L377" s="258"/>
      <c r="M377" s="259"/>
      <c r="N377" s="260"/>
      <c r="O377" s="260"/>
      <c r="P377" s="260"/>
      <c r="Q377" s="260"/>
      <c r="R377" s="260"/>
      <c r="S377" s="260"/>
      <c r="T377" s="261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2" t="s">
        <v>169</v>
      </c>
      <c r="AU377" s="262" t="s">
        <v>86</v>
      </c>
      <c r="AV377" s="14" t="s">
        <v>86</v>
      </c>
      <c r="AW377" s="14" t="s">
        <v>32</v>
      </c>
      <c r="AX377" s="14" t="s">
        <v>76</v>
      </c>
      <c r="AY377" s="262" t="s">
        <v>156</v>
      </c>
    </row>
    <row r="378" s="15" customFormat="1">
      <c r="A378" s="15"/>
      <c r="B378" s="263"/>
      <c r="C378" s="264"/>
      <c r="D378" s="243" t="s">
        <v>169</v>
      </c>
      <c r="E378" s="265" t="s">
        <v>1</v>
      </c>
      <c r="F378" s="266" t="s">
        <v>179</v>
      </c>
      <c r="G378" s="264"/>
      <c r="H378" s="267">
        <v>29.199999999999999</v>
      </c>
      <c r="I378" s="268"/>
      <c r="J378" s="264"/>
      <c r="K378" s="264"/>
      <c r="L378" s="269"/>
      <c r="M378" s="270"/>
      <c r="N378" s="271"/>
      <c r="O378" s="271"/>
      <c r="P378" s="271"/>
      <c r="Q378" s="271"/>
      <c r="R378" s="271"/>
      <c r="S378" s="271"/>
      <c r="T378" s="272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73" t="s">
        <v>169</v>
      </c>
      <c r="AU378" s="273" t="s">
        <v>86</v>
      </c>
      <c r="AV378" s="15" t="s">
        <v>163</v>
      </c>
      <c r="AW378" s="15" t="s">
        <v>32</v>
      </c>
      <c r="AX378" s="15" t="s">
        <v>84</v>
      </c>
      <c r="AY378" s="273" t="s">
        <v>156</v>
      </c>
    </row>
    <row r="379" s="2" customFormat="1" ht="24.15" customHeight="1">
      <c r="A379" s="38"/>
      <c r="B379" s="39"/>
      <c r="C379" s="227" t="s">
        <v>401</v>
      </c>
      <c r="D379" s="227" t="s">
        <v>159</v>
      </c>
      <c r="E379" s="228" t="s">
        <v>402</v>
      </c>
      <c r="F379" s="229" t="s">
        <v>403</v>
      </c>
      <c r="G379" s="230" t="s">
        <v>167</v>
      </c>
      <c r="H379" s="231">
        <v>76.909999999999997</v>
      </c>
      <c r="I379" s="232"/>
      <c r="J379" s="233">
        <f>ROUND(I379*H379,2)</f>
        <v>0</v>
      </c>
      <c r="K379" s="234"/>
      <c r="L379" s="44"/>
      <c r="M379" s="235" t="s">
        <v>1</v>
      </c>
      <c r="N379" s="236" t="s">
        <v>41</v>
      </c>
      <c r="O379" s="91"/>
      <c r="P379" s="237">
        <f>O379*H379</f>
        <v>0</v>
      </c>
      <c r="Q379" s="237">
        <v>0</v>
      </c>
      <c r="R379" s="237">
        <f>Q379*H379</f>
        <v>0</v>
      </c>
      <c r="S379" s="237">
        <v>0.068000000000000005</v>
      </c>
      <c r="T379" s="238">
        <f>S379*H379</f>
        <v>5.2298800000000005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39" t="s">
        <v>163</v>
      </c>
      <c r="AT379" s="239" t="s">
        <v>159</v>
      </c>
      <c r="AU379" s="239" t="s">
        <v>86</v>
      </c>
      <c r="AY379" s="17" t="s">
        <v>156</v>
      </c>
      <c r="BE379" s="240">
        <f>IF(N379="základní",J379,0)</f>
        <v>0</v>
      </c>
      <c r="BF379" s="240">
        <f>IF(N379="snížená",J379,0)</f>
        <v>0</v>
      </c>
      <c r="BG379" s="240">
        <f>IF(N379="zákl. přenesená",J379,0)</f>
        <v>0</v>
      </c>
      <c r="BH379" s="240">
        <f>IF(N379="sníž. přenesená",J379,0)</f>
        <v>0</v>
      </c>
      <c r="BI379" s="240">
        <f>IF(N379="nulová",J379,0)</f>
        <v>0</v>
      </c>
      <c r="BJ379" s="17" t="s">
        <v>84</v>
      </c>
      <c r="BK379" s="240">
        <f>ROUND(I379*H379,2)</f>
        <v>0</v>
      </c>
      <c r="BL379" s="17" t="s">
        <v>163</v>
      </c>
      <c r="BM379" s="239" t="s">
        <v>404</v>
      </c>
    </row>
    <row r="380" s="13" customFormat="1">
      <c r="A380" s="13"/>
      <c r="B380" s="241"/>
      <c r="C380" s="242"/>
      <c r="D380" s="243" t="s">
        <v>169</v>
      </c>
      <c r="E380" s="244" t="s">
        <v>1</v>
      </c>
      <c r="F380" s="245" t="s">
        <v>170</v>
      </c>
      <c r="G380" s="242"/>
      <c r="H380" s="244" t="s">
        <v>1</v>
      </c>
      <c r="I380" s="246"/>
      <c r="J380" s="242"/>
      <c r="K380" s="242"/>
      <c r="L380" s="247"/>
      <c r="M380" s="248"/>
      <c r="N380" s="249"/>
      <c r="O380" s="249"/>
      <c r="P380" s="249"/>
      <c r="Q380" s="249"/>
      <c r="R380" s="249"/>
      <c r="S380" s="249"/>
      <c r="T380" s="250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1" t="s">
        <v>169</v>
      </c>
      <c r="AU380" s="251" t="s">
        <v>86</v>
      </c>
      <c r="AV380" s="13" t="s">
        <v>84</v>
      </c>
      <c r="AW380" s="13" t="s">
        <v>32</v>
      </c>
      <c r="AX380" s="13" t="s">
        <v>76</v>
      </c>
      <c r="AY380" s="251" t="s">
        <v>156</v>
      </c>
    </row>
    <row r="381" s="13" customFormat="1">
      <c r="A381" s="13"/>
      <c r="B381" s="241"/>
      <c r="C381" s="242"/>
      <c r="D381" s="243" t="s">
        <v>169</v>
      </c>
      <c r="E381" s="244" t="s">
        <v>1</v>
      </c>
      <c r="F381" s="245" t="s">
        <v>405</v>
      </c>
      <c r="G381" s="242"/>
      <c r="H381" s="244" t="s">
        <v>1</v>
      </c>
      <c r="I381" s="246"/>
      <c r="J381" s="242"/>
      <c r="K381" s="242"/>
      <c r="L381" s="247"/>
      <c r="M381" s="248"/>
      <c r="N381" s="249"/>
      <c r="O381" s="249"/>
      <c r="P381" s="249"/>
      <c r="Q381" s="249"/>
      <c r="R381" s="249"/>
      <c r="S381" s="249"/>
      <c r="T381" s="250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1" t="s">
        <v>169</v>
      </c>
      <c r="AU381" s="251" t="s">
        <v>86</v>
      </c>
      <c r="AV381" s="13" t="s">
        <v>84</v>
      </c>
      <c r="AW381" s="13" t="s">
        <v>32</v>
      </c>
      <c r="AX381" s="13" t="s">
        <v>76</v>
      </c>
      <c r="AY381" s="251" t="s">
        <v>156</v>
      </c>
    </row>
    <row r="382" s="13" customFormat="1">
      <c r="A382" s="13"/>
      <c r="B382" s="241"/>
      <c r="C382" s="242"/>
      <c r="D382" s="243" t="s">
        <v>169</v>
      </c>
      <c r="E382" s="244" t="s">
        <v>1</v>
      </c>
      <c r="F382" s="245" t="s">
        <v>387</v>
      </c>
      <c r="G382" s="242"/>
      <c r="H382" s="244" t="s">
        <v>1</v>
      </c>
      <c r="I382" s="246"/>
      <c r="J382" s="242"/>
      <c r="K382" s="242"/>
      <c r="L382" s="247"/>
      <c r="M382" s="248"/>
      <c r="N382" s="249"/>
      <c r="O382" s="249"/>
      <c r="P382" s="249"/>
      <c r="Q382" s="249"/>
      <c r="R382" s="249"/>
      <c r="S382" s="249"/>
      <c r="T382" s="250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51" t="s">
        <v>169</v>
      </c>
      <c r="AU382" s="251" t="s">
        <v>86</v>
      </c>
      <c r="AV382" s="13" t="s">
        <v>84</v>
      </c>
      <c r="AW382" s="13" t="s">
        <v>32</v>
      </c>
      <c r="AX382" s="13" t="s">
        <v>76</v>
      </c>
      <c r="AY382" s="251" t="s">
        <v>156</v>
      </c>
    </row>
    <row r="383" s="14" customFormat="1">
      <c r="A383" s="14"/>
      <c r="B383" s="252"/>
      <c r="C383" s="253"/>
      <c r="D383" s="243" t="s">
        <v>169</v>
      </c>
      <c r="E383" s="254" t="s">
        <v>1</v>
      </c>
      <c r="F383" s="255" t="s">
        <v>406</v>
      </c>
      <c r="G383" s="253"/>
      <c r="H383" s="256">
        <v>6.7599999999999998</v>
      </c>
      <c r="I383" s="257"/>
      <c r="J383" s="253"/>
      <c r="K383" s="253"/>
      <c r="L383" s="258"/>
      <c r="M383" s="259"/>
      <c r="N383" s="260"/>
      <c r="O383" s="260"/>
      <c r="P383" s="260"/>
      <c r="Q383" s="260"/>
      <c r="R383" s="260"/>
      <c r="S383" s="260"/>
      <c r="T383" s="261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2" t="s">
        <v>169</v>
      </c>
      <c r="AU383" s="262" t="s">
        <v>86</v>
      </c>
      <c r="AV383" s="14" t="s">
        <v>86</v>
      </c>
      <c r="AW383" s="14" t="s">
        <v>32</v>
      </c>
      <c r="AX383" s="14" t="s">
        <v>76</v>
      </c>
      <c r="AY383" s="262" t="s">
        <v>156</v>
      </c>
    </row>
    <row r="384" s="14" customFormat="1">
      <c r="A384" s="14"/>
      <c r="B384" s="252"/>
      <c r="C384" s="253"/>
      <c r="D384" s="243" t="s">
        <v>169</v>
      </c>
      <c r="E384" s="254" t="s">
        <v>1</v>
      </c>
      <c r="F384" s="255" t="s">
        <v>366</v>
      </c>
      <c r="G384" s="253"/>
      <c r="H384" s="256">
        <v>-1.3999999999999999</v>
      </c>
      <c r="I384" s="257"/>
      <c r="J384" s="253"/>
      <c r="K384" s="253"/>
      <c r="L384" s="258"/>
      <c r="M384" s="259"/>
      <c r="N384" s="260"/>
      <c r="O384" s="260"/>
      <c r="P384" s="260"/>
      <c r="Q384" s="260"/>
      <c r="R384" s="260"/>
      <c r="S384" s="260"/>
      <c r="T384" s="261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2" t="s">
        <v>169</v>
      </c>
      <c r="AU384" s="262" t="s">
        <v>86</v>
      </c>
      <c r="AV384" s="14" t="s">
        <v>86</v>
      </c>
      <c r="AW384" s="14" t="s">
        <v>32</v>
      </c>
      <c r="AX384" s="14" t="s">
        <v>76</v>
      </c>
      <c r="AY384" s="262" t="s">
        <v>156</v>
      </c>
    </row>
    <row r="385" s="14" customFormat="1">
      <c r="A385" s="14"/>
      <c r="B385" s="252"/>
      <c r="C385" s="253"/>
      <c r="D385" s="243" t="s">
        <v>169</v>
      </c>
      <c r="E385" s="254" t="s">
        <v>1</v>
      </c>
      <c r="F385" s="255" t="s">
        <v>407</v>
      </c>
      <c r="G385" s="253"/>
      <c r="H385" s="256">
        <v>14.85</v>
      </c>
      <c r="I385" s="257"/>
      <c r="J385" s="253"/>
      <c r="K385" s="253"/>
      <c r="L385" s="258"/>
      <c r="M385" s="259"/>
      <c r="N385" s="260"/>
      <c r="O385" s="260"/>
      <c r="P385" s="260"/>
      <c r="Q385" s="260"/>
      <c r="R385" s="260"/>
      <c r="S385" s="260"/>
      <c r="T385" s="261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2" t="s">
        <v>169</v>
      </c>
      <c r="AU385" s="262" t="s">
        <v>86</v>
      </c>
      <c r="AV385" s="14" t="s">
        <v>86</v>
      </c>
      <c r="AW385" s="14" t="s">
        <v>32</v>
      </c>
      <c r="AX385" s="14" t="s">
        <v>76</v>
      </c>
      <c r="AY385" s="262" t="s">
        <v>156</v>
      </c>
    </row>
    <row r="386" s="13" customFormat="1">
      <c r="A386" s="13"/>
      <c r="B386" s="241"/>
      <c r="C386" s="242"/>
      <c r="D386" s="243" t="s">
        <v>169</v>
      </c>
      <c r="E386" s="244" t="s">
        <v>1</v>
      </c>
      <c r="F386" s="245" t="s">
        <v>408</v>
      </c>
      <c r="G386" s="242"/>
      <c r="H386" s="244" t="s">
        <v>1</v>
      </c>
      <c r="I386" s="246"/>
      <c r="J386" s="242"/>
      <c r="K386" s="242"/>
      <c r="L386" s="247"/>
      <c r="M386" s="248"/>
      <c r="N386" s="249"/>
      <c r="O386" s="249"/>
      <c r="P386" s="249"/>
      <c r="Q386" s="249"/>
      <c r="R386" s="249"/>
      <c r="S386" s="249"/>
      <c r="T386" s="250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1" t="s">
        <v>169</v>
      </c>
      <c r="AU386" s="251" t="s">
        <v>86</v>
      </c>
      <c r="AV386" s="13" t="s">
        <v>84</v>
      </c>
      <c r="AW386" s="13" t="s">
        <v>32</v>
      </c>
      <c r="AX386" s="13" t="s">
        <v>76</v>
      </c>
      <c r="AY386" s="251" t="s">
        <v>156</v>
      </c>
    </row>
    <row r="387" s="14" customFormat="1">
      <c r="A387" s="14"/>
      <c r="B387" s="252"/>
      <c r="C387" s="253"/>
      <c r="D387" s="243" t="s">
        <v>169</v>
      </c>
      <c r="E387" s="254" t="s">
        <v>1</v>
      </c>
      <c r="F387" s="255" t="s">
        <v>409</v>
      </c>
      <c r="G387" s="253"/>
      <c r="H387" s="256">
        <v>16.100000000000001</v>
      </c>
      <c r="I387" s="257"/>
      <c r="J387" s="253"/>
      <c r="K387" s="253"/>
      <c r="L387" s="258"/>
      <c r="M387" s="259"/>
      <c r="N387" s="260"/>
      <c r="O387" s="260"/>
      <c r="P387" s="260"/>
      <c r="Q387" s="260"/>
      <c r="R387" s="260"/>
      <c r="S387" s="260"/>
      <c r="T387" s="261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2" t="s">
        <v>169</v>
      </c>
      <c r="AU387" s="262" t="s">
        <v>86</v>
      </c>
      <c r="AV387" s="14" t="s">
        <v>86</v>
      </c>
      <c r="AW387" s="14" t="s">
        <v>32</v>
      </c>
      <c r="AX387" s="14" t="s">
        <v>76</v>
      </c>
      <c r="AY387" s="262" t="s">
        <v>156</v>
      </c>
    </row>
    <row r="388" s="13" customFormat="1">
      <c r="A388" s="13"/>
      <c r="B388" s="241"/>
      <c r="C388" s="242"/>
      <c r="D388" s="243" t="s">
        <v>169</v>
      </c>
      <c r="E388" s="244" t="s">
        <v>1</v>
      </c>
      <c r="F388" s="245" t="s">
        <v>176</v>
      </c>
      <c r="G388" s="242"/>
      <c r="H388" s="244" t="s">
        <v>1</v>
      </c>
      <c r="I388" s="246"/>
      <c r="J388" s="242"/>
      <c r="K388" s="242"/>
      <c r="L388" s="247"/>
      <c r="M388" s="248"/>
      <c r="N388" s="249"/>
      <c r="O388" s="249"/>
      <c r="P388" s="249"/>
      <c r="Q388" s="249"/>
      <c r="R388" s="249"/>
      <c r="S388" s="249"/>
      <c r="T388" s="250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51" t="s">
        <v>169</v>
      </c>
      <c r="AU388" s="251" t="s">
        <v>86</v>
      </c>
      <c r="AV388" s="13" t="s">
        <v>84</v>
      </c>
      <c r="AW388" s="13" t="s">
        <v>32</v>
      </c>
      <c r="AX388" s="13" t="s">
        <v>76</v>
      </c>
      <c r="AY388" s="251" t="s">
        <v>156</v>
      </c>
    </row>
    <row r="389" s="14" customFormat="1">
      <c r="A389" s="14"/>
      <c r="B389" s="252"/>
      <c r="C389" s="253"/>
      <c r="D389" s="243" t="s">
        <v>169</v>
      </c>
      <c r="E389" s="254" t="s">
        <v>1</v>
      </c>
      <c r="F389" s="255" t="s">
        <v>410</v>
      </c>
      <c r="G389" s="253"/>
      <c r="H389" s="256">
        <v>16.75</v>
      </c>
      <c r="I389" s="257"/>
      <c r="J389" s="253"/>
      <c r="K389" s="253"/>
      <c r="L389" s="258"/>
      <c r="M389" s="259"/>
      <c r="N389" s="260"/>
      <c r="O389" s="260"/>
      <c r="P389" s="260"/>
      <c r="Q389" s="260"/>
      <c r="R389" s="260"/>
      <c r="S389" s="260"/>
      <c r="T389" s="261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2" t="s">
        <v>169</v>
      </c>
      <c r="AU389" s="262" t="s">
        <v>86</v>
      </c>
      <c r="AV389" s="14" t="s">
        <v>86</v>
      </c>
      <c r="AW389" s="14" t="s">
        <v>32</v>
      </c>
      <c r="AX389" s="14" t="s">
        <v>76</v>
      </c>
      <c r="AY389" s="262" t="s">
        <v>156</v>
      </c>
    </row>
    <row r="390" s="14" customFormat="1">
      <c r="A390" s="14"/>
      <c r="B390" s="252"/>
      <c r="C390" s="253"/>
      <c r="D390" s="243" t="s">
        <v>169</v>
      </c>
      <c r="E390" s="254" t="s">
        <v>1</v>
      </c>
      <c r="F390" s="255" t="s">
        <v>366</v>
      </c>
      <c r="G390" s="253"/>
      <c r="H390" s="256">
        <v>-1.3999999999999999</v>
      </c>
      <c r="I390" s="257"/>
      <c r="J390" s="253"/>
      <c r="K390" s="253"/>
      <c r="L390" s="258"/>
      <c r="M390" s="259"/>
      <c r="N390" s="260"/>
      <c r="O390" s="260"/>
      <c r="P390" s="260"/>
      <c r="Q390" s="260"/>
      <c r="R390" s="260"/>
      <c r="S390" s="260"/>
      <c r="T390" s="261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2" t="s">
        <v>169</v>
      </c>
      <c r="AU390" s="262" t="s">
        <v>86</v>
      </c>
      <c r="AV390" s="14" t="s">
        <v>86</v>
      </c>
      <c r="AW390" s="14" t="s">
        <v>32</v>
      </c>
      <c r="AX390" s="14" t="s">
        <v>76</v>
      </c>
      <c r="AY390" s="262" t="s">
        <v>156</v>
      </c>
    </row>
    <row r="391" s="13" customFormat="1">
      <c r="A391" s="13"/>
      <c r="B391" s="241"/>
      <c r="C391" s="242"/>
      <c r="D391" s="243" t="s">
        <v>169</v>
      </c>
      <c r="E391" s="244" t="s">
        <v>1</v>
      </c>
      <c r="F391" s="245" t="s">
        <v>178</v>
      </c>
      <c r="G391" s="242"/>
      <c r="H391" s="244" t="s">
        <v>1</v>
      </c>
      <c r="I391" s="246"/>
      <c r="J391" s="242"/>
      <c r="K391" s="242"/>
      <c r="L391" s="247"/>
      <c r="M391" s="248"/>
      <c r="N391" s="249"/>
      <c r="O391" s="249"/>
      <c r="P391" s="249"/>
      <c r="Q391" s="249"/>
      <c r="R391" s="249"/>
      <c r="S391" s="249"/>
      <c r="T391" s="250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1" t="s">
        <v>169</v>
      </c>
      <c r="AU391" s="251" t="s">
        <v>86</v>
      </c>
      <c r="AV391" s="13" t="s">
        <v>84</v>
      </c>
      <c r="AW391" s="13" t="s">
        <v>32</v>
      </c>
      <c r="AX391" s="13" t="s">
        <v>76</v>
      </c>
      <c r="AY391" s="251" t="s">
        <v>156</v>
      </c>
    </row>
    <row r="392" s="14" customFormat="1">
      <c r="A392" s="14"/>
      <c r="B392" s="252"/>
      <c r="C392" s="253"/>
      <c r="D392" s="243" t="s">
        <v>169</v>
      </c>
      <c r="E392" s="254" t="s">
        <v>1</v>
      </c>
      <c r="F392" s="255" t="s">
        <v>411</v>
      </c>
      <c r="G392" s="253"/>
      <c r="H392" s="256">
        <v>11.800000000000001</v>
      </c>
      <c r="I392" s="257"/>
      <c r="J392" s="253"/>
      <c r="K392" s="253"/>
      <c r="L392" s="258"/>
      <c r="M392" s="259"/>
      <c r="N392" s="260"/>
      <c r="O392" s="260"/>
      <c r="P392" s="260"/>
      <c r="Q392" s="260"/>
      <c r="R392" s="260"/>
      <c r="S392" s="260"/>
      <c r="T392" s="261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2" t="s">
        <v>169</v>
      </c>
      <c r="AU392" s="262" t="s">
        <v>86</v>
      </c>
      <c r="AV392" s="14" t="s">
        <v>86</v>
      </c>
      <c r="AW392" s="14" t="s">
        <v>32</v>
      </c>
      <c r="AX392" s="14" t="s">
        <v>76</v>
      </c>
      <c r="AY392" s="262" t="s">
        <v>156</v>
      </c>
    </row>
    <row r="393" s="14" customFormat="1">
      <c r="A393" s="14"/>
      <c r="B393" s="252"/>
      <c r="C393" s="253"/>
      <c r="D393" s="243" t="s">
        <v>169</v>
      </c>
      <c r="E393" s="254" t="s">
        <v>1</v>
      </c>
      <c r="F393" s="255" t="s">
        <v>244</v>
      </c>
      <c r="G393" s="253"/>
      <c r="H393" s="256">
        <v>-1.6000000000000001</v>
      </c>
      <c r="I393" s="257"/>
      <c r="J393" s="253"/>
      <c r="K393" s="253"/>
      <c r="L393" s="258"/>
      <c r="M393" s="259"/>
      <c r="N393" s="260"/>
      <c r="O393" s="260"/>
      <c r="P393" s="260"/>
      <c r="Q393" s="260"/>
      <c r="R393" s="260"/>
      <c r="S393" s="260"/>
      <c r="T393" s="261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2" t="s">
        <v>169</v>
      </c>
      <c r="AU393" s="262" t="s">
        <v>86</v>
      </c>
      <c r="AV393" s="14" t="s">
        <v>86</v>
      </c>
      <c r="AW393" s="14" t="s">
        <v>32</v>
      </c>
      <c r="AX393" s="14" t="s">
        <v>76</v>
      </c>
      <c r="AY393" s="262" t="s">
        <v>156</v>
      </c>
    </row>
    <row r="394" s="13" customFormat="1">
      <c r="A394" s="13"/>
      <c r="B394" s="241"/>
      <c r="C394" s="242"/>
      <c r="D394" s="243" t="s">
        <v>169</v>
      </c>
      <c r="E394" s="244" t="s">
        <v>1</v>
      </c>
      <c r="F394" s="245" t="s">
        <v>392</v>
      </c>
      <c r="G394" s="242"/>
      <c r="H394" s="244" t="s">
        <v>1</v>
      </c>
      <c r="I394" s="246"/>
      <c r="J394" s="242"/>
      <c r="K394" s="242"/>
      <c r="L394" s="247"/>
      <c r="M394" s="248"/>
      <c r="N394" s="249"/>
      <c r="O394" s="249"/>
      <c r="P394" s="249"/>
      <c r="Q394" s="249"/>
      <c r="R394" s="249"/>
      <c r="S394" s="249"/>
      <c r="T394" s="250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1" t="s">
        <v>169</v>
      </c>
      <c r="AU394" s="251" t="s">
        <v>86</v>
      </c>
      <c r="AV394" s="13" t="s">
        <v>84</v>
      </c>
      <c r="AW394" s="13" t="s">
        <v>32</v>
      </c>
      <c r="AX394" s="13" t="s">
        <v>76</v>
      </c>
      <c r="AY394" s="251" t="s">
        <v>156</v>
      </c>
    </row>
    <row r="395" s="14" customFormat="1">
      <c r="A395" s="14"/>
      <c r="B395" s="252"/>
      <c r="C395" s="253"/>
      <c r="D395" s="243" t="s">
        <v>169</v>
      </c>
      <c r="E395" s="254" t="s">
        <v>1</v>
      </c>
      <c r="F395" s="255" t="s">
        <v>412</v>
      </c>
      <c r="G395" s="253"/>
      <c r="H395" s="256">
        <v>10.5</v>
      </c>
      <c r="I395" s="257"/>
      <c r="J395" s="253"/>
      <c r="K395" s="253"/>
      <c r="L395" s="258"/>
      <c r="M395" s="259"/>
      <c r="N395" s="260"/>
      <c r="O395" s="260"/>
      <c r="P395" s="260"/>
      <c r="Q395" s="260"/>
      <c r="R395" s="260"/>
      <c r="S395" s="260"/>
      <c r="T395" s="261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2" t="s">
        <v>169</v>
      </c>
      <c r="AU395" s="262" t="s">
        <v>86</v>
      </c>
      <c r="AV395" s="14" t="s">
        <v>86</v>
      </c>
      <c r="AW395" s="14" t="s">
        <v>32</v>
      </c>
      <c r="AX395" s="14" t="s">
        <v>76</v>
      </c>
      <c r="AY395" s="262" t="s">
        <v>156</v>
      </c>
    </row>
    <row r="396" s="14" customFormat="1">
      <c r="A396" s="14"/>
      <c r="B396" s="252"/>
      <c r="C396" s="253"/>
      <c r="D396" s="243" t="s">
        <v>169</v>
      </c>
      <c r="E396" s="254" t="s">
        <v>1</v>
      </c>
      <c r="F396" s="255" t="s">
        <v>413</v>
      </c>
      <c r="G396" s="253"/>
      <c r="H396" s="256">
        <v>5.9500000000000002</v>
      </c>
      <c r="I396" s="257"/>
      <c r="J396" s="253"/>
      <c r="K396" s="253"/>
      <c r="L396" s="258"/>
      <c r="M396" s="259"/>
      <c r="N396" s="260"/>
      <c r="O396" s="260"/>
      <c r="P396" s="260"/>
      <c r="Q396" s="260"/>
      <c r="R396" s="260"/>
      <c r="S396" s="260"/>
      <c r="T396" s="261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2" t="s">
        <v>169</v>
      </c>
      <c r="AU396" s="262" t="s">
        <v>86</v>
      </c>
      <c r="AV396" s="14" t="s">
        <v>86</v>
      </c>
      <c r="AW396" s="14" t="s">
        <v>32</v>
      </c>
      <c r="AX396" s="14" t="s">
        <v>76</v>
      </c>
      <c r="AY396" s="262" t="s">
        <v>156</v>
      </c>
    </row>
    <row r="397" s="14" customFormat="1">
      <c r="A397" s="14"/>
      <c r="B397" s="252"/>
      <c r="C397" s="253"/>
      <c r="D397" s="243" t="s">
        <v>169</v>
      </c>
      <c r="E397" s="254" t="s">
        <v>1</v>
      </c>
      <c r="F397" s="255" t="s">
        <v>366</v>
      </c>
      <c r="G397" s="253"/>
      <c r="H397" s="256">
        <v>-1.3999999999999999</v>
      </c>
      <c r="I397" s="257"/>
      <c r="J397" s="253"/>
      <c r="K397" s="253"/>
      <c r="L397" s="258"/>
      <c r="M397" s="259"/>
      <c r="N397" s="260"/>
      <c r="O397" s="260"/>
      <c r="P397" s="260"/>
      <c r="Q397" s="260"/>
      <c r="R397" s="260"/>
      <c r="S397" s="260"/>
      <c r="T397" s="261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2" t="s">
        <v>169</v>
      </c>
      <c r="AU397" s="262" t="s">
        <v>86</v>
      </c>
      <c r="AV397" s="14" t="s">
        <v>86</v>
      </c>
      <c r="AW397" s="14" t="s">
        <v>32</v>
      </c>
      <c r="AX397" s="14" t="s">
        <v>76</v>
      </c>
      <c r="AY397" s="262" t="s">
        <v>156</v>
      </c>
    </row>
    <row r="398" s="15" customFormat="1">
      <c r="A398" s="15"/>
      <c r="B398" s="263"/>
      <c r="C398" s="264"/>
      <c r="D398" s="243" t="s">
        <v>169</v>
      </c>
      <c r="E398" s="265" t="s">
        <v>1</v>
      </c>
      <c r="F398" s="266" t="s">
        <v>179</v>
      </c>
      <c r="G398" s="264"/>
      <c r="H398" s="267">
        <v>76.910000000000011</v>
      </c>
      <c r="I398" s="268"/>
      <c r="J398" s="264"/>
      <c r="K398" s="264"/>
      <c r="L398" s="269"/>
      <c r="M398" s="270"/>
      <c r="N398" s="271"/>
      <c r="O398" s="271"/>
      <c r="P398" s="271"/>
      <c r="Q398" s="271"/>
      <c r="R398" s="271"/>
      <c r="S398" s="271"/>
      <c r="T398" s="272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73" t="s">
        <v>169</v>
      </c>
      <c r="AU398" s="273" t="s">
        <v>86</v>
      </c>
      <c r="AV398" s="15" t="s">
        <v>163</v>
      </c>
      <c r="AW398" s="15" t="s">
        <v>32</v>
      </c>
      <c r="AX398" s="15" t="s">
        <v>84</v>
      </c>
      <c r="AY398" s="273" t="s">
        <v>156</v>
      </c>
    </row>
    <row r="399" s="12" customFormat="1" ht="22.8" customHeight="1">
      <c r="A399" s="12"/>
      <c r="B399" s="211"/>
      <c r="C399" s="212"/>
      <c r="D399" s="213" t="s">
        <v>75</v>
      </c>
      <c r="E399" s="225" t="s">
        <v>414</v>
      </c>
      <c r="F399" s="225" t="s">
        <v>415</v>
      </c>
      <c r="G399" s="212"/>
      <c r="H399" s="212"/>
      <c r="I399" s="215"/>
      <c r="J399" s="226">
        <f>BK399</f>
        <v>0</v>
      </c>
      <c r="K399" s="212"/>
      <c r="L399" s="217"/>
      <c r="M399" s="218"/>
      <c r="N399" s="219"/>
      <c r="O399" s="219"/>
      <c r="P399" s="220">
        <f>SUM(P400:P408)</f>
        <v>0</v>
      </c>
      <c r="Q399" s="219"/>
      <c r="R399" s="220">
        <f>SUM(R400:R408)</f>
        <v>0</v>
      </c>
      <c r="S399" s="219"/>
      <c r="T399" s="221">
        <f>SUM(T400:T408)</f>
        <v>0</v>
      </c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R399" s="222" t="s">
        <v>84</v>
      </c>
      <c r="AT399" s="223" t="s">
        <v>75</v>
      </c>
      <c r="AU399" s="223" t="s">
        <v>84</v>
      </c>
      <c r="AY399" s="222" t="s">
        <v>156</v>
      </c>
      <c r="BK399" s="224">
        <f>SUM(BK400:BK408)</f>
        <v>0</v>
      </c>
    </row>
    <row r="400" s="2" customFormat="1" ht="24.15" customHeight="1">
      <c r="A400" s="38"/>
      <c r="B400" s="39"/>
      <c r="C400" s="227" t="s">
        <v>416</v>
      </c>
      <c r="D400" s="227" t="s">
        <v>159</v>
      </c>
      <c r="E400" s="228" t="s">
        <v>417</v>
      </c>
      <c r="F400" s="229" t="s">
        <v>418</v>
      </c>
      <c r="G400" s="230" t="s">
        <v>419</v>
      </c>
      <c r="H400" s="231">
        <v>45.378</v>
      </c>
      <c r="I400" s="232"/>
      <c r="J400" s="233">
        <f>ROUND(I400*H400,2)</f>
        <v>0</v>
      </c>
      <c r="K400" s="234"/>
      <c r="L400" s="44"/>
      <c r="M400" s="235" t="s">
        <v>1</v>
      </c>
      <c r="N400" s="236" t="s">
        <v>41</v>
      </c>
      <c r="O400" s="91"/>
      <c r="P400" s="237">
        <f>O400*H400</f>
        <v>0</v>
      </c>
      <c r="Q400" s="237">
        <v>0</v>
      </c>
      <c r="R400" s="237">
        <f>Q400*H400</f>
        <v>0</v>
      </c>
      <c r="S400" s="237">
        <v>0</v>
      </c>
      <c r="T400" s="238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39" t="s">
        <v>216</v>
      </c>
      <c r="AT400" s="239" t="s">
        <v>159</v>
      </c>
      <c r="AU400" s="239" t="s">
        <v>86</v>
      </c>
      <c r="AY400" s="17" t="s">
        <v>156</v>
      </c>
      <c r="BE400" s="240">
        <f>IF(N400="základní",J400,0)</f>
        <v>0</v>
      </c>
      <c r="BF400" s="240">
        <f>IF(N400="snížená",J400,0)</f>
        <v>0</v>
      </c>
      <c r="BG400" s="240">
        <f>IF(N400="zákl. přenesená",J400,0)</f>
        <v>0</v>
      </c>
      <c r="BH400" s="240">
        <f>IF(N400="sníž. přenesená",J400,0)</f>
        <v>0</v>
      </c>
      <c r="BI400" s="240">
        <f>IF(N400="nulová",J400,0)</f>
        <v>0</v>
      </c>
      <c r="BJ400" s="17" t="s">
        <v>84</v>
      </c>
      <c r="BK400" s="240">
        <f>ROUND(I400*H400,2)</f>
        <v>0</v>
      </c>
      <c r="BL400" s="17" t="s">
        <v>216</v>
      </c>
      <c r="BM400" s="239" t="s">
        <v>420</v>
      </c>
    </row>
    <row r="401" s="2" customFormat="1">
      <c r="A401" s="38"/>
      <c r="B401" s="39"/>
      <c r="C401" s="40"/>
      <c r="D401" s="243" t="s">
        <v>302</v>
      </c>
      <c r="E401" s="40"/>
      <c r="F401" s="285" t="s">
        <v>421</v>
      </c>
      <c r="G401" s="40"/>
      <c r="H401" s="40"/>
      <c r="I401" s="286"/>
      <c r="J401" s="40"/>
      <c r="K401" s="40"/>
      <c r="L401" s="44"/>
      <c r="M401" s="287"/>
      <c r="N401" s="288"/>
      <c r="O401" s="91"/>
      <c r="P401" s="91"/>
      <c r="Q401" s="91"/>
      <c r="R401" s="91"/>
      <c r="S401" s="91"/>
      <c r="T401" s="92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302</v>
      </c>
      <c r="AU401" s="17" t="s">
        <v>86</v>
      </c>
    </row>
    <row r="402" s="2" customFormat="1" ht="16.5" customHeight="1">
      <c r="A402" s="38"/>
      <c r="B402" s="39"/>
      <c r="C402" s="227" t="s">
        <v>422</v>
      </c>
      <c r="D402" s="227" t="s">
        <v>159</v>
      </c>
      <c r="E402" s="228" t="s">
        <v>423</v>
      </c>
      <c r="F402" s="229" t="s">
        <v>424</v>
      </c>
      <c r="G402" s="230" t="s">
        <v>196</v>
      </c>
      <c r="H402" s="231">
        <v>5.5</v>
      </c>
      <c r="I402" s="232"/>
      <c r="J402" s="233">
        <f>ROUND(I402*H402,2)</f>
        <v>0</v>
      </c>
      <c r="K402" s="234"/>
      <c r="L402" s="44"/>
      <c r="M402" s="235" t="s">
        <v>1</v>
      </c>
      <c r="N402" s="236" t="s">
        <v>41</v>
      </c>
      <c r="O402" s="91"/>
      <c r="P402" s="237">
        <f>O402*H402</f>
        <v>0</v>
      </c>
      <c r="Q402" s="237">
        <v>0</v>
      </c>
      <c r="R402" s="237">
        <f>Q402*H402</f>
        <v>0</v>
      </c>
      <c r="S402" s="237">
        <v>0</v>
      </c>
      <c r="T402" s="238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39" t="s">
        <v>163</v>
      </c>
      <c r="AT402" s="239" t="s">
        <v>159</v>
      </c>
      <c r="AU402" s="239" t="s">
        <v>86</v>
      </c>
      <c r="AY402" s="17" t="s">
        <v>156</v>
      </c>
      <c r="BE402" s="240">
        <f>IF(N402="základní",J402,0)</f>
        <v>0</v>
      </c>
      <c r="BF402" s="240">
        <f>IF(N402="snížená",J402,0)</f>
        <v>0</v>
      </c>
      <c r="BG402" s="240">
        <f>IF(N402="zákl. přenesená",J402,0)</f>
        <v>0</v>
      </c>
      <c r="BH402" s="240">
        <f>IF(N402="sníž. přenesená",J402,0)</f>
        <v>0</v>
      </c>
      <c r="BI402" s="240">
        <f>IF(N402="nulová",J402,0)</f>
        <v>0</v>
      </c>
      <c r="BJ402" s="17" t="s">
        <v>84</v>
      </c>
      <c r="BK402" s="240">
        <f>ROUND(I402*H402,2)</f>
        <v>0</v>
      </c>
      <c r="BL402" s="17" t="s">
        <v>163</v>
      </c>
      <c r="BM402" s="239" t="s">
        <v>425</v>
      </c>
    </row>
    <row r="403" s="2" customFormat="1" ht="24.15" customHeight="1">
      <c r="A403" s="38"/>
      <c r="B403" s="39"/>
      <c r="C403" s="227" t="s">
        <v>426</v>
      </c>
      <c r="D403" s="227" t="s">
        <v>159</v>
      </c>
      <c r="E403" s="228" t="s">
        <v>427</v>
      </c>
      <c r="F403" s="229" t="s">
        <v>428</v>
      </c>
      <c r="G403" s="230" t="s">
        <v>196</v>
      </c>
      <c r="H403" s="231">
        <v>165</v>
      </c>
      <c r="I403" s="232"/>
      <c r="J403" s="233">
        <f>ROUND(I403*H403,2)</f>
        <v>0</v>
      </c>
      <c r="K403" s="234"/>
      <c r="L403" s="44"/>
      <c r="M403" s="235" t="s">
        <v>1</v>
      </c>
      <c r="N403" s="236" t="s">
        <v>41</v>
      </c>
      <c r="O403" s="91"/>
      <c r="P403" s="237">
        <f>O403*H403</f>
        <v>0</v>
      </c>
      <c r="Q403" s="237">
        <v>0</v>
      </c>
      <c r="R403" s="237">
        <f>Q403*H403</f>
        <v>0</v>
      </c>
      <c r="S403" s="237">
        <v>0</v>
      </c>
      <c r="T403" s="238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39" t="s">
        <v>163</v>
      </c>
      <c r="AT403" s="239" t="s">
        <v>159</v>
      </c>
      <c r="AU403" s="239" t="s">
        <v>86</v>
      </c>
      <c r="AY403" s="17" t="s">
        <v>156</v>
      </c>
      <c r="BE403" s="240">
        <f>IF(N403="základní",J403,0)</f>
        <v>0</v>
      </c>
      <c r="BF403" s="240">
        <f>IF(N403="snížená",J403,0)</f>
        <v>0</v>
      </c>
      <c r="BG403" s="240">
        <f>IF(N403="zákl. přenesená",J403,0)</f>
        <v>0</v>
      </c>
      <c r="BH403" s="240">
        <f>IF(N403="sníž. přenesená",J403,0)</f>
        <v>0</v>
      </c>
      <c r="BI403" s="240">
        <f>IF(N403="nulová",J403,0)</f>
        <v>0</v>
      </c>
      <c r="BJ403" s="17" t="s">
        <v>84</v>
      </c>
      <c r="BK403" s="240">
        <f>ROUND(I403*H403,2)</f>
        <v>0</v>
      </c>
      <c r="BL403" s="17" t="s">
        <v>163</v>
      </c>
      <c r="BM403" s="239" t="s">
        <v>429</v>
      </c>
    </row>
    <row r="404" s="14" customFormat="1">
      <c r="A404" s="14"/>
      <c r="B404" s="252"/>
      <c r="C404" s="253"/>
      <c r="D404" s="243" t="s">
        <v>169</v>
      </c>
      <c r="E404" s="254" t="s">
        <v>1</v>
      </c>
      <c r="F404" s="255" t="s">
        <v>430</v>
      </c>
      <c r="G404" s="253"/>
      <c r="H404" s="256">
        <v>165</v>
      </c>
      <c r="I404" s="257"/>
      <c r="J404" s="253"/>
      <c r="K404" s="253"/>
      <c r="L404" s="258"/>
      <c r="M404" s="259"/>
      <c r="N404" s="260"/>
      <c r="O404" s="260"/>
      <c r="P404" s="260"/>
      <c r="Q404" s="260"/>
      <c r="R404" s="260"/>
      <c r="S404" s="260"/>
      <c r="T404" s="261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2" t="s">
        <v>169</v>
      </c>
      <c r="AU404" s="262" t="s">
        <v>86</v>
      </c>
      <c r="AV404" s="14" t="s">
        <v>86</v>
      </c>
      <c r="AW404" s="14" t="s">
        <v>32</v>
      </c>
      <c r="AX404" s="14" t="s">
        <v>84</v>
      </c>
      <c r="AY404" s="262" t="s">
        <v>156</v>
      </c>
    </row>
    <row r="405" s="2" customFormat="1" ht="24.15" customHeight="1">
      <c r="A405" s="38"/>
      <c r="B405" s="39"/>
      <c r="C405" s="227" t="s">
        <v>431</v>
      </c>
      <c r="D405" s="227" t="s">
        <v>159</v>
      </c>
      <c r="E405" s="228" t="s">
        <v>432</v>
      </c>
      <c r="F405" s="229" t="s">
        <v>433</v>
      </c>
      <c r="G405" s="230" t="s">
        <v>419</v>
      </c>
      <c r="H405" s="231">
        <v>45.378</v>
      </c>
      <c r="I405" s="232"/>
      <c r="J405" s="233">
        <f>ROUND(I405*H405,2)</f>
        <v>0</v>
      </c>
      <c r="K405" s="234"/>
      <c r="L405" s="44"/>
      <c r="M405" s="235" t="s">
        <v>1</v>
      </c>
      <c r="N405" s="236" t="s">
        <v>41</v>
      </c>
      <c r="O405" s="91"/>
      <c r="P405" s="237">
        <f>O405*H405</f>
        <v>0</v>
      </c>
      <c r="Q405" s="237">
        <v>0</v>
      </c>
      <c r="R405" s="237">
        <f>Q405*H405</f>
        <v>0</v>
      </c>
      <c r="S405" s="237">
        <v>0</v>
      </c>
      <c r="T405" s="238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39" t="s">
        <v>163</v>
      </c>
      <c r="AT405" s="239" t="s">
        <v>159</v>
      </c>
      <c r="AU405" s="239" t="s">
        <v>86</v>
      </c>
      <c r="AY405" s="17" t="s">
        <v>156</v>
      </c>
      <c r="BE405" s="240">
        <f>IF(N405="základní",J405,0)</f>
        <v>0</v>
      </c>
      <c r="BF405" s="240">
        <f>IF(N405="snížená",J405,0)</f>
        <v>0</v>
      </c>
      <c r="BG405" s="240">
        <f>IF(N405="zákl. přenesená",J405,0)</f>
        <v>0</v>
      </c>
      <c r="BH405" s="240">
        <f>IF(N405="sníž. přenesená",J405,0)</f>
        <v>0</v>
      </c>
      <c r="BI405" s="240">
        <f>IF(N405="nulová",J405,0)</f>
        <v>0</v>
      </c>
      <c r="BJ405" s="17" t="s">
        <v>84</v>
      </c>
      <c r="BK405" s="240">
        <f>ROUND(I405*H405,2)</f>
        <v>0</v>
      </c>
      <c r="BL405" s="17" t="s">
        <v>163</v>
      </c>
      <c r="BM405" s="239" t="s">
        <v>434</v>
      </c>
    </row>
    <row r="406" s="2" customFormat="1" ht="24.15" customHeight="1">
      <c r="A406" s="38"/>
      <c r="B406" s="39"/>
      <c r="C406" s="227" t="s">
        <v>435</v>
      </c>
      <c r="D406" s="227" t="s">
        <v>159</v>
      </c>
      <c r="E406" s="228" t="s">
        <v>436</v>
      </c>
      <c r="F406" s="229" t="s">
        <v>437</v>
      </c>
      <c r="G406" s="230" t="s">
        <v>419</v>
      </c>
      <c r="H406" s="231">
        <v>589.91399999999999</v>
      </c>
      <c r="I406" s="232"/>
      <c r="J406" s="233">
        <f>ROUND(I406*H406,2)</f>
        <v>0</v>
      </c>
      <c r="K406" s="234"/>
      <c r="L406" s="44"/>
      <c r="M406" s="235" t="s">
        <v>1</v>
      </c>
      <c r="N406" s="236" t="s">
        <v>41</v>
      </c>
      <c r="O406" s="91"/>
      <c r="P406" s="237">
        <f>O406*H406</f>
        <v>0</v>
      </c>
      <c r="Q406" s="237">
        <v>0</v>
      </c>
      <c r="R406" s="237">
        <f>Q406*H406</f>
        <v>0</v>
      </c>
      <c r="S406" s="237">
        <v>0</v>
      </c>
      <c r="T406" s="238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39" t="s">
        <v>163</v>
      </c>
      <c r="AT406" s="239" t="s">
        <v>159</v>
      </c>
      <c r="AU406" s="239" t="s">
        <v>86</v>
      </c>
      <c r="AY406" s="17" t="s">
        <v>156</v>
      </c>
      <c r="BE406" s="240">
        <f>IF(N406="základní",J406,0)</f>
        <v>0</v>
      </c>
      <c r="BF406" s="240">
        <f>IF(N406="snížená",J406,0)</f>
        <v>0</v>
      </c>
      <c r="BG406" s="240">
        <f>IF(N406="zákl. přenesená",J406,0)</f>
        <v>0</v>
      </c>
      <c r="BH406" s="240">
        <f>IF(N406="sníž. přenesená",J406,0)</f>
        <v>0</v>
      </c>
      <c r="BI406" s="240">
        <f>IF(N406="nulová",J406,0)</f>
        <v>0</v>
      </c>
      <c r="BJ406" s="17" t="s">
        <v>84</v>
      </c>
      <c r="BK406" s="240">
        <f>ROUND(I406*H406,2)</f>
        <v>0</v>
      </c>
      <c r="BL406" s="17" t="s">
        <v>163</v>
      </c>
      <c r="BM406" s="239" t="s">
        <v>438</v>
      </c>
    </row>
    <row r="407" s="14" customFormat="1">
      <c r="A407" s="14"/>
      <c r="B407" s="252"/>
      <c r="C407" s="253"/>
      <c r="D407" s="243" t="s">
        <v>169</v>
      </c>
      <c r="E407" s="254" t="s">
        <v>1</v>
      </c>
      <c r="F407" s="255" t="s">
        <v>439</v>
      </c>
      <c r="G407" s="253"/>
      <c r="H407" s="256">
        <v>589.91399999999999</v>
      </c>
      <c r="I407" s="257"/>
      <c r="J407" s="253"/>
      <c r="K407" s="253"/>
      <c r="L407" s="258"/>
      <c r="M407" s="259"/>
      <c r="N407" s="260"/>
      <c r="O407" s="260"/>
      <c r="P407" s="260"/>
      <c r="Q407" s="260"/>
      <c r="R407" s="260"/>
      <c r="S407" s="260"/>
      <c r="T407" s="261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2" t="s">
        <v>169</v>
      </c>
      <c r="AU407" s="262" t="s">
        <v>86</v>
      </c>
      <c r="AV407" s="14" t="s">
        <v>86</v>
      </c>
      <c r="AW407" s="14" t="s">
        <v>32</v>
      </c>
      <c r="AX407" s="14" t="s">
        <v>84</v>
      </c>
      <c r="AY407" s="262" t="s">
        <v>156</v>
      </c>
    </row>
    <row r="408" s="2" customFormat="1" ht="33" customHeight="1">
      <c r="A408" s="38"/>
      <c r="B408" s="39"/>
      <c r="C408" s="227" t="s">
        <v>440</v>
      </c>
      <c r="D408" s="227" t="s">
        <v>159</v>
      </c>
      <c r="E408" s="228" t="s">
        <v>441</v>
      </c>
      <c r="F408" s="229" t="s">
        <v>442</v>
      </c>
      <c r="G408" s="230" t="s">
        <v>419</v>
      </c>
      <c r="H408" s="231">
        <v>45.378</v>
      </c>
      <c r="I408" s="232"/>
      <c r="J408" s="233">
        <f>ROUND(I408*H408,2)</f>
        <v>0</v>
      </c>
      <c r="K408" s="234"/>
      <c r="L408" s="44"/>
      <c r="M408" s="235" t="s">
        <v>1</v>
      </c>
      <c r="N408" s="236" t="s">
        <v>41</v>
      </c>
      <c r="O408" s="91"/>
      <c r="P408" s="237">
        <f>O408*H408</f>
        <v>0</v>
      </c>
      <c r="Q408" s="237">
        <v>0</v>
      </c>
      <c r="R408" s="237">
        <f>Q408*H408</f>
        <v>0</v>
      </c>
      <c r="S408" s="237">
        <v>0</v>
      </c>
      <c r="T408" s="238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39" t="s">
        <v>163</v>
      </c>
      <c r="AT408" s="239" t="s">
        <v>159</v>
      </c>
      <c r="AU408" s="239" t="s">
        <v>86</v>
      </c>
      <c r="AY408" s="17" t="s">
        <v>156</v>
      </c>
      <c r="BE408" s="240">
        <f>IF(N408="základní",J408,0)</f>
        <v>0</v>
      </c>
      <c r="BF408" s="240">
        <f>IF(N408="snížená",J408,0)</f>
        <v>0</v>
      </c>
      <c r="BG408" s="240">
        <f>IF(N408="zákl. přenesená",J408,0)</f>
        <v>0</v>
      </c>
      <c r="BH408" s="240">
        <f>IF(N408="sníž. přenesená",J408,0)</f>
        <v>0</v>
      </c>
      <c r="BI408" s="240">
        <f>IF(N408="nulová",J408,0)</f>
        <v>0</v>
      </c>
      <c r="BJ408" s="17" t="s">
        <v>84</v>
      </c>
      <c r="BK408" s="240">
        <f>ROUND(I408*H408,2)</f>
        <v>0</v>
      </c>
      <c r="BL408" s="17" t="s">
        <v>163</v>
      </c>
      <c r="BM408" s="239" t="s">
        <v>443</v>
      </c>
    </row>
    <row r="409" s="12" customFormat="1" ht="22.8" customHeight="1">
      <c r="A409" s="12"/>
      <c r="B409" s="211"/>
      <c r="C409" s="212"/>
      <c r="D409" s="213" t="s">
        <v>75</v>
      </c>
      <c r="E409" s="225" t="s">
        <v>444</v>
      </c>
      <c r="F409" s="225" t="s">
        <v>445</v>
      </c>
      <c r="G409" s="212"/>
      <c r="H409" s="212"/>
      <c r="I409" s="215"/>
      <c r="J409" s="226">
        <f>BK409</f>
        <v>0</v>
      </c>
      <c r="K409" s="212"/>
      <c r="L409" s="217"/>
      <c r="M409" s="218"/>
      <c r="N409" s="219"/>
      <c r="O409" s="219"/>
      <c r="P409" s="220">
        <f>P410</f>
        <v>0</v>
      </c>
      <c r="Q409" s="219"/>
      <c r="R409" s="220">
        <f>R410</f>
        <v>0</v>
      </c>
      <c r="S409" s="219"/>
      <c r="T409" s="221">
        <f>T410</f>
        <v>0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222" t="s">
        <v>84</v>
      </c>
      <c r="AT409" s="223" t="s">
        <v>75</v>
      </c>
      <c r="AU409" s="223" t="s">
        <v>84</v>
      </c>
      <c r="AY409" s="222" t="s">
        <v>156</v>
      </c>
      <c r="BK409" s="224">
        <f>BK410</f>
        <v>0</v>
      </c>
    </row>
    <row r="410" s="2" customFormat="1" ht="21.75" customHeight="1">
      <c r="A410" s="38"/>
      <c r="B410" s="39"/>
      <c r="C410" s="227" t="s">
        <v>446</v>
      </c>
      <c r="D410" s="227" t="s">
        <v>159</v>
      </c>
      <c r="E410" s="228" t="s">
        <v>447</v>
      </c>
      <c r="F410" s="229" t="s">
        <v>448</v>
      </c>
      <c r="G410" s="230" t="s">
        <v>419</v>
      </c>
      <c r="H410" s="231">
        <v>22.736999999999998</v>
      </c>
      <c r="I410" s="232"/>
      <c r="J410" s="233">
        <f>ROUND(I410*H410,2)</f>
        <v>0</v>
      </c>
      <c r="K410" s="234"/>
      <c r="L410" s="44"/>
      <c r="M410" s="235" t="s">
        <v>1</v>
      </c>
      <c r="N410" s="236" t="s">
        <v>41</v>
      </c>
      <c r="O410" s="91"/>
      <c r="P410" s="237">
        <f>O410*H410</f>
        <v>0</v>
      </c>
      <c r="Q410" s="237">
        <v>0</v>
      </c>
      <c r="R410" s="237">
        <f>Q410*H410</f>
        <v>0</v>
      </c>
      <c r="S410" s="237">
        <v>0</v>
      </c>
      <c r="T410" s="238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39" t="s">
        <v>163</v>
      </c>
      <c r="AT410" s="239" t="s">
        <v>159</v>
      </c>
      <c r="AU410" s="239" t="s">
        <v>86</v>
      </c>
      <c r="AY410" s="17" t="s">
        <v>156</v>
      </c>
      <c r="BE410" s="240">
        <f>IF(N410="základní",J410,0)</f>
        <v>0</v>
      </c>
      <c r="BF410" s="240">
        <f>IF(N410="snížená",J410,0)</f>
        <v>0</v>
      </c>
      <c r="BG410" s="240">
        <f>IF(N410="zákl. přenesená",J410,0)</f>
        <v>0</v>
      </c>
      <c r="BH410" s="240">
        <f>IF(N410="sníž. přenesená",J410,0)</f>
        <v>0</v>
      </c>
      <c r="BI410" s="240">
        <f>IF(N410="nulová",J410,0)</f>
        <v>0</v>
      </c>
      <c r="BJ410" s="17" t="s">
        <v>84</v>
      </c>
      <c r="BK410" s="240">
        <f>ROUND(I410*H410,2)</f>
        <v>0</v>
      </c>
      <c r="BL410" s="17" t="s">
        <v>163</v>
      </c>
      <c r="BM410" s="239" t="s">
        <v>449</v>
      </c>
    </row>
    <row r="411" s="12" customFormat="1" ht="25.92" customHeight="1">
      <c r="A411" s="12"/>
      <c r="B411" s="211"/>
      <c r="C411" s="212"/>
      <c r="D411" s="213" t="s">
        <v>75</v>
      </c>
      <c r="E411" s="214" t="s">
        <v>450</v>
      </c>
      <c r="F411" s="214" t="s">
        <v>451</v>
      </c>
      <c r="G411" s="212"/>
      <c r="H411" s="212"/>
      <c r="I411" s="215"/>
      <c r="J411" s="216">
        <f>BK411</f>
        <v>0</v>
      </c>
      <c r="K411" s="212"/>
      <c r="L411" s="217"/>
      <c r="M411" s="218"/>
      <c r="N411" s="219"/>
      <c r="O411" s="219"/>
      <c r="P411" s="220">
        <f>P412+P516+P532+P544+P572+P763+P810+P813</f>
        <v>0</v>
      </c>
      <c r="Q411" s="219"/>
      <c r="R411" s="220">
        <f>R412+R516+R532+R544+R572+R763+R810+R813</f>
        <v>11.897519170000001</v>
      </c>
      <c r="S411" s="219"/>
      <c r="T411" s="221">
        <f>T412+T516+T532+T544+T572+T763+T810+T813</f>
        <v>4.2438821999999998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222" t="s">
        <v>86</v>
      </c>
      <c r="AT411" s="223" t="s">
        <v>75</v>
      </c>
      <c r="AU411" s="223" t="s">
        <v>76</v>
      </c>
      <c r="AY411" s="222" t="s">
        <v>156</v>
      </c>
      <c r="BK411" s="224">
        <f>BK412+BK516+BK532+BK544+BK572+BK763+BK810+BK813</f>
        <v>0</v>
      </c>
    </row>
    <row r="412" s="12" customFormat="1" ht="22.8" customHeight="1">
      <c r="A412" s="12"/>
      <c r="B412" s="211"/>
      <c r="C412" s="212"/>
      <c r="D412" s="213" t="s">
        <v>75</v>
      </c>
      <c r="E412" s="225" t="s">
        <v>452</v>
      </c>
      <c r="F412" s="225" t="s">
        <v>453</v>
      </c>
      <c r="G412" s="212"/>
      <c r="H412" s="212"/>
      <c r="I412" s="215"/>
      <c r="J412" s="226">
        <f>BK412</f>
        <v>0</v>
      </c>
      <c r="K412" s="212"/>
      <c r="L412" s="217"/>
      <c r="M412" s="218"/>
      <c r="N412" s="219"/>
      <c r="O412" s="219"/>
      <c r="P412" s="220">
        <f>SUM(P413:P515)</f>
        <v>0</v>
      </c>
      <c r="Q412" s="219"/>
      <c r="R412" s="220">
        <f>SUM(R413:R515)</f>
        <v>5.2336056999999991</v>
      </c>
      <c r="S412" s="219"/>
      <c r="T412" s="221">
        <f>SUM(T413:T515)</f>
        <v>3.4687909000000001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22" t="s">
        <v>86</v>
      </c>
      <c r="AT412" s="223" t="s">
        <v>75</v>
      </c>
      <c r="AU412" s="223" t="s">
        <v>84</v>
      </c>
      <c r="AY412" s="222" t="s">
        <v>156</v>
      </c>
      <c r="BK412" s="224">
        <f>SUM(BK413:BK515)</f>
        <v>0</v>
      </c>
    </row>
    <row r="413" s="2" customFormat="1" ht="24.15" customHeight="1">
      <c r="A413" s="38"/>
      <c r="B413" s="39"/>
      <c r="C413" s="227" t="s">
        <v>454</v>
      </c>
      <c r="D413" s="227" t="s">
        <v>159</v>
      </c>
      <c r="E413" s="228" t="s">
        <v>455</v>
      </c>
      <c r="F413" s="229" t="s">
        <v>456</v>
      </c>
      <c r="G413" s="230" t="s">
        <v>167</v>
      </c>
      <c r="H413" s="231">
        <v>296.31</v>
      </c>
      <c r="I413" s="232"/>
      <c r="J413" s="233">
        <f>ROUND(I413*H413,2)</f>
        <v>0</v>
      </c>
      <c r="K413" s="234"/>
      <c r="L413" s="44"/>
      <c r="M413" s="235" t="s">
        <v>1</v>
      </c>
      <c r="N413" s="236" t="s">
        <v>41</v>
      </c>
      <c r="O413" s="91"/>
      <c r="P413" s="237">
        <f>O413*H413</f>
        <v>0</v>
      </c>
      <c r="Q413" s="237">
        <v>0.00010000000000000001</v>
      </c>
      <c r="R413" s="237">
        <f>Q413*H413</f>
        <v>0.029631000000000001</v>
      </c>
      <c r="S413" s="237">
        <v>0</v>
      </c>
      <c r="T413" s="238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39" t="s">
        <v>216</v>
      </c>
      <c r="AT413" s="239" t="s">
        <v>159</v>
      </c>
      <c r="AU413" s="239" t="s">
        <v>86</v>
      </c>
      <c r="AY413" s="17" t="s">
        <v>156</v>
      </c>
      <c r="BE413" s="240">
        <f>IF(N413="základní",J413,0)</f>
        <v>0</v>
      </c>
      <c r="BF413" s="240">
        <f>IF(N413="snížená",J413,0)</f>
        <v>0</v>
      </c>
      <c r="BG413" s="240">
        <f>IF(N413="zákl. přenesená",J413,0)</f>
        <v>0</v>
      </c>
      <c r="BH413" s="240">
        <f>IF(N413="sníž. přenesená",J413,0)</f>
        <v>0</v>
      </c>
      <c r="BI413" s="240">
        <f>IF(N413="nulová",J413,0)</f>
        <v>0</v>
      </c>
      <c r="BJ413" s="17" t="s">
        <v>84</v>
      </c>
      <c r="BK413" s="240">
        <f>ROUND(I413*H413,2)</f>
        <v>0</v>
      </c>
      <c r="BL413" s="17" t="s">
        <v>216</v>
      </c>
      <c r="BM413" s="239" t="s">
        <v>457</v>
      </c>
    </row>
    <row r="414" s="13" customFormat="1">
      <c r="A414" s="13"/>
      <c r="B414" s="241"/>
      <c r="C414" s="242"/>
      <c r="D414" s="243" t="s">
        <v>169</v>
      </c>
      <c r="E414" s="244" t="s">
        <v>1</v>
      </c>
      <c r="F414" s="245" t="s">
        <v>170</v>
      </c>
      <c r="G414" s="242"/>
      <c r="H414" s="244" t="s">
        <v>1</v>
      </c>
      <c r="I414" s="246"/>
      <c r="J414" s="242"/>
      <c r="K414" s="242"/>
      <c r="L414" s="247"/>
      <c r="M414" s="248"/>
      <c r="N414" s="249"/>
      <c r="O414" s="249"/>
      <c r="P414" s="249"/>
      <c r="Q414" s="249"/>
      <c r="R414" s="249"/>
      <c r="S414" s="249"/>
      <c r="T414" s="250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51" t="s">
        <v>169</v>
      </c>
      <c r="AU414" s="251" t="s">
        <v>86</v>
      </c>
      <c r="AV414" s="13" t="s">
        <v>84</v>
      </c>
      <c r="AW414" s="13" t="s">
        <v>32</v>
      </c>
      <c r="AX414" s="13" t="s">
        <v>76</v>
      </c>
      <c r="AY414" s="251" t="s">
        <v>156</v>
      </c>
    </row>
    <row r="415" s="13" customFormat="1">
      <c r="A415" s="13"/>
      <c r="B415" s="241"/>
      <c r="C415" s="242"/>
      <c r="D415" s="243" t="s">
        <v>169</v>
      </c>
      <c r="E415" s="244" t="s">
        <v>1</v>
      </c>
      <c r="F415" s="245" t="s">
        <v>337</v>
      </c>
      <c r="G415" s="242"/>
      <c r="H415" s="244" t="s">
        <v>1</v>
      </c>
      <c r="I415" s="246"/>
      <c r="J415" s="242"/>
      <c r="K415" s="242"/>
      <c r="L415" s="247"/>
      <c r="M415" s="248"/>
      <c r="N415" s="249"/>
      <c r="O415" s="249"/>
      <c r="P415" s="249"/>
      <c r="Q415" s="249"/>
      <c r="R415" s="249"/>
      <c r="S415" s="249"/>
      <c r="T415" s="250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1" t="s">
        <v>169</v>
      </c>
      <c r="AU415" s="251" t="s">
        <v>86</v>
      </c>
      <c r="AV415" s="13" t="s">
        <v>84</v>
      </c>
      <c r="AW415" s="13" t="s">
        <v>32</v>
      </c>
      <c r="AX415" s="13" t="s">
        <v>76</v>
      </c>
      <c r="AY415" s="251" t="s">
        <v>156</v>
      </c>
    </row>
    <row r="416" s="14" customFormat="1">
      <c r="A416" s="14"/>
      <c r="B416" s="252"/>
      <c r="C416" s="253"/>
      <c r="D416" s="243" t="s">
        <v>169</v>
      </c>
      <c r="E416" s="254" t="s">
        <v>1</v>
      </c>
      <c r="F416" s="255" t="s">
        <v>338</v>
      </c>
      <c r="G416" s="253"/>
      <c r="H416" s="256">
        <v>70.609999999999999</v>
      </c>
      <c r="I416" s="257"/>
      <c r="J416" s="253"/>
      <c r="K416" s="253"/>
      <c r="L416" s="258"/>
      <c r="M416" s="259"/>
      <c r="N416" s="260"/>
      <c r="O416" s="260"/>
      <c r="P416" s="260"/>
      <c r="Q416" s="260"/>
      <c r="R416" s="260"/>
      <c r="S416" s="260"/>
      <c r="T416" s="261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2" t="s">
        <v>169</v>
      </c>
      <c r="AU416" s="262" t="s">
        <v>86</v>
      </c>
      <c r="AV416" s="14" t="s">
        <v>86</v>
      </c>
      <c r="AW416" s="14" t="s">
        <v>32</v>
      </c>
      <c r="AX416" s="14" t="s">
        <v>76</v>
      </c>
      <c r="AY416" s="262" t="s">
        <v>156</v>
      </c>
    </row>
    <row r="417" s="13" customFormat="1">
      <c r="A417" s="13"/>
      <c r="B417" s="241"/>
      <c r="C417" s="242"/>
      <c r="D417" s="243" t="s">
        <v>169</v>
      </c>
      <c r="E417" s="244" t="s">
        <v>1</v>
      </c>
      <c r="F417" s="245" t="s">
        <v>339</v>
      </c>
      <c r="G417" s="242"/>
      <c r="H417" s="244" t="s">
        <v>1</v>
      </c>
      <c r="I417" s="246"/>
      <c r="J417" s="242"/>
      <c r="K417" s="242"/>
      <c r="L417" s="247"/>
      <c r="M417" s="248"/>
      <c r="N417" s="249"/>
      <c r="O417" s="249"/>
      <c r="P417" s="249"/>
      <c r="Q417" s="249"/>
      <c r="R417" s="249"/>
      <c r="S417" s="249"/>
      <c r="T417" s="250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1" t="s">
        <v>169</v>
      </c>
      <c r="AU417" s="251" t="s">
        <v>86</v>
      </c>
      <c r="AV417" s="13" t="s">
        <v>84</v>
      </c>
      <c r="AW417" s="13" t="s">
        <v>32</v>
      </c>
      <c r="AX417" s="13" t="s">
        <v>76</v>
      </c>
      <c r="AY417" s="251" t="s">
        <v>156</v>
      </c>
    </row>
    <row r="418" s="14" customFormat="1">
      <c r="A418" s="14"/>
      <c r="B418" s="252"/>
      <c r="C418" s="253"/>
      <c r="D418" s="243" t="s">
        <v>169</v>
      </c>
      <c r="E418" s="254" t="s">
        <v>1</v>
      </c>
      <c r="F418" s="255" t="s">
        <v>340</v>
      </c>
      <c r="G418" s="253"/>
      <c r="H418" s="256">
        <v>82.799999999999997</v>
      </c>
      <c r="I418" s="257"/>
      <c r="J418" s="253"/>
      <c r="K418" s="253"/>
      <c r="L418" s="258"/>
      <c r="M418" s="259"/>
      <c r="N418" s="260"/>
      <c r="O418" s="260"/>
      <c r="P418" s="260"/>
      <c r="Q418" s="260"/>
      <c r="R418" s="260"/>
      <c r="S418" s="260"/>
      <c r="T418" s="261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2" t="s">
        <v>169</v>
      </c>
      <c r="AU418" s="262" t="s">
        <v>86</v>
      </c>
      <c r="AV418" s="14" t="s">
        <v>86</v>
      </c>
      <c r="AW418" s="14" t="s">
        <v>32</v>
      </c>
      <c r="AX418" s="14" t="s">
        <v>76</v>
      </c>
      <c r="AY418" s="262" t="s">
        <v>156</v>
      </c>
    </row>
    <row r="419" s="13" customFormat="1">
      <c r="A419" s="13"/>
      <c r="B419" s="241"/>
      <c r="C419" s="242"/>
      <c r="D419" s="243" t="s">
        <v>169</v>
      </c>
      <c r="E419" s="244" t="s">
        <v>1</v>
      </c>
      <c r="F419" s="245" t="s">
        <v>341</v>
      </c>
      <c r="G419" s="242"/>
      <c r="H419" s="244" t="s">
        <v>1</v>
      </c>
      <c r="I419" s="246"/>
      <c r="J419" s="242"/>
      <c r="K419" s="242"/>
      <c r="L419" s="247"/>
      <c r="M419" s="248"/>
      <c r="N419" s="249"/>
      <c r="O419" s="249"/>
      <c r="P419" s="249"/>
      <c r="Q419" s="249"/>
      <c r="R419" s="249"/>
      <c r="S419" s="249"/>
      <c r="T419" s="250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1" t="s">
        <v>169</v>
      </c>
      <c r="AU419" s="251" t="s">
        <v>86</v>
      </c>
      <c r="AV419" s="13" t="s">
        <v>84</v>
      </c>
      <c r="AW419" s="13" t="s">
        <v>32</v>
      </c>
      <c r="AX419" s="13" t="s">
        <v>76</v>
      </c>
      <c r="AY419" s="251" t="s">
        <v>156</v>
      </c>
    </row>
    <row r="420" s="14" customFormat="1">
      <c r="A420" s="14"/>
      <c r="B420" s="252"/>
      <c r="C420" s="253"/>
      <c r="D420" s="243" t="s">
        <v>169</v>
      </c>
      <c r="E420" s="254" t="s">
        <v>1</v>
      </c>
      <c r="F420" s="255" t="s">
        <v>342</v>
      </c>
      <c r="G420" s="253"/>
      <c r="H420" s="256">
        <v>58.350000000000001</v>
      </c>
      <c r="I420" s="257"/>
      <c r="J420" s="253"/>
      <c r="K420" s="253"/>
      <c r="L420" s="258"/>
      <c r="M420" s="259"/>
      <c r="N420" s="260"/>
      <c r="O420" s="260"/>
      <c r="P420" s="260"/>
      <c r="Q420" s="260"/>
      <c r="R420" s="260"/>
      <c r="S420" s="260"/>
      <c r="T420" s="261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2" t="s">
        <v>169</v>
      </c>
      <c r="AU420" s="262" t="s">
        <v>86</v>
      </c>
      <c r="AV420" s="14" t="s">
        <v>86</v>
      </c>
      <c r="AW420" s="14" t="s">
        <v>32</v>
      </c>
      <c r="AX420" s="14" t="s">
        <v>76</v>
      </c>
      <c r="AY420" s="262" t="s">
        <v>156</v>
      </c>
    </row>
    <row r="421" s="13" customFormat="1">
      <c r="A421" s="13"/>
      <c r="B421" s="241"/>
      <c r="C421" s="242"/>
      <c r="D421" s="243" t="s">
        <v>169</v>
      </c>
      <c r="E421" s="244" t="s">
        <v>1</v>
      </c>
      <c r="F421" s="245" t="s">
        <v>343</v>
      </c>
      <c r="G421" s="242"/>
      <c r="H421" s="244" t="s">
        <v>1</v>
      </c>
      <c r="I421" s="246"/>
      <c r="J421" s="242"/>
      <c r="K421" s="242"/>
      <c r="L421" s="247"/>
      <c r="M421" s="248"/>
      <c r="N421" s="249"/>
      <c r="O421" s="249"/>
      <c r="P421" s="249"/>
      <c r="Q421" s="249"/>
      <c r="R421" s="249"/>
      <c r="S421" s="249"/>
      <c r="T421" s="250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1" t="s">
        <v>169</v>
      </c>
      <c r="AU421" s="251" t="s">
        <v>86</v>
      </c>
      <c r="AV421" s="13" t="s">
        <v>84</v>
      </c>
      <c r="AW421" s="13" t="s">
        <v>32</v>
      </c>
      <c r="AX421" s="13" t="s">
        <v>76</v>
      </c>
      <c r="AY421" s="251" t="s">
        <v>156</v>
      </c>
    </row>
    <row r="422" s="14" customFormat="1">
      <c r="A422" s="14"/>
      <c r="B422" s="252"/>
      <c r="C422" s="253"/>
      <c r="D422" s="243" t="s">
        <v>169</v>
      </c>
      <c r="E422" s="254" t="s">
        <v>1</v>
      </c>
      <c r="F422" s="255" t="s">
        <v>344</v>
      </c>
      <c r="G422" s="253"/>
      <c r="H422" s="256">
        <v>84.549999999999997</v>
      </c>
      <c r="I422" s="257"/>
      <c r="J422" s="253"/>
      <c r="K422" s="253"/>
      <c r="L422" s="258"/>
      <c r="M422" s="259"/>
      <c r="N422" s="260"/>
      <c r="O422" s="260"/>
      <c r="P422" s="260"/>
      <c r="Q422" s="260"/>
      <c r="R422" s="260"/>
      <c r="S422" s="260"/>
      <c r="T422" s="261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2" t="s">
        <v>169</v>
      </c>
      <c r="AU422" s="262" t="s">
        <v>86</v>
      </c>
      <c r="AV422" s="14" t="s">
        <v>86</v>
      </c>
      <c r="AW422" s="14" t="s">
        <v>32</v>
      </c>
      <c r="AX422" s="14" t="s">
        <v>76</v>
      </c>
      <c r="AY422" s="262" t="s">
        <v>156</v>
      </c>
    </row>
    <row r="423" s="15" customFormat="1">
      <c r="A423" s="15"/>
      <c r="B423" s="263"/>
      <c r="C423" s="264"/>
      <c r="D423" s="243" t="s">
        <v>169</v>
      </c>
      <c r="E423" s="265" t="s">
        <v>1</v>
      </c>
      <c r="F423" s="266" t="s">
        <v>179</v>
      </c>
      <c r="G423" s="264"/>
      <c r="H423" s="267">
        <v>296.31</v>
      </c>
      <c r="I423" s="268"/>
      <c r="J423" s="264"/>
      <c r="K423" s="264"/>
      <c r="L423" s="269"/>
      <c r="M423" s="270"/>
      <c r="N423" s="271"/>
      <c r="O423" s="271"/>
      <c r="P423" s="271"/>
      <c r="Q423" s="271"/>
      <c r="R423" s="271"/>
      <c r="S423" s="271"/>
      <c r="T423" s="272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73" t="s">
        <v>169</v>
      </c>
      <c r="AU423" s="273" t="s">
        <v>86</v>
      </c>
      <c r="AV423" s="15" t="s">
        <v>163</v>
      </c>
      <c r="AW423" s="15" t="s">
        <v>32</v>
      </c>
      <c r="AX423" s="15" t="s">
        <v>84</v>
      </c>
      <c r="AY423" s="273" t="s">
        <v>156</v>
      </c>
    </row>
    <row r="424" s="2" customFormat="1" ht="24.15" customHeight="1">
      <c r="A424" s="38"/>
      <c r="B424" s="39"/>
      <c r="C424" s="227" t="s">
        <v>458</v>
      </c>
      <c r="D424" s="227" t="s">
        <v>159</v>
      </c>
      <c r="E424" s="228" t="s">
        <v>459</v>
      </c>
      <c r="F424" s="229" t="s">
        <v>460</v>
      </c>
      <c r="G424" s="230" t="s">
        <v>167</v>
      </c>
      <c r="H424" s="231">
        <v>26.780000000000001</v>
      </c>
      <c r="I424" s="232"/>
      <c r="J424" s="233">
        <f>ROUND(I424*H424,2)</f>
        <v>0</v>
      </c>
      <c r="K424" s="234"/>
      <c r="L424" s="44"/>
      <c r="M424" s="235" t="s">
        <v>1</v>
      </c>
      <c r="N424" s="236" t="s">
        <v>41</v>
      </c>
      <c r="O424" s="91"/>
      <c r="P424" s="237">
        <f>O424*H424</f>
        <v>0</v>
      </c>
      <c r="Q424" s="237">
        <v>0.00014999999999999999</v>
      </c>
      <c r="R424" s="237">
        <f>Q424*H424</f>
        <v>0.0040169999999999997</v>
      </c>
      <c r="S424" s="237">
        <v>0</v>
      </c>
      <c r="T424" s="238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39" t="s">
        <v>216</v>
      </c>
      <c r="AT424" s="239" t="s">
        <v>159</v>
      </c>
      <c r="AU424" s="239" t="s">
        <v>86</v>
      </c>
      <c r="AY424" s="17" t="s">
        <v>156</v>
      </c>
      <c r="BE424" s="240">
        <f>IF(N424="základní",J424,0)</f>
        <v>0</v>
      </c>
      <c r="BF424" s="240">
        <f>IF(N424="snížená",J424,0)</f>
        <v>0</v>
      </c>
      <c r="BG424" s="240">
        <f>IF(N424="zákl. přenesená",J424,0)</f>
        <v>0</v>
      </c>
      <c r="BH424" s="240">
        <f>IF(N424="sníž. přenesená",J424,0)</f>
        <v>0</v>
      </c>
      <c r="BI424" s="240">
        <f>IF(N424="nulová",J424,0)</f>
        <v>0</v>
      </c>
      <c r="BJ424" s="17" t="s">
        <v>84</v>
      </c>
      <c r="BK424" s="240">
        <f>ROUND(I424*H424,2)</f>
        <v>0</v>
      </c>
      <c r="BL424" s="17" t="s">
        <v>216</v>
      </c>
      <c r="BM424" s="239" t="s">
        <v>461</v>
      </c>
    </row>
    <row r="425" s="13" customFormat="1">
      <c r="A425" s="13"/>
      <c r="B425" s="241"/>
      <c r="C425" s="242"/>
      <c r="D425" s="243" t="s">
        <v>169</v>
      </c>
      <c r="E425" s="244" t="s">
        <v>1</v>
      </c>
      <c r="F425" s="245" t="s">
        <v>170</v>
      </c>
      <c r="G425" s="242"/>
      <c r="H425" s="244" t="s">
        <v>1</v>
      </c>
      <c r="I425" s="246"/>
      <c r="J425" s="242"/>
      <c r="K425" s="242"/>
      <c r="L425" s="247"/>
      <c r="M425" s="248"/>
      <c r="N425" s="249"/>
      <c r="O425" s="249"/>
      <c r="P425" s="249"/>
      <c r="Q425" s="249"/>
      <c r="R425" s="249"/>
      <c r="S425" s="249"/>
      <c r="T425" s="250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1" t="s">
        <v>169</v>
      </c>
      <c r="AU425" s="251" t="s">
        <v>86</v>
      </c>
      <c r="AV425" s="13" t="s">
        <v>84</v>
      </c>
      <c r="AW425" s="13" t="s">
        <v>32</v>
      </c>
      <c r="AX425" s="13" t="s">
        <v>76</v>
      </c>
      <c r="AY425" s="251" t="s">
        <v>156</v>
      </c>
    </row>
    <row r="426" s="13" customFormat="1">
      <c r="A426" s="13"/>
      <c r="B426" s="241"/>
      <c r="C426" s="242"/>
      <c r="D426" s="243" t="s">
        <v>169</v>
      </c>
      <c r="E426" s="244" t="s">
        <v>1</v>
      </c>
      <c r="F426" s="245" t="s">
        <v>218</v>
      </c>
      <c r="G426" s="242"/>
      <c r="H426" s="244" t="s">
        <v>1</v>
      </c>
      <c r="I426" s="246"/>
      <c r="J426" s="242"/>
      <c r="K426" s="242"/>
      <c r="L426" s="247"/>
      <c r="M426" s="248"/>
      <c r="N426" s="249"/>
      <c r="O426" s="249"/>
      <c r="P426" s="249"/>
      <c r="Q426" s="249"/>
      <c r="R426" s="249"/>
      <c r="S426" s="249"/>
      <c r="T426" s="250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51" t="s">
        <v>169</v>
      </c>
      <c r="AU426" s="251" t="s">
        <v>86</v>
      </c>
      <c r="AV426" s="13" t="s">
        <v>84</v>
      </c>
      <c r="AW426" s="13" t="s">
        <v>32</v>
      </c>
      <c r="AX426" s="13" t="s">
        <v>76</v>
      </c>
      <c r="AY426" s="251" t="s">
        <v>156</v>
      </c>
    </row>
    <row r="427" s="14" customFormat="1">
      <c r="A427" s="14"/>
      <c r="B427" s="252"/>
      <c r="C427" s="253"/>
      <c r="D427" s="243" t="s">
        <v>169</v>
      </c>
      <c r="E427" s="254" t="s">
        <v>1</v>
      </c>
      <c r="F427" s="255" t="s">
        <v>345</v>
      </c>
      <c r="G427" s="253"/>
      <c r="H427" s="256">
        <v>4.7300000000000004</v>
      </c>
      <c r="I427" s="257"/>
      <c r="J427" s="253"/>
      <c r="K427" s="253"/>
      <c r="L427" s="258"/>
      <c r="M427" s="259"/>
      <c r="N427" s="260"/>
      <c r="O427" s="260"/>
      <c r="P427" s="260"/>
      <c r="Q427" s="260"/>
      <c r="R427" s="260"/>
      <c r="S427" s="260"/>
      <c r="T427" s="261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2" t="s">
        <v>169</v>
      </c>
      <c r="AU427" s="262" t="s">
        <v>86</v>
      </c>
      <c r="AV427" s="14" t="s">
        <v>86</v>
      </c>
      <c r="AW427" s="14" t="s">
        <v>32</v>
      </c>
      <c r="AX427" s="14" t="s">
        <v>76</v>
      </c>
      <c r="AY427" s="262" t="s">
        <v>156</v>
      </c>
    </row>
    <row r="428" s="13" customFormat="1">
      <c r="A428" s="13"/>
      <c r="B428" s="241"/>
      <c r="C428" s="242"/>
      <c r="D428" s="243" t="s">
        <v>169</v>
      </c>
      <c r="E428" s="244" t="s">
        <v>1</v>
      </c>
      <c r="F428" s="245" t="s">
        <v>220</v>
      </c>
      <c r="G428" s="242"/>
      <c r="H428" s="244" t="s">
        <v>1</v>
      </c>
      <c r="I428" s="246"/>
      <c r="J428" s="242"/>
      <c r="K428" s="242"/>
      <c r="L428" s="247"/>
      <c r="M428" s="248"/>
      <c r="N428" s="249"/>
      <c r="O428" s="249"/>
      <c r="P428" s="249"/>
      <c r="Q428" s="249"/>
      <c r="R428" s="249"/>
      <c r="S428" s="249"/>
      <c r="T428" s="250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1" t="s">
        <v>169</v>
      </c>
      <c r="AU428" s="251" t="s">
        <v>86</v>
      </c>
      <c r="AV428" s="13" t="s">
        <v>84</v>
      </c>
      <c r="AW428" s="13" t="s">
        <v>32</v>
      </c>
      <c r="AX428" s="13" t="s">
        <v>76</v>
      </c>
      <c r="AY428" s="251" t="s">
        <v>156</v>
      </c>
    </row>
    <row r="429" s="14" customFormat="1">
      <c r="A429" s="14"/>
      <c r="B429" s="252"/>
      <c r="C429" s="253"/>
      <c r="D429" s="243" t="s">
        <v>169</v>
      </c>
      <c r="E429" s="254" t="s">
        <v>1</v>
      </c>
      <c r="F429" s="255" t="s">
        <v>346</v>
      </c>
      <c r="G429" s="253"/>
      <c r="H429" s="256">
        <v>12.32</v>
      </c>
      <c r="I429" s="257"/>
      <c r="J429" s="253"/>
      <c r="K429" s="253"/>
      <c r="L429" s="258"/>
      <c r="M429" s="259"/>
      <c r="N429" s="260"/>
      <c r="O429" s="260"/>
      <c r="P429" s="260"/>
      <c r="Q429" s="260"/>
      <c r="R429" s="260"/>
      <c r="S429" s="260"/>
      <c r="T429" s="261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2" t="s">
        <v>169</v>
      </c>
      <c r="AU429" s="262" t="s">
        <v>86</v>
      </c>
      <c r="AV429" s="14" t="s">
        <v>86</v>
      </c>
      <c r="AW429" s="14" t="s">
        <v>32</v>
      </c>
      <c r="AX429" s="14" t="s">
        <v>76</v>
      </c>
      <c r="AY429" s="262" t="s">
        <v>156</v>
      </c>
    </row>
    <row r="430" s="13" customFormat="1">
      <c r="A430" s="13"/>
      <c r="B430" s="241"/>
      <c r="C430" s="242"/>
      <c r="D430" s="243" t="s">
        <v>169</v>
      </c>
      <c r="E430" s="244" t="s">
        <v>1</v>
      </c>
      <c r="F430" s="245" t="s">
        <v>223</v>
      </c>
      <c r="G430" s="242"/>
      <c r="H430" s="244" t="s">
        <v>1</v>
      </c>
      <c r="I430" s="246"/>
      <c r="J430" s="242"/>
      <c r="K430" s="242"/>
      <c r="L430" s="247"/>
      <c r="M430" s="248"/>
      <c r="N430" s="249"/>
      <c r="O430" s="249"/>
      <c r="P430" s="249"/>
      <c r="Q430" s="249"/>
      <c r="R430" s="249"/>
      <c r="S430" s="249"/>
      <c r="T430" s="250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1" t="s">
        <v>169</v>
      </c>
      <c r="AU430" s="251" t="s">
        <v>86</v>
      </c>
      <c r="AV430" s="13" t="s">
        <v>84</v>
      </c>
      <c r="AW430" s="13" t="s">
        <v>32</v>
      </c>
      <c r="AX430" s="13" t="s">
        <v>76</v>
      </c>
      <c r="AY430" s="251" t="s">
        <v>156</v>
      </c>
    </row>
    <row r="431" s="14" customFormat="1">
      <c r="A431" s="14"/>
      <c r="B431" s="252"/>
      <c r="C431" s="253"/>
      <c r="D431" s="243" t="s">
        <v>169</v>
      </c>
      <c r="E431" s="254" t="s">
        <v>1</v>
      </c>
      <c r="F431" s="255" t="s">
        <v>347</v>
      </c>
      <c r="G431" s="253"/>
      <c r="H431" s="256">
        <v>9.7300000000000004</v>
      </c>
      <c r="I431" s="257"/>
      <c r="J431" s="253"/>
      <c r="K431" s="253"/>
      <c r="L431" s="258"/>
      <c r="M431" s="259"/>
      <c r="N431" s="260"/>
      <c r="O431" s="260"/>
      <c r="P431" s="260"/>
      <c r="Q431" s="260"/>
      <c r="R431" s="260"/>
      <c r="S431" s="260"/>
      <c r="T431" s="261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62" t="s">
        <v>169</v>
      </c>
      <c r="AU431" s="262" t="s">
        <v>86</v>
      </c>
      <c r="AV431" s="14" t="s">
        <v>86</v>
      </c>
      <c r="AW431" s="14" t="s">
        <v>32</v>
      </c>
      <c r="AX431" s="14" t="s">
        <v>76</v>
      </c>
      <c r="AY431" s="262" t="s">
        <v>156</v>
      </c>
    </row>
    <row r="432" s="15" customFormat="1">
      <c r="A432" s="15"/>
      <c r="B432" s="263"/>
      <c r="C432" s="264"/>
      <c r="D432" s="243" t="s">
        <v>169</v>
      </c>
      <c r="E432" s="265" t="s">
        <v>1</v>
      </c>
      <c r="F432" s="266" t="s">
        <v>179</v>
      </c>
      <c r="G432" s="264"/>
      <c r="H432" s="267">
        <v>26.780000000000001</v>
      </c>
      <c r="I432" s="268"/>
      <c r="J432" s="264"/>
      <c r="K432" s="264"/>
      <c r="L432" s="269"/>
      <c r="M432" s="270"/>
      <c r="N432" s="271"/>
      <c r="O432" s="271"/>
      <c r="P432" s="271"/>
      <c r="Q432" s="271"/>
      <c r="R432" s="271"/>
      <c r="S432" s="271"/>
      <c r="T432" s="272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73" t="s">
        <v>169</v>
      </c>
      <c r="AU432" s="273" t="s">
        <v>86</v>
      </c>
      <c r="AV432" s="15" t="s">
        <v>163</v>
      </c>
      <c r="AW432" s="15" t="s">
        <v>32</v>
      </c>
      <c r="AX432" s="15" t="s">
        <v>84</v>
      </c>
      <c r="AY432" s="273" t="s">
        <v>156</v>
      </c>
    </row>
    <row r="433" s="2" customFormat="1" ht="24.15" customHeight="1">
      <c r="A433" s="38"/>
      <c r="B433" s="39"/>
      <c r="C433" s="227" t="s">
        <v>462</v>
      </c>
      <c r="D433" s="227" t="s">
        <v>159</v>
      </c>
      <c r="E433" s="228" t="s">
        <v>463</v>
      </c>
      <c r="F433" s="229" t="s">
        <v>464</v>
      </c>
      <c r="G433" s="230" t="s">
        <v>167</v>
      </c>
      <c r="H433" s="231">
        <v>25.940000000000001</v>
      </c>
      <c r="I433" s="232"/>
      <c r="J433" s="233">
        <f>ROUND(I433*H433,2)</f>
        <v>0</v>
      </c>
      <c r="K433" s="234"/>
      <c r="L433" s="44"/>
      <c r="M433" s="235" t="s">
        <v>1</v>
      </c>
      <c r="N433" s="236" t="s">
        <v>41</v>
      </c>
      <c r="O433" s="91"/>
      <c r="P433" s="237">
        <f>O433*H433</f>
        <v>0</v>
      </c>
      <c r="Q433" s="237">
        <v>0</v>
      </c>
      <c r="R433" s="237">
        <f>Q433*H433</f>
        <v>0</v>
      </c>
      <c r="S433" s="237">
        <v>0.01721</v>
      </c>
      <c r="T433" s="238">
        <f>S433*H433</f>
        <v>0.44642740000000003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39" t="s">
        <v>216</v>
      </c>
      <c r="AT433" s="239" t="s">
        <v>159</v>
      </c>
      <c r="AU433" s="239" t="s">
        <v>86</v>
      </c>
      <c r="AY433" s="17" t="s">
        <v>156</v>
      </c>
      <c r="BE433" s="240">
        <f>IF(N433="základní",J433,0)</f>
        <v>0</v>
      </c>
      <c r="BF433" s="240">
        <f>IF(N433="snížená",J433,0)</f>
        <v>0</v>
      </c>
      <c r="BG433" s="240">
        <f>IF(N433="zákl. přenesená",J433,0)</f>
        <v>0</v>
      </c>
      <c r="BH433" s="240">
        <f>IF(N433="sníž. přenesená",J433,0)</f>
        <v>0</v>
      </c>
      <c r="BI433" s="240">
        <f>IF(N433="nulová",J433,0)</f>
        <v>0</v>
      </c>
      <c r="BJ433" s="17" t="s">
        <v>84</v>
      </c>
      <c r="BK433" s="240">
        <f>ROUND(I433*H433,2)</f>
        <v>0</v>
      </c>
      <c r="BL433" s="17" t="s">
        <v>216</v>
      </c>
      <c r="BM433" s="239" t="s">
        <v>465</v>
      </c>
    </row>
    <row r="434" s="13" customFormat="1">
      <c r="A434" s="13"/>
      <c r="B434" s="241"/>
      <c r="C434" s="242"/>
      <c r="D434" s="243" t="s">
        <v>169</v>
      </c>
      <c r="E434" s="244" t="s">
        <v>1</v>
      </c>
      <c r="F434" s="245" t="s">
        <v>386</v>
      </c>
      <c r="G434" s="242"/>
      <c r="H434" s="244" t="s">
        <v>1</v>
      </c>
      <c r="I434" s="246"/>
      <c r="J434" s="242"/>
      <c r="K434" s="242"/>
      <c r="L434" s="247"/>
      <c r="M434" s="248"/>
      <c r="N434" s="249"/>
      <c r="O434" s="249"/>
      <c r="P434" s="249"/>
      <c r="Q434" s="249"/>
      <c r="R434" s="249"/>
      <c r="S434" s="249"/>
      <c r="T434" s="250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1" t="s">
        <v>169</v>
      </c>
      <c r="AU434" s="251" t="s">
        <v>86</v>
      </c>
      <c r="AV434" s="13" t="s">
        <v>84</v>
      </c>
      <c r="AW434" s="13" t="s">
        <v>32</v>
      </c>
      <c r="AX434" s="13" t="s">
        <v>76</v>
      </c>
      <c r="AY434" s="251" t="s">
        <v>156</v>
      </c>
    </row>
    <row r="435" s="13" customFormat="1">
      <c r="A435" s="13"/>
      <c r="B435" s="241"/>
      <c r="C435" s="242"/>
      <c r="D435" s="243" t="s">
        <v>169</v>
      </c>
      <c r="E435" s="244" t="s">
        <v>1</v>
      </c>
      <c r="F435" s="245" t="s">
        <v>387</v>
      </c>
      <c r="G435" s="242"/>
      <c r="H435" s="244" t="s">
        <v>1</v>
      </c>
      <c r="I435" s="246"/>
      <c r="J435" s="242"/>
      <c r="K435" s="242"/>
      <c r="L435" s="247"/>
      <c r="M435" s="248"/>
      <c r="N435" s="249"/>
      <c r="O435" s="249"/>
      <c r="P435" s="249"/>
      <c r="Q435" s="249"/>
      <c r="R435" s="249"/>
      <c r="S435" s="249"/>
      <c r="T435" s="250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51" t="s">
        <v>169</v>
      </c>
      <c r="AU435" s="251" t="s">
        <v>86</v>
      </c>
      <c r="AV435" s="13" t="s">
        <v>84</v>
      </c>
      <c r="AW435" s="13" t="s">
        <v>32</v>
      </c>
      <c r="AX435" s="13" t="s">
        <v>76</v>
      </c>
      <c r="AY435" s="251" t="s">
        <v>156</v>
      </c>
    </row>
    <row r="436" s="14" customFormat="1">
      <c r="A436" s="14"/>
      <c r="B436" s="252"/>
      <c r="C436" s="253"/>
      <c r="D436" s="243" t="s">
        <v>169</v>
      </c>
      <c r="E436" s="254" t="s">
        <v>1</v>
      </c>
      <c r="F436" s="255" t="s">
        <v>388</v>
      </c>
      <c r="G436" s="253"/>
      <c r="H436" s="256">
        <v>5.8899999999999997</v>
      </c>
      <c r="I436" s="257"/>
      <c r="J436" s="253"/>
      <c r="K436" s="253"/>
      <c r="L436" s="258"/>
      <c r="M436" s="259"/>
      <c r="N436" s="260"/>
      <c r="O436" s="260"/>
      <c r="P436" s="260"/>
      <c r="Q436" s="260"/>
      <c r="R436" s="260"/>
      <c r="S436" s="260"/>
      <c r="T436" s="261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2" t="s">
        <v>169</v>
      </c>
      <c r="AU436" s="262" t="s">
        <v>86</v>
      </c>
      <c r="AV436" s="14" t="s">
        <v>86</v>
      </c>
      <c r="AW436" s="14" t="s">
        <v>32</v>
      </c>
      <c r="AX436" s="14" t="s">
        <v>76</v>
      </c>
      <c r="AY436" s="262" t="s">
        <v>156</v>
      </c>
    </row>
    <row r="437" s="13" customFormat="1">
      <c r="A437" s="13"/>
      <c r="B437" s="241"/>
      <c r="C437" s="242"/>
      <c r="D437" s="243" t="s">
        <v>169</v>
      </c>
      <c r="E437" s="244" t="s">
        <v>1</v>
      </c>
      <c r="F437" s="245" t="s">
        <v>389</v>
      </c>
      <c r="G437" s="242"/>
      <c r="H437" s="244" t="s">
        <v>1</v>
      </c>
      <c r="I437" s="246"/>
      <c r="J437" s="242"/>
      <c r="K437" s="242"/>
      <c r="L437" s="247"/>
      <c r="M437" s="248"/>
      <c r="N437" s="249"/>
      <c r="O437" s="249"/>
      <c r="P437" s="249"/>
      <c r="Q437" s="249"/>
      <c r="R437" s="249"/>
      <c r="S437" s="249"/>
      <c r="T437" s="250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1" t="s">
        <v>169</v>
      </c>
      <c r="AU437" s="251" t="s">
        <v>86</v>
      </c>
      <c r="AV437" s="13" t="s">
        <v>84</v>
      </c>
      <c r="AW437" s="13" t="s">
        <v>32</v>
      </c>
      <c r="AX437" s="13" t="s">
        <v>76</v>
      </c>
      <c r="AY437" s="251" t="s">
        <v>156</v>
      </c>
    </row>
    <row r="438" s="14" customFormat="1">
      <c r="A438" s="14"/>
      <c r="B438" s="252"/>
      <c r="C438" s="253"/>
      <c r="D438" s="243" t="s">
        <v>169</v>
      </c>
      <c r="E438" s="254" t="s">
        <v>1</v>
      </c>
      <c r="F438" s="255" t="s">
        <v>390</v>
      </c>
      <c r="G438" s="253"/>
      <c r="H438" s="256">
        <v>4.0300000000000002</v>
      </c>
      <c r="I438" s="257"/>
      <c r="J438" s="253"/>
      <c r="K438" s="253"/>
      <c r="L438" s="258"/>
      <c r="M438" s="259"/>
      <c r="N438" s="260"/>
      <c r="O438" s="260"/>
      <c r="P438" s="260"/>
      <c r="Q438" s="260"/>
      <c r="R438" s="260"/>
      <c r="S438" s="260"/>
      <c r="T438" s="261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2" t="s">
        <v>169</v>
      </c>
      <c r="AU438" s="262" t="s">
        <v>86</v>
      </c>
      <c r="AV438" s="14" t="s">
        <v>86</v>
      </c>
      <c r="AW438" s="14" t="s">
        <v>32</v>
      </c>
      <c r="AX438" s="14" t="s">
        <v>76</v>
      </c>
      <c r="AY438" s="262" t="s">
        <v>156</v>
      </c>
    </row>
    <row r="439" s="13" customFormat="1">
      <c r="A439" s="13"/>
      <c r="B439" s="241"/>
      <c r="C439" s="242"/>
      <c r="D439" s="243" t="s">
        <v>169</v>
      </c>
      <c r="E439" s="244" t="s">
        <v>1</v>
      </c>
      <c r="F439" s="245" t="s">
        <v>176</v>
      </c>
      <c r="G439" s="242"/>
      <c r="H439" s="244" t="s">
        <v>1</v>
      </c>
      <c r="I439" s="246"/>
      <c r="J439" s="242"/>
      <c r="K439" s="242"/>
      <c r="L439" s="247"/>
      <c r="M439" s="248"/>
      <c r="N439" s="249"/>
      <c r="O439" s="249"/>
      <c r="P439" s="249"/>
      <c r="Q439" s="249"/>
      <c r="R439" s="249"/>
      <c r="S439" s="249"/>
      <c r="T439" s="250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1" t="s">
        <v>169</v>
      </c>
      <c r="AU439" s="251" t="s">
        <v>86</v>
      </c>
      <c r="AV439" s="13" t="s">
        <v>84</v>
      </c>
      <c r="AW439" s="13" t="s">
        <v>32</v>
      </c>
      <c r="AX439" s="13" t="s">
        <v>76</v>
      </c>
      <c r="AY439" s="251" t="s">
        <v>156</v>
      </c>
    </row>
    <row r="440" s="14" customFormat="1">
      <c r="A440" s="14"/>
      <c r="B440" s="252"/>
      <c r="C440" s="253"/>
      <c r="D440" s="243" t="s">
        <v>169</v>
      </c>
      <c r="E440" s="254" t="s">
        <v>1</v>
      </c>
      <c r="F440" s="255" t="s">
        <v>391</v>
      </c>
      <c r="G440" s="253"/>
      <c r="H440" s="256">
        <v>5.9699999999999998</v>
      </c>
      <c r="I440" s="257"/>
      <c r="J440" s="253"/>
      <c r="K440" s="253"/>
      <c r="L440" s="258"/>
      <c r="M440" s="259"/>
      <c r="N440" s="260"/>
      <c r="O440" s="260"/>
      <c r="P440" s="260"/>
      <c r="Q440" s="260"/>
      <c r="R440" s="260"/>
      <c r="S440" s="260"/>
      <c r="T440" s="261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2" t="s">
        <v>169</v>
      </c>
      <c r="AU440" s="262" t="s">
        <v>86</v>
      </c>
      <c r="AV440" s="14" t="s">
        <v>86</v>
      </c>
      <c r="AW440" s="14" t="s">
        <v>32</v>
      </c>
      <c r="AX440" s="14" t="s">
        <v>76</v>
      </c>
      <c r="AY440" s="262" t="s">
        <v>156</v>
      </c>
    </row>
    <row r="441" s="13" customFormat="1">
      <c r="A441" s="13"/>
      <c r="B441" s="241"/>
      <c r="C441" s="242"/>
      <c r="D441" s="243" t="s">
        <v>169</v>
      </c>
      <c r="E441" s="244" t="s">
        <v>1</v>
      </c>
      <c r="F441" s="245" t="s">
        <v>178</v>
      </c>
      <c r="G441" s="242"/>
      <c r="H441" s="244" t="s">
        <v>1</v>
      </c>
      <c r="I441" s="246"/>
      <c r="J441" s="242"/>
      <c r="K441" s="242"/>
      <c r="L441" s="247"/>
      <c r="M441" s="248"/>
      <c r="N441" s="249"/>
      <c r="O441" s="249"/>
      <c r="P441" s="249"/>
      <c r="Q441" s="249"/>
      <c r="R441" s="249"/>
      <c r="S441" s="249"/>
      <c r="T441" s="250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51" t="s">
        <v>169</v>
      </c>
      <c r="AU441" s="251" t="s">
        <v>86</v>
      </c>
      <c r="AV441" s="13" t="s">
        <v>84</v>
      </c>
      <c r="AW441" s="13" t="s">
        <v>32</v>
      </c>
      <c r="AX441" s="13" t="s">
        <v>76</v>
      </c>
      <c r="AY441" s="251" t="s">
        <v>156</v>
      </c>
    </row>
    <row r="442" s="14" customFormat="1">
      <c r="A442" s="14"/>
      <c r="B442" s="252"/>
      <c r="C442" s="253"/>
      <c r="D442" s="243" t="s">
        <v>169</v>
      </c>
      <c r="E442" s="254" t="s">
        <v>1</v>
      </c>
      <c r="F442" s="255" t="s">
        <v>390</v>
      </c>
      <c r="G442" s="253"/>
      <c r="H442" s="256">
        <v>4.0300000000000002</v>
      </c>
      <c r="I442" s="257"/>
      <c r="J442" s="253"/>
      <c r="K442" s="253"/>
      <c r="L442" s="258"/>
      <c r="M442" s="259"/>
      <c r="N442" s="260"/>
      <c r="O442" s="260"/>
      <c r="P442" s="260"/>
      <c r="Q442" s="260"/>
      <c r="R442" s="260"/>
      <c r="S442" s="260"/>
      <c r="T442" s="261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62" t="s">
        <v>169</v>
      </c>
      <c r="AU442" s="262" t="s">
        <v>86</v>
      </c>
      <c r="AV442" s="14" t="s">
        <v>86</v>
      </c>
      <c r="AW442" s="14" t="s">
        <v>32</v>
      </c>
      <c r="AX442" s="14" t="s">
        <v>76</v>
      </c>
      <c r="AY442" s="262" t="s">
        <v>156</v>
      </c>
    </row>
    <row r="443" s="13" customFormat="1">
      <c r="A443" s="13"/>
      <c r="B443" s="241"/>
      <c r="C443" s="242"/>
      <c r="D443" s="243" t="s">
        <v>169</v>
      </c>
      <c r="E443" s="244" t="s">
        <v>1</v>
      </c>
      <c r="F443" s="245" t="s">
        <v>392</v>
      </c>
      <c r="G443" s="242"/>
      <c r="H443" s="244" t="s">
        <v>1</v>
      </c>
      <c r="I443" s="246"/>
      <c r="J443" s="242"/>
      <c r="K443" s="242"/>
      <c r="L443" s="247"/>
      <c r="M443" s="248"/>
      <c r="N443" s="249"/>
      <c r="O443" s="249"/>
      <c r="P443" s="249"/>
      <c r="Q443" s="249"/>
      <c r="R443" s="249"/>
      <c r="S443" s="249"/>
      <c r="T443" s="250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1" t="s">
        <v>169</v>
      </c>
      <c r="AU443" s="251" t="s">
        <v>86</v>
      </c>
      <c r="AV443" s="13" t="s">
        <v>84</v>
      </c>
      <c r="AW443" s="13" t="s">
        <v>32</v>
      </c>
      <c r="AX443" s="13" t="s">
        <v>76</v>
      </c>
      <c r="AY443" s="251" t="s">
        <v>156</v>
      </c>
    </row>
    <row r="444" s="14" customFormat="1">
      <c r="A444" s="14"/>
      <c r="B444" s="252"/>
      <c r="C444" s="253"/>
      <c r="D444" s="243" t="s">
        <v>169</v>
      </c>
      <c r="E444" s="254" t="s">
        <v>1</v>
      </c>
      <c r="F444" s="255" t="s">
        <v>393</v>
      </c>
      <c r="G444" s="253"/>
      <c r="H444" s="256">
        <v>6.0199999999999996</v>
      </c>
      <c r="I444" s="257"/>
      <c r="J444" s="253"/>
      <c r="K444" s="253"/>
      <c r="L444" s="258"/>
      <c r="M444" s="259"/>
      <c r="N444" s="260"/>
      <c r="O444" s="260"/>
      <c r="P444" s="260"/>
      <c r="Q444" s="260"/>
      <c r="R444" s="260"/>
      <c r="S444" s="260"/>
      <c r="T444" s="261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2" t="s">
        <v>169</v>
      </c>
      <c r="AU444" s="262" t="s">
        <v>86</v>
      </c>
      <c r="AV444" s="14" t="s">
        <v>86</v>
      </c>
      <c r="AW444" s="14" t="s">
        <v>32</v>
      </c>
      <c r="AX444" s="14" t="s">
        <v>76</v>
      </c>
      <c r="AY444" s="262" t="s">
        <v>156</v>
      </c>
    </row>
    <row r="445" s="15" customFormat="1">
      <c r="A445" s="15"/>
      <c r="B445" s="263"/>
      <c r="C445" s="264"/>
      <c r="D445" s="243" t="s">
        <v>169</v>
      </c>
      <c r="E445" s="265" t="s">
        <v>1</v>
      </c>
      <c r="F445" s="266" t="s">
        <v>179</v>
      </c>
      <c r="G445" s="264"/>
      <c r="H445" s="267">
        <v>25.940000000000001</v>
      </c>
      <c r="I445" s="268"/>
      <c r="J445" s="264"/>
      <c r="K445" s="264"/>
      <c r="L445" s="269"/>
      <c r="M445" s="270"/>
      <c r="N445" s="271"/>
      <c r="O445" s="271"/>
      <c r="P445" s="271"/>
      <c r="Q445" s="271"/>
      <c r="R445" s="271"/>
      <c r="S445" s="271"/>
      <c r="T445" s="272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73" t="s">
        <v>169</v>
      </c>
      <c r="AU445" s="273" t="s">
        <v>86</v>
      </c>
      <c r="AV445" s="15" t="s">
        <v>163</v>
      </c>
      <c r="AW445" s="15" t="s">
        <v>32</v>
      </c>
      <c r="AX445" s="15" t="s">
        <v>84</v>
      </c>
      <c r="AY445" s="273" t="s">
        <v>156</v>
      </c>
    </row>
    <row r="446" s="2" customFormat="1" ht="33" customHeight="1">
      <c r="A446" s="38"/>
      <c r="B446" s="39"/>
      <c r="C446" s="227" t="s">
        <v>466</v>
      </c>
      <c r="D446" s="227" t="s">
        <v>159</v>
      </c>
      <c r="E446" s="228" t="s">
        <v>467</v>
      </c>
      <c r="F446" s="229" t="s">
        <v>468</v>
      </c>
      <c r="G446" s="230" t="s">
        <v>167</v>
      </c>
      <c r="H446" s="231">
        <v>323.08999999999997</v>
      </c>
      <c r="I446" s="232"/>
      <c r="J446" s="233">
        <f>ROUND(I446*H446,2)</f>
        <v>0</v>
      </c>
      <c r="K446" s="234"/>
      <c r="L446" s="44"/>
      <c r="M446" s="235" t="s">
        <v>1</v>
      </c>
      <c r="N446" s="236" t="s">
        <v>41</v>
      </c>
      <c r="O446" s="91"/>
      <c r="P446" s="237">
        <f>O446*H446</f>
        <v>0</v>
      </c>
      <c r="Q446" s="237">
        <v>0.00125</v>
      </c>
      <c r="R446" s="237">
        <f>Q446*H446</f>
        <v>0.40386249999999996</v>
      </c>
      <c r="S446" s="237">
        <v>0</v>
      </c>
      <c r="T446" s="238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39" t="s">
        <v>216</v>
      </c>
      <c r="AT446" s="239" t="s">
        <v>159</v>
      </c>
      <c r="AU446" s="239" t="s">
        <v>86</v>
      </c>
      <c r="AY446" s="17" t="s">
        <v>156</v>
      </c>
      <c r="BE446" s="240">
        <f>IF(N446="základní",J446,0)</f>
        <v>0</v>
      </c>
      <c r="BF446" s="240">
        <f>IF(N446="snížená",J446,0)</f>
        <v>0</v>
      </c>
      <c r="BG446" s="240">
        <f>IF(N446="zákl. přenesená",J446,0)</f>
        <v>0</v>
      </c>
      <c r="BH446" s="240">
        <f>IF(N446="sníž. přenesená",J446,0)</f>
        <v>0</v>
      </c>
      <c r="BI446" s="240">
        <f>IF(N446="nulová",J446,0)</f>
        <v>0</v>
      </c>
      <c r="BJ446" s="17" t="s">
        <v>84</v>
      </c>
      <c r="BK446" s="240">
        <f>ROUND(I446*H446,2)</f>
        <v>0</v>
      </c>
      <c r="BL446" s="17" t="s">
        <v>216</v>
      </c>
      <c r="BM446" s="239" t="s">
        <v>469</v>
      </c>
    </row>
    <row r="447" s="13" customFormat="1">
      <c r="A447" s="13"/>
      <c r="B447" s="241"/>
      <c r="C447" s="242"/>
      <c r="D447" s="243" t="s">
        <v>169</v>
      </c>
      <c r="E447" s="244" t="s">
        <v>1</v>
      </c>
      <c r="F447" s="245" t="s">
        <v>470</v>
      </c>
      <c r="G447" s="242"/>
      <c r="H447" s="244" t="s">
        <v>1</v>
      </c>
      <c r="I447" s="246"/>
      <c r="J447" s="242"/>
      <c r="K447" s="242"/>
      <c r="L447" s="247"/>
      <c r="M447" s="248"/>
      <c r="N447" s="249"/>
      <c r="O447" s="249"/>
      <c r="P447" s="249"/>
      <c r="Q447" s="249"/>
      <c r="R447" s="249"/>
      <c r="S447" s="249"/>
      <c r="T447" s="250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1" t="s">
        <v>169</v>
      </c>
      <c r="AU447" s="251" t="s">
        <v>86</v>
      </c>
      <c r="AV447" s="13" t="s">
        <v>84</v>
      </c>
      <c r="AW447" s="13" t="s">
        <v>32</v>
      </c>
      <c r="AX447" s="13" t="s">
        <v>76</v>
      </c>
      <c r="AY447" s="251" t="s">
        <v>156</v>
      </c>
    </row>
    <row r="448" s="14" customFormat="1">
      <c r="A448" s="14"/>
      <c r="B448" s="252"/>
      <c r="C448" s="253"/>
      <c r="D448" s="243" t="s">
        <v>169</v>
      </c>
      <c r="E448" s="254" t="s">
        <v>1</v>
      </c>
      <c r="F448" s="255" t="s">
        <v>471</v>
      </c>
      <c r="G448" s="253"/>
      <c r="H448" s="256">
        <v>296.31</v>
      </c>
      <c r="I448" s="257"/>
      <c r="J448" s="253"/>
      <c r="K448" s="253"/>
      <c r="L448" s="258"/>
      <c r="M448" s="259"/>
      <c r="N448" s="260"/>
      <c r="O448" s="260"/>
      <c r="P448" s="260"/>
      <c r="Q448" s="260"/>
      <c r="R448" s="260"/>
      <c r="S448" s="260"/>
      <c r="T448" s="261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62" t="s">
        <v>169</v>
      </c>
      <c r="AU448" s="262" t="s">
        <v>86</v>
      </c>
      <c r="AV448" s="14" t="s">
        <v>86</v>
      </c>
      <c r="AW448" s="14" t="s">
        <v>32</v>
      </c>
      <c r="AX448" s="14" t="s">
        <v>76</v>
      </c>
      <c r="AY448" s="262" t="s">
        <v>156</v>
      </c>
    </row>
    <row r="449" s="13" customFormat="1">
      <c r="A449" s="13"/>
      <c r="B449" s="241"/>
      <c r="C449" s="242"/>
      <c r="D449" s="243" t="s">
        <v>169</v>
      </c>
      <c r="E449" s="244" t="s">
        <v>1</v>
      </c>
      <c r="F449" s="245" t="s">
        <v>472</v>
      </c>
      <c r="G449" s="242"/>
      <c r="H449" s="244" t="s">
        <v>1</v>
      </c>
      <c r="I449" s="246"/>
      <c r="J449" s="242"/>
      <c r="K449" s="242"/>
      <c r="L449" s="247"/>
      <c r="M449" s="248"/>
      <c r="N449" s="249"/>
      <c r="O449" s="249"/>
      <c r="P449" s="249"/>
      <c r="Q449" s="249"/>
      <c r="R449" s="249"/>
      <c r="S449" s="249"/>
      <c r="T449" s="250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1" t="s">
        <v>169</v>
      </c>
      <c r="AU449" s="251" t="s">
        <v>86</v>
      </c>
      <c r="AV449" s="13" t="s">
        <v>84</v>
      </c>
      <c r="AW449" s="13" t="s">
        <v>32</v>
      </c>
      <c r="AX449" s="13" t="s">
        <v>76</v>
      </c>
      <c r="AY449" s="251" t="s">
        <v>156</v>
      </c>
    </row>
    <row r="450" s="14" customFormat="1">
      <c r="A450" s="14"/>
      <c r="B450" s="252"/>
      <c r="C450" s="253"/>
      <c r="D450" s="243" t="s">
        <v>169</v>
      </c>
      <c r="E450" s="254" t="s">
        <v>1</v>
      </c>
      <c r="F450" s="255" t="s">
        <v>473</v>
      </c>
      <c r="G450" s="253"/>
      <c r="H450" s="256">
        <v>26.780000000000001</v>
      </c>
      <c r="I450" s="257"/>
      <c r="J450" s="253"/>
      <c r="K450" s="253"/>
      <c r="L450" s="258"/>
      <c r="M450" s="259"/>
      <c r="N450" s="260"/>
      <c r="O450" s="260"/>
      <c r="P450" s="260"/>
      <c r="Q450" s="260"/>
      <c r="R450" s="260"/>
      <c r="S450" s="260"/>
      <c r="T450" s="261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2" t="s">
        <v>169</v>
      </c>
      <c r="AU450" s="262" t="s">
        <v>86</v>
      </c>
      <c r="AV450" s="14" t="s">
        <v>86</v>
      </c>
      <c r="AW450" s="14" t="s">
        <v>32</v>
      </c>
      <c r="AX450" s="14" t="s">
        <v>76</v>
      </c>
      <c r="AY450" s="262" t="s">
        <v>156</v>
      </c>
    </row>
    <row r="451" s="15" customFormat="1">
      <c r="A451" s="15"/>
      <c r="B451" s="263"/>
      <c r="C451" s="264"/>
      <c r="D451" s="243" t="s">
        <v>169</v>
      </c>
      <c r="E451" s="265" t="s">
        <v>1</v>
      </c>
      <c r="F451" s="266" t="s">
        <v>179</v>
      </c>
      <c r="G451" s="264"/>
      <c r="H451" s="267">
        <v>323.09000000000003</v>
      </c>
      <c r="I451" s="268"/>
      <c r="J451" s="264"/>
      <c r="K451" s="264"/>
      <c r="L451" s="269"/>
      <c r="M451" s="270"/>
      <c r="N451" s="271"/>
      <c r="O451" s="271"/>
      <c r="P451" s="271"/>
      <c r="Q451" s="271"/>
      <c r="R451" s="271"/>
      <c r="S451" s="271"/>
      <c r="T451" s="272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73" t="s">
        <v>169</v>
      </c>
      <c r="AU451" s="273" t="s">
        <v>86</v>
      </c>
      <c r="AV451" s="15" t="s">
        <v>163</v>
      </c>
      <c r="AW451" s="15" t="s">
        <v>32</v>
      </c>
      <c r="AX451" s="15" t="s">
        <v>84</v>
      </c>
      <c r="AY451" s="273" t="s">
        <v>156</v>
      </c>
    </row>
    <row r="452" s="2" customFormat="1" ht="16.5" customHeight="1">
      <c r="A452" s="38"/>
      <c r="B452" s="39"/>
      <c r="C452" s="274" t="s">
        <v>474</v>
      </c>
      <c r="D452" s="274" t="s">
        <v>298</v>
      </c>
      <c r="E452" s="275" t="s">
        <v>475</v>
      </c>
      <c r="F452" s="276" t="s">
        <v>470</v>
      </c>
      <c r="G452" s="277" t="s">
        <v>167</v>
      </c>
      <c r="H452" s="278">
        <v>311.12599999999998</v>
      </c>
      <c r="I452" s="279"/>
      <c r="J452" s="280">
        <f>ROUND(I452*H452,2)</f>
        <v>0</v>
      </c>
      <c r="K452" s="281"/>
      <c r="L452" s="282"/>
      <c r="M452" s="283" t="s">
        <v>1</v>
      </c>
      <c r="N452" s="284" t="s">
        <v>41</v>
      </c>
      <c r="O452" s="91"/>
      <c r="P452" s="237">
        <f>O452*H452</f>
        <v>0</v>
      </c>
      <c r="Q452" s="237">
        <v>0.014</v>
      </c>
      <c r="R452" s="237">
        <f>Q452*H452</f>
        <v>4.3557639999999997</v>
      </c>
      <c r="S452" s="237">
        <v>0</v>
      </c>
      <c r="T452" s="238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39" t="s">
        <v>360</v>
      </c>
      <c r="AT452" s="239" t="s">
        <v>298</v>
      </c>
      <c r="AU452" s="239" t="s">
        <v>86</v>
      </c>
      <c r="AY452" s="17" t="s">
        <v>156</v>
      </c>
      <c r="BE452" s="240">
        <f>IF(N452="základní",J452,0)</f>
        <v>0</v>
      </c>
      <c r="BF452" s="240">
        <f>IF(N452="snížená",J452,0)</f>
        <v>0</v>
      </c>
      <c r="BG452" s="240">
        <f>IF(N452="zákl. přenesená",J452,0)</f>
        <v>0</v>
      </c>
      <c r="BH452" s="240">
        <f>IF(N452="sníž. přenesená",J452,0)</f>
        <v>0</v>
      </c>
      <c r="BI452" s="240">
        <f>IF(N452="nulová",J452,0)</f>
        <v>0</v>
      </c>
      <c r="BJ452" s="17" t="s">
        <v>84</v>
      </c>
      <c r="BK452" s="240">
        <f>ROUND(I452*H452,2)</f>
        <v>0</v>
      </c>
      <c r="BL452" s="17" t="s">
        <v>216</v>
      </c>
      <c r="BM452" s="239" t="s">
        <v>476</v>
      </c>
    </row>
    <row r="453" s="2" customFormat="1">
      <c r="A453" s="38"/>
      <c r="B453" s="39"/>
      <c r="C453" s="40"/>
      <c r="D453" s="243" t="s">
        <v>302</v>
      </c>
      <c r="E453" s="40"/>
      <c r="F453" s="285" t="s">
        <v>477</v>
      </c>
      <c r="G453" s="40"/>
      <c r="H453" s="40"/>
      <c r="I453" s="286"/>
      <c r="J453" s="40"/>
      <c r="K453" s="40"/>
      <c r="L453" s="44"/>
      <c r="M453" s="287"/>
      <c r="N453" s="288"/>
      <c r="O453" s="91"/>
      <c r="P453" s="91"/>
      <c r="Q453" s="91"/>
      <c r="R453" s="91"/>
      <c r="S453" s="91"/>
      <c r="T453" s="92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7" t="s">
        <v>302</v>
      </c>
      <c r="AU453" s="17" t="s">
        <v>86</v>
      </c>
    </row>
    <row r="454" s="13" customFormat="1">
      <c r="A454" s="13"/>
      <c r="B454" s="241"/>
      <c r="C454" s="242"/>
      <c r="D454" s="243" t="s">
        <v>169</v>
      </c>
      <c r="E454" s="244" t="s">
        <v>1</v>
      </c>
      <c r="F454" s="245" t="s">
        <v>170</v>
      </c>
      <c r="G454" s="242"/>
      <c r="H454" s="244" t="s">
        <v>1</v>
      </c>
      <c r="I454" s="246"/>
      <c r="J454" s="242"/>
      <c r="K454" s="242"/>
      <c r="L454" s="247"/>
      <c r="M454" s="248"/>
      <c r="N454" s="249"/>
      <c r="O454" s="249"/>
      <c r="P454" s="249"/>
      <c r="Q454" s="249"/>
      <c r="R454" s="249"/>
      <c r="S454" s="249"/>
      <c r="T454" s="250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51" t="s">
        <v>169</v>
      </c>
      <c r="AU454" s="251" t="s">
        <v>86</v>
      </c>
      <c r="AV454" s="13" t="s">
        <v>84</v>
      </c>
      <c r="AW454" s="13" t="s">
        <v>32</v>
      </c>
      <c r="AX454" s="13" t="s">
        <v>76</v>
      </c>
      <c r="AY454" s="251" t="s">
        <v>156</v>
      </c>
    </row>
    <row r="455" s="13" customFormat="1">
      <c r="A455" s="13"/>
      <c r="B455" s="241"/>
      <c r="C455" s="242"/>
      <c r="D455" s="243" t="s">
        <v>169</v>
      </c>
      <c r="E455" s="244" t="s">
        <v>1</v>
      </c>
      <c r="F455" s="245" t="s">
        <v>337</v>
      </c>
      <c r="G455" s="242"/>
      <c r="H455" s="244" t="s">
        <v>1</v>
      </c>
      <c r="I455" s="246"/>
      <c r="J455" s="242"/>
      <c r="K455" s="242"/>
      <c r="L455" s="247"/>
      <c r="M455" s="248"/>
      <c r="N455" s="249"/>
      <c r="O455" s="249"/>
      <c r="P455" s="249"/>
      <c r="Q455" s="249"/>
      <c r="R455" s="249"/>
      <c r="S455" s="249"/>
      <c r="T455" s="250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51" t="s">
        <v>169</v>
      </c>
      <c r="AU455" s="251" t="s">
        <v>86</v>
      </c>
      <c r="AV455" s="13" t="s">
        <v>84</v>
      </c>
      <c r="AW455" s="13" t="s">
        <v>32</v>
      </c>
      <c r="AX455" s="13" t="s">
        <v>76</v>
      </c>
      <c r="AY455" s="251" t="s">
        <v>156</v>
      </c>
    </row>
    <row r="456" s="14" customFormat="1">
      <c r="A456" s="14"/>
      <c r="B456" s="252"/>
      <c r="C456" s="253"/>
      <c r="D456" s="243" t="s">
        <v>169</v>
      </c>
      <c r="E456" s="254" t="s">
        <v>1</v>
      </c>
      <c r="F456" s="255" t="s">
        <v>338</v>
      </c>
      <c r="G456" s="253"/>
      <c r="H456" s="256">
        <v>70.609999999999999</v>
      </c>
      <c r="I456" s="257"/>
      <c r="J456" s="253"/>
      <c r="K456" s="253"/>
      <c r="L456" s="258"/>
      <c r="M456" s="259"/>
      <c r="N456" s="260"/>
      <c r="O456" s="260"/>
      <c r="P456" s="260"/>
      <c r="Q456" s="260"/>
      <c r="R456" s="260"/>
      <c r="S456" s="260"/>
      <c r="T456" s="261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2" t="s">
        <v>169</v>
      </c>
      <c r="AU456" s="262" t="s">
        <v>86</v>
      </c>
      <c r="AV456" s="14" t="s">
        <v>86</v>
      </c>
      <c r="AW456" s="14" t="s">
        <v>32</v>
      </c>
      <c r="AX456" s="14" t="s">
        <v>76</v>
      </c>
      <c r="AY456" s="262" t="s">
        <v>156</v>
      </c>
    </row>
    <row r="457" s="13" customFormat="1">
      <c r="A457" s="13"/>
      <c r="B457" s="241"/>
      <c r="C457" s="242"/>
      <c r="D457" s="243" t="s">
        <v>169</v>
      </c>
      <c r="E457" s="244" t="s">
        <v>1</v>
      </c>
      <c r="F457" s="245" t="s">
        <v>339</v>
      </c>
      <c r="G457" s="242"/>
      <c r="H457" s="244" t="s">
        <v>1</v>
      </c>
      <c r="I457" s="246"/>
      <c r="J457" s="242"/>
      <c r="K457" s="242"/>
      <c r="L457" s="247"/>
      <c r="M457" s="248"/>
      <c r="N457" s="249"/>
      <c r="O457" s="249"/>
      <c r="P457" s="249"/>
      <c r="Q457" s="249"/>
      <c r="R457" s="249"/>
      <c r="S457" s="249"/>
      <c r="T457" s="250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1" t="s">
        <v>169</v>
      </c>
      <c r="AU457" s="251" t="s">
        <v>86</v>
      </c>
      <c r="AV457" s="13" t="s">
        <v>84</v>
      </c>
      <c r="AW457" s="13" t="s">
        <v>32</v>
      </c>
      <c r="AX457" s="13" t="s">
        <v>76</v>
      </c>
      <c r="AY457" s="251" t="s">
        <v>156</v>
      </c>
    </row>
    <row r="458" s="14" customFormat="1">
      <c r="A458" s="14"/>
      <c r="B458" s="252"/>
      <c r="C458" s="253"/>
      <c r="D458" s="243" t="s">
        <v>169</v>
      </c>
      <c r="E458" s="254" t="s">
        <v>1</v>
      </c>
      <c r="F458" s="255" t="s">
        <v>340</v>
      </c>
      <c r="G458" s="253"/>
      <c r="H458" s="256">
        <v>82.799999999999997</v>
      </c>
      <c r="I458" s="257"/>
      <c r="J458" s="253"/>
      <c r="K458" s="253"/>
      <c r="L458" s="258"/>
      <c r="M458" s="259"/>
      <c r="N458" s="260"/>
      <c r="O458" s="260"/>
      <c r="P458" s="260"/>
      <c r="Q458" s="260"/>
      <c r="R458" s="260"/>
      <c r="S458" s="260"/>
      <c r="T458" s="261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2" t="s">
        <v>169</v>
      </c>
      <c r="AU458" s="262" t="s">
        <v>86</v>
      </c>
      <c r="AV458" s="14" t="s">
        <v>86</v>
      </c>
      <c r="AW458" s="14" t="s">
        <v>32</v>
      </c>
      <c r="AX458" s="14" t="s">
        <v>76</v>
      </c>
      <c r="AY458" s="262" t="s">
        <v>156</v>
      </c>
    </row>
    <row r="459" s="13" customFormat="1">
      <c r="A459" s="13"/>
      <c r="B459" s="241"/>
      <c r="C459" s="242"/>
      <c r="D459" s="243" t="s">
        <v>169</v>
      </c>
      <c r="E459" s="244" t="s">
        <v>1</v>
      </c>
      <c r="F459" s="245" t="s">
        <v>341</v>
      </c>
      <c r="G459" s="242"/>
      <c r="H459" s="244" t="s">
        <v>1</v>
      </c>
      <c r="I459" s="246"/>
      <c r="J459" s="242"/>
      <c r="K459" s="242"/>
      <c r="L459" s="247"/>
      <c r="M459" s="248"/>
      <c r="N459" s="249"/>
      <c r="O459" s="249"/>
      <c r="P459" s="249"/>
      <c r="Q459" s="249"/>
      <c r="R459" s="249"/>
      <c r="S459" s="249"/>
      <c r="T459" s="250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51" t="s">
        <v>169</v>
      </c>
      <c r="AU459" s="251" t="s">
        <v>86</v>
      </c>
      <c r="AV459" s="13" t="s">
        <v>84</v>
      </c>
      <c r="AW459" s="13" t="s">
        <v>32</v>
      </c>
      <c r="AX459" s="13" t="s">
        <v>76</v>
      </c>
      <c r="AY459" s="251" t="s">
        <v>156</v>
      </c>
    </row>
    <row r="460" s="14" customFormat="1">
      <c r="A460" s="14"/>
      <c r="B460" s="252"/>
      <c r="C460" s="253"/>
      <c r="D460" s="243" t="s">
        <v>169</v>
      </c>
      <c r="E460" s="254" t="s">
        <v>1</v>
      </c>
      <c r="F460" s="255" t="s">
        <v>342</v>
      </c>
      <c r="G460" s="253"/>
      <c r="H460" s="256">
        <v>58.350000000000001</v>
      </c>
      <c r="I460" s="257"/>
      <c r="J460" s="253"/>
      <c r="K460" s="253"/>
      <c r="L460" s="258"/>
      <c r="M460" s="259"/>
      <c r="N460" s="260"/>
      <c r="O460" s="260"/>
      <c r="P460" s="260"/>
      <c r="Q460" s="260"/>
      <c r="R460" s="260"/>
      <c r="S460" s="260"/>
      <c r="T460" s="261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2" t="s">
        <v>169</v>
      </c>
      <c r="AU460" s="262" t="s">
        <v>86</v>
      </c>
      <c r="AV460" s="14" t="s">
        <v>86</v>
      </c>
      <c r="AW460" s="14" t="s">
        <v>32</v>
      </c>
      <c r="AX460" s="14" t="s">
        <v>76</v>
      </c>
      <c r="AY460" s="262" t="s">
        <v>156</v>
      </c>
    </row>
    <row r="461" s="13" customFormat="1">
      <c r="A461" s="13"/>
      <c r="B461" s="241"/>
      <c r="C461" s="242"/>
      <c r="D461" s="243" t="s">
        <v>169</v>
      </c>
      <c r="E461" s="244" t="s">
        <v>1</v>
      </c>
      <c r="F461" s="245" t="s">
        <v>343</v>
      </c>
      <c r="G461" s="242"/>
      <c r="H461" s="244" t="s">
        <v>1</v>
      </c>
      <c r="I461" s="246"/>
      <c r="J461" s="242"/>
      <c r="K461" s="242"/>
      <c r="L461" s="247"/>
      <c r="M461" s="248"/>
      <c r="N461" s="249"/>
      <c r="O461" s="249"/>
      <c r="P461" s="249"/>
      <c r="Q461" s="249"/>
      <c r="R461" s="249"/>
      <c r="S461" s="249"/>
      <c r="T461" s="250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1" t="s">
        <v>169</v>
      </c>
      <c r="AU461" s="251" t="s">
        <v>86</v>
      </c>
      <c r="AV461" s="13" t="s">
        <v>84</v>
      </c>
      <c r="AW461" s="13" t="s">
        <v>32</v>
      </c>
      <c r="AX461" s="13" t="s">
        <v>76</v>
      </c>
      <c r="AY461" s="251" t="s">
        <v>156</v>
      </c>
    </row>
    <row r="462" s="14" customFormat="1">
      <c r="A462" s="14"/>
      <c r="B462" s="252"/>
      <c r="C462" s="253"/>
      <c r="D462" s="243" t="s">
        <v>169</v>
      </c>
      <c r="E462" s="254" t="s">
        <v>1</v>
      </c>
      <c r="F462" s="255" t="s">
        <v>344</v>
      </c>
      <c r="G462" s="253"/>
      <c r="H462" s="256">
        <v>84.549999999999997</v>
      </c>
      <c r="I462" s="257"/>
      <c r="J462" s="253"/>
      <c r="K462" s="253"/>
      <c r="L462" s="258"/>
      <c r="M462" s="259"/>
      <c r="N462" s="260"/>
      <c r="O462" s="260"/>
      <c r="P462" s="260"/>
      <c r="Q462" s="260"/>
      <c r="R462" s="260"/>
      <c r="S462" s="260"/>
      <c r="T462" s="261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2" t="s">
        <v>169</v>
      </c>
      <c r="AU462" s="262" t="s">
        <v>86</v>
      </c>
      <c r="AV462" s="14" t="s">
        <v>86</v>
      </c>
      <c r="AW462" s="14" t="s">
        <v>32</v>
      </c>
      <c r="AX462" s="14" t="s">
        <v>76</v>
      </c>
      <c r="AY462" s="262" t="s">
        <v>156</v>
      </c>
    </row>
    <row r="463" s="15" customFormat="1">
      <c r="A463" s="15"/>
      <c r="B463" s="263"/>
      <c r="C463" s="264"/>
      <c r="D463" s="243" t="s">
        <v>169</v>
      </c>
      <c r="E463" s="265" t="s">
        <v>1</v>
      </c>
      <c r="F463" s="266" t="s">
        <v>179</v>
      </c>
      <c r="G463" s="264"/>
      <c r="H463" s="267">
        <v>296.31</v>
      </c>
      <c r="I463" s="268"/>
      <c r="J463" s="264"/>
      <c r="K463" s="264"/>
      <c r="L463" s="269"/>
      <c r="M463" s="270"/>
      <c r="N463" s="271"/>
      <c r="O463" s="271"/>
      <c r="P463" s="271"/>
      <c r="Q463" s="271"/>
      <c r="R463" s="271"/>
      <c r="S463" s="271"/>
      <c r="T463" s="272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73" t="s">
        <v>169</v>
      </c>
      <c r="AU463" s="273" t="s">
        <v>86</v>
      </c>
      <c r="AV463" s="15" t="s">
        <v>163</v>
      </c>
      <c r="AW463" s="15" t="s">
        <v>32</v>
      </c>
      <c r="AX463" s="15" t="s">
        <v>76</v>
      </c>
      <c r="AY463" s="273" t="s">
        <v>156</v>
      </c>
    </row>
    <row r="464" s="14" customFormat="1">
      <c r="A464" s="14"/>
      <c r="B464" s="252"/>
      <c r="C464" s="253"/>
      <c r="D464" s="243" t="s">
        <v>169</v>
      </c>
      <c r="E464" s="254" t="s">
        <v>1</v>
      </c>
      <c r="F464" s="255" t="s">
        <v>478</v>
      </c>
      <c r="G464" s="253"/>
      <c r="H464" s="256">
        <v>311.12599999999998</v>
      </c>
      <c r="I464" s="257"/>
      <c r="J464" s="253"/>
      <c r="K464" s="253"/>
      <c r="L464" s="258"/>
      <c r="M464" s="259"/>
      <c r="N464" s="260"/>
      <c r="O464" s="260"/>
      <c r="P464" s="260"/>
      <c r="Q464" s="260"/>
      <c r="R464" s="260"/>
      <c r="S464" s="260"/>
      <c r="T464" s="261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2" t="s">
        <v>169</v>
      </c>
      <c r="AU464" s="262" t="s">
        <v>86</v>
      </c>
      <c r="AV464" s="14" t="s">
        <v>86</v>
      </c>
      <c r="AW464" s="14" t="s">
        <v>32</v>
      </c>
      <c r="AX464" s="14" t="s">
        <v>84</v>
      </c>
      <c r="AY464" s="262" t="s">
        <v>156</v>
      </c>
    </row>
    <row r="465" s="2" customFormat="1" ht="24.15" customHeight="1">
      <c r="A465" s="38"/>
      <c r="B465" s="39"/>
      <c r="C465" s="274" t="s">
        <v>272</v>
      </c>
      <c r="D465" s="274" t="s">
        <v>298</v>
      </c>
      <c r="E465" s="275" t="s">
        <v>479</v>
      </c>
      <c r="F465" s="276" t="s">
        <v>472</v>
      </c>
      <c r="G465" s="277" t="s">
        <v>167</v>
      </c>
      <c r="H465" s="278">
        <v>28.119</v>
      </c>
      <c r="I465" s="279"/>
      <c r="J465" s="280">
        <f>ROUND(I465*H465,2)</f>
        <v>0</v>
      </c>
      <c r="K465" s="281"/>
      <c r="L465" s="282"/>
      <c r="M465" s="283" t="s">
        <v>1</v>
      </c>
      <c r="N465" s="284" t="s">
        <v>41</v>
      </c>
      <c r="O465" s="91"/>
      <c r="P465" s="237">
        <f>O465*H465</f>
        <v>0</v>
      </c>
      <c r="Q465" s="237">
        <v>0.014</v>
      </c>
      <c r="R465" s="237">
        <f>Q465*H465</f>
        <v>0.39366600000000002</v>
      </c>
      <c r="S465" s="237">
        <v>0</v>
      </c>
      <c r="T465" s="238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39" t="s">
        <v>360</v>
      </c>
      <c r="AT465" s="239" t="s">
        <v>298</v>
      </c>
      <c r="AU465" s="239" t="s">
        <v>86</v>
      </c>
      <c r="AY465" s="17" t="s">
        <v>156</v>
      </c>
      <c r="BE465" s="240">
        <f>IF(N465="základní",J465,0)</f>
        <v>0</v>
      </c>
      <c r="BF465" s="240">
        <f>IF(N465="snížená",J465,0)</f>
        <v>0</v>
      </c>
      <c r="BG465" s="240">
        <f>IF(N465="zákl. přenesená",J465,0)</f>
        <v>0</v>
      </c>
      <c r="BH465" s="240">
        <f>IF(N465="sníž. přenesená",J465,0)</f>
        <v>0</v>
      </c>
      <c r="BI465" s="240">
        <f>IF(N465="nulová",J465,0)</f>
        <v>0</v>
      </c>
      <c r="BJ465" s="17" t="s">
        <v>84</v>
      </c>
      <c r="BK465" s="240">
        <f>ROUND(I465*H465,2)</f>
        <v>0</v>
      </c>
      <c r="BL465" s="17" t="s">
        <v>216</v>
      </c>
      <c r="BM465" s="239" t="s">
        <v>480</v>
      </c>
    </row>
    <row r="466" s="2" customFormat="1">
      <c r="A466" s="38"/>
      <c r="B466" s="39"/>
      <c r="C466" s="40"/>
      <c r="D466" s="243" t="s">
        <v>302</v>
      </c>
      <c r="E466" s="40"/>
      <c r="F466" s="285" t="s">
        <v>477</v>
      </c>
      <c r="G466" s="40"/>
      <c r="H466" s="40"/>
      <c r="I466" s="286"/>
      <c r="J466" s="40"/>
      <c r="K466" s="40"/>
      <c r="L466" s="44"/>
      <c r="M466" s="287"/>
      <c r="N466" s="288"/>
      <c r="O466" s="91"/>
      <c r="P466" s="91"/>
      <c r="Q466" s="91"/>
      <c r="R466" s="91"/>
      <c r="S466" s="91"/>
      <c r="T466" s="92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7" t="s">
        <v>302</v>
      </c>
      <c r="AU466" s="17" t="s">
        <v>86</v>
      </c>
    </row>
    <row r="467" s="13" customFormat="1">
      <c r="A467" s="13"/>
      <c r="B467" s="241"/>
      <c r="C467" s="242"/>
      <c r="D467" s="243" t="s">
        <v>169</v>
      </c>
      <c r="E467" s="244" t="s">
        <v>1</v>
      </c>
      <c r="F467" s="245" t="s">
        <v>170</v>
      </c>
      <c r="G467" s="242"/>
      <c r="H467" s="244" t="s">
        <v>1</v>
      </c>
      <c r="I467" s="246"/>
      <c r="J467" s="242"/>
      <c r="K467" s="242"/>
      <c r="L467" s="247"/>
      <c r="M467" s="248"/>
      <c r="N467" s="249"/>
      <c r="O467" s="249"/>
      <c r="P467" s="249"/>
      <c r="Q467" s="249"/>
      <c r="R467" s="249"/>
      <c r="S467" s="249"/>
      <c r="T467" s="250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51" t="s">
        <v>169</v>
      </c>
      <c r="AU467" s="251" t="s">
        <v>86</v>
      </c>
      <c r="AV467" s="13" t="s">
        <v>84</v>
      </c>
      <c r="AW467" s="13" t="s">
        <v>32</v>
      </c>
      <c r="AX467" s="13" t="s">
        <v>76</v>
      </c>
      <c r="AY467" s="251" t="s">
        <v>156</v>
      </c>
    </row>
    <row r="468" s="13" customFormat="1">
      <c r="A468" s="13"/>
      <c r="B468" s="241"/>
      <c r="C468" s="242"/>
      <c r="D468" s="243" t="s">
        <v>169</v>
      </c>
      <c r="E468" s="244" t="s">
        <v>1</v>
      </c>
      <c r="F468" s="245" t="s">
        <v>218</v>
      </c>
      <c r="G468" s="242"/>
      <c r="H468" s="244" t="s">
        <v>1</v>
      </c>
      <c r="I468" s="246"/>
      <c r="J468" s="242"/>
      <c r="K468" s="242"/>
      <c r="L468" s="247"/>
      <c r="M468" s="248"/>
      <c r="N468" s="249"/>
      <c r="O468" s="249"/>
      <c r="P468" s="249"/>
      <c r="Q468" s="249"/>
      <c r="R468" s="249"/>
      <c r="S468" s="249"/>
      <c r="T468" s="250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51" t="s">
        <v>169</v>
      </c>
      <c r="AU468" s="251" t="s">
        <v>86</v>
      </c>
      <c r="AV468" s="13" t="s">
        <v>84</v>
      </c>
      <c r="AW468" s="13" t="s">
        <v>32</v>
      </c>
      <c r="AX468" s="13" t="s">
        <v>76</v>
      </c>
      <c r="AY468" s="251" t="s">
        <v>156</v>
      </c>
    </row>
    <row r="469" s="14" customFormat="1">
      <c r="A469" s="14"/>
      <c r="B469" s="252"/>
      <c r="C469" s="253"/>
      <c r="D469" s="243" t="s">
        <v>169</v>
      </c>
      <c r="E469" s="254" t="s">
        <v>1</v>
      </c>
      <c r="F469" s="255" t="s">
        <v>345</v>
      </c>
      <c r="G469" s="253"/>
      <c r="H469" s="256">
        <v>4.7300000000000004</v>
      </c>
      <c r="I469" s="257"/>
      <c r="J469" s="253"/>
      <c r="K469" s="253"/>
      <c r="L469" s="258"/>
      <c r="M469" s="259"/>
      <c r="N469" s="260"/>
      <c r="O469" s="260"/>
      <c r="P469" s="260"/>
      <c r="Q469" s="260"/>
      <c r="R469" s="260"/>
      <c r="S469" s="260"/>
      <c r="T469" s="261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2" t="s">
        <v>169</v>
      </c>
      <c r="AU469" s="262" t="s">
        <v>86</v>
      </c>
      <c r="AV469" s="14" t="s">
        <v>86</v>
      </c>
      <c r="AW469" s="14" t="s">
        <v>32</v>
      </c>
      <c r="AX469" s="14" t="s">
        <v>76</v>
      </c>
      <c r="AY469" s="262" t="s">
        <v>156</v>
      </c>
    </row>
    <row r="470" s="13" customFormat="1">
      <c r="A470" s="13"/>
      <c r="B470" s="241"/>
      <c r="C470" s="242"/>
      <c r="D470" s="243" t="s">
        <v>169</v>
      </c>
      <c r="E470" s="244" t="s">
        <v>1</v>
      </c>
      <c r="F470" s="245" t="s">
        <v>220</v>
      </c>
      <c r="G470" s="242"/>
      <c r="H470" s="244" t="s">
        <v>1</v>
      </c>
      <c r="I470" s="246"/>
      <c r="J470" s="242"/>
      <c r="K470" s="242"/>
      <c r="L470" s="247"/>
      <c r="M470" s="248"/>
      <c r="N470" s="249"/>
      <c r="O470" s="249"/>
      <c r="P470" s="249"/>
      <c r="Q470" s="249"/>
      <c r="R470" s="249"/>
      <c r="S470" s="249"/>
      <c r="T470" s="250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1" t="s">
        <v>169</v>
      </c>
      <c r="AU470" s="251" t="s">
        <v>86</v>
      </c>
      <c r="AV470" s="13" t="s">
        <v>84</v>
      </c>
      <c r="AW470" s="13" t="s">
        <v>32</v>
      </c>
      <c r="AX470" s="13" t="s">
        <v>76</v>
      </c>
      <c r="AY470" s="251" t="s">
        <v>156</v>
      </c>
    </row>
    <row r="471" s="14" customFormat="1">
      <c r="A471" s="14"/>
      <c r="B471" s="252"/>
      <c r="C471" s="253"/>
      <c r="D471" s="243" t="s">
        <v>169</v>
      </c>
      <c r="E471" s="254" t="s">
        <v>1</v>
      </c>
      <c r="F471" s="255" t="s">
        <v>346</v>
      </c>
      <c r="G471" s="253"/>
      <c r="H471" s="256">
        <v>12.32</v>
      </c>
      <c r="I471" s="257"/>
      <c r="J471" s="253"/>
      <c r="K471" s="253"/>
      <c r="L471" s="258"/>
      <c r="M471" s="259"/>
      <c r="N471" s="260"/>
      <c r="O471" s="260"/>
      <c r="P471" s="260"/>
      <c r="Q471" s="260"/>
      <c r="R471" s="260"/>
      <c r="S471" s="260"/>
      <c r="T471" s="261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2" t="s">
        <v>169</v>
      </c>
      <c r="AU471" s="262" t="s">
        <v>86</v>
      </c>
      <c r="AV471" s="14" t="s">
        <v>86</v>
      </c>
      <c r="AW471" s="14" t="s">
        <v>32</v>
      </c>
      <c r="AX471" s="14" t="s">
        <v>76</v>
      </c>
      <c r="AY471" s="262" t="s">
        <v>156</v>
      </c>
    </row>
    <row r="472" s="13" customFormat="1">
      <c r="A472" s="13"/>
      <c r="B472" s="241"/>
      <c r="C472" s="242"/>
      <c r="D472" s="243" t="s">
        <v>169</v>
      </c>
      <c r="E472" s="244" t="s">
        <v>1</v>
      </c>
      <c r="F472" s="245" t="s">
        <v>223</v>
      </c>
      <c r="G472" s="242"/>
      <c r="H472" s="244" t="s">
        <v>1</v>
      </c>
      <c r="I472" s="246"/>
      <c r="J472" s="242"/>
      <c r="K472" s="242"/>
      <c r="L472" s="247"/>
      <c r="M472" s="248"/>
      <c r="N472" s="249"/>
      <c r="O472" s="249"/>
      <c r="P472" s="249"/>
      <c r="Q472" s="249"/>
      <c r="R472" s="249"/>
      <c r="S472" s="249"/>
      <c r="T472" s="250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51" t="s">
        <v>169</v>
      </c>
      <c r="AU472" s="251" t="s">
        <v>86</v>
      </c>
      <c r="AV472" s="13" t="s">
        <v>84</v>
      </c>
      <c r="AW472" s="13" t="s">
        <v>32</v>
      </c>
      <c r="AX472" s="13" t="s">
        <v>76</v>
      </c>
      <c r="AY472" s="251" t="s">
        <v>156</v>
      </c>
    </row>
    <row r="473" s="14" customFormat="1">
      <c r="A473" s="14"/>
      <c r="B473" s="252"/>
      <c r="C473" s="253"/>
      <c r="D473" s="243" t="s">
        <v>169</v>
      </c>
      <c r="E473" s="254" t="s">
        <v>1</v>
      </c>
      <c r="F473" s="255" t="s">
        <v>347</v>
      </c>
      <c r="G473" s="253"/>
      <c r="H473" s="256">
        <v>9.7300000000000004</v>
      </c>
      <c r="I473" s="257"/>
      <c r="J473" s="253"/>
      <c r="K473" s="253"/>
      <c r="L473" s="258"/>
      <c r="M473" s="259"/>
      <c r="N473" s="260"/>
      <c r="O473" s="260"/>
      <c r="P473" s="260"/>
      <c r="Q473" s="260"/>
      <c r="R473" s="260"/>
      <c r="S473" s="260"/>
      <c r="T473" s="261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62" t="s">
        <v>169</v>
      </c>
      <c r="AU473" s="262" t="s">
        <v>86</v>
      </c>
      <c r="AV473" s="14" t="s">
        <v>86</v>
      </c>
      <c r="AW473" s="14" t="s">
        <v>32</v>
      </c>
      <c r="AX473" s="14" t="s">
        <v>76</v>
      </c>
      <c r="AY473" s="262" t="s">
        <v>156</v>
      </c>
    </row>
    <row r="474" s="15" customFormat="1">
      <c r="A474" s="15"/>
      <c r="B474" s="263"/>
      <c r="C474" s="264"/>
      <c r="D474" s="243" t="s">
        <v>169</v>
      </c>
      <c r="E474" s="265" t="s">
        <v>1</v>
      </c>
      <c r="F474" s="266" t="s">
        <v>179</v>
      </c>
      <c r="G474" s="264"/>
      <c r="H474" s="267">
        <v>26.780000000000001</v>
      </c>
      <c r="I474" s="268"/>
      <c r="J474" s="264"/>
      <c r="K474" s="264"/>
      <c r="L474" s="269"/>
      <c r="M474" s="270"/>
      <c r="N474" s="271"/>
      <c r="O474" s="271"/>
      <c r="P474" s="271"/>
      <c r="Q474" s="271"/>
      <c r="R474" s="271"/>
      <c r="S474" s="271"/>
      <c r="T474" s="272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73" t="s">
        <v>169</v>
      </c>
      <c r="AU474" s="273" t="s">
        <v>86</v>
      </c>
      <c r="AV474" s="15" t="s">
        <v>163</v>
      </c>
      <c r="AW474" s="15" t="s">
        <v>32</v>
      </c>
      <c r="AX474" s="15" t="s">
        <v>76</v>
      </c>
      <c r="AY474" s="273" t="s">
        <v>156</v>
      </c>
    </row>
    <row r="475" s="14" customFormat="1">
      <c r="A475" s="14"/>
      <c r="B475" s="252"/>
      <c r="C475" s="253"/>
      <c r="D475" s="243" t="s">
        <v>169</v>
      </c>
      <c r="E475" s="254" t="s">
        <v>1</v>
      </c>
      <c r="F475" s="255" t="s">
        <v>481</v>
      </c>
      <c r="G475" s="253"/>
      <c r="H475" s="256">
        <v>28.119</v>
      </c>
      <c r="I475" s="257"/>
      <c r="J475" s="253"/>
      <c r="K475" s="253"/>
      <c r="L475" s="258"/>
      <c r="M475" s="259"/>
      <c r="N475" s="260"/>
      <c r="O475" s="260"/>
      <c r="P475" s="260"/>
      <c r="Q475" s="260"/>
      <c r="R475" s="260"/>
      <c r="S475" s="260"/>
      <c r="T475" s="261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2" t="s">
        <v>169</v>
      </c>
      <c r="AU475" s="262" t="s">
        <v>86</v>
      </c>
      <c r="AV475" s="14" t="s">
        <v>86</v>
      </c>
      <c r="AW475" s="14" t="s">
        <v>32</v>
      </c>
      <c r="AX475" s="14" t="s">
        <v>84</v>
      </c>
      <c r="AY475" s="262" t="s">
        <v>156</v>
      </c>
    </row>
    <row r="476" s="2" customFormat="1" ht="24.15" customHeight="1">
      <c r="A476" s="38"/>
      <c r="B476" s="39"/>
      <c r="C476" s="227" t="s">
        <v>482</v>
      </c>
      <c r="D476" s="227" t="s">
        <v>159</v>
      </c>
      <c r="E476" s="228" t="s">
        <v>483</v>
      </c>
      <c r="F476" s="229" t="s">
        <v>484</v>
      </c>
      <c r="G476" s="230" t="s">
        <v>167</v>
      </c>
      <c r="H476" s="231">
        <v>283.79000000000002</v>
      </c>
      <c r="I476" s="232"/>
      <c r="J476" s="233">
        <f>ROUND(I476*H476,2)</f>
        <v>0</v>
      </c>
      <c r="K476" s="234"/>
      <c r="L476" s="44"/>
      <c r="M476" s="235" t="s">
        <v>1</v>
      </c>
      <c r="N476" s="236" t="s">
        <v>41</v>
      </c>
      <c r="O476" s="91"/>
      <c r="P476" s="237">
        <f>O476*H476</f>
        <v>0</v>
      </c>
      <c r="Q476" s="237">
        <v>0</v>
      </c>
      <c r="R476" s="237">
        <f>Q476*H476</f>
        <v>0</v>
      </c>
      <c r="S476" s="237">
        <v>0.01065</v>
      </c>
      <c r="T476" s="238">
        <f>S476*H476</f>
        <v>3.0223635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39" t="s">
        <v>216</v>
      </c>
      <c r="AT476" s="239" t="s">
        <v>159</v>
      </c>
      <c r="AU476" s="239" t="s">
        <v>86</v>
      </c>
      <c r="AY476" s="17" t="s">
        <v>156</v>
      </c>
      <c r="BE476" s="240">
        <f>IF(N476="základní",J476,0)</f>
        <v>0</v>
      </c>
      <c r="BF476" s="240">
        <f>IF(N476="snížená",J476,0)</f>
        <v>0</v>
      </c>
      <c r="BG476" s="240">
        <f>IF(N476="zákl. přenesená",J476,0)</f>
        <v>0</v>
      </c>
      <c r="BH476" s="240">
        <f>IF(N476="sníž. přenesená",J476,0)</f>
        <v>0</v>
      </c>
      <c r="BI476" s="240">
        <f>IF(N476="nulová",J476,0)</f>
        <v>0</v>
      </c>
      <c r="BJ476" s="17" t="s">
        <v>84</v>
      </c>
      <c r="BK476" s="240">
        <f>ROUND(I476*H476,2)</f>
        <v>0</v>
      </c>
      <c r="BL476" s="17" t="s">
        <v>216</v>
      </c>
      <c r="BM476" s="239" t="s">
        <v>485</v>
      </c>
    </row>
    <row r="477" s="13" customFormat="1">
      <c r="A477" s="13"/>
      <c r="B477" s="241"/>
      <c r="C477" s="242"/>
      <c r="D477" s="243" t="s">
        <v>169</v>
      </c>
      <c r="E477" s="244" t="s">
        <v>1</v>
      </c>
      <c r="F477" s="245" t="s">
        <v>386</v>
      </c>
      <c r="G477" s="242"/>
      <c r="H477" s="244" t="s">
        <v>1</v>
      </c>
      <c r="I477" s="246"/>
      <c r="J477" s="242"/>
      <c r="K477" s="242"/>
      <c r="L477" s="247"/>
      <c r="M477" s="248"/>
      <c r="N477" s="249"/>
      <c r="O477" s="249"/>
      <c r="P477" s="249"/>
      <c r="Q477" s="249"/>
      <c r="R477" s="249"/>
      <c r="S477" s="249"/>
      <c r="T477" s="250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1" t="s">
        <v>169</v>
      </c>
      <c r="AU477" s="251" t="s">
        <v>86</v>
      </c>
      <c r="AV477" s="13" t="s">
        <v>84</v>
      </c>
      <c r="AW477" s="13" t="s">
        <v>32</v>
      </c>
      <c r="AX477" s="13" t="s">
        <v>76</v>
      </c>
      <c r="AY477" s="251" t="s">
        <v>156</v>
      </c>
    </row>
    <row r="478" s="13" customFormat="1">
      <c r="A478" s="13"/>
      <c r="B478" s="241"/>
      <c r="C478" s="242"/>
      <c r="D478" s="243" t="s">
        <v>169</v>
      </c>
      <c r="E478" s="244" t="s">
        <v>1</v>
      </c>
      <c r="F478" s="245" t="s">
        <v>250</v>
      </c>
      <c r="G478" s="242"/>
      <c r="H478" s="244" t="s">
        <v>1</v>
      </c>
      <c r="I478" s="246"/>
      <c r="J478" s="242"/>
      <c r="K478" s="242"/>
      <c r="L478" s="247"/>
      <c r="M478" s="248"/>
      <c r="N478" s="249"/>
      <c r="O478" s="249"/>
      <c r="P478" s="249"/>
      <c r="Q478" s="249"/>
      <c r="R478" s="249"/>
      <c r="S478" s="249"/>
      <c r="T478" s="250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51" t="s">
        <v>169</v>
      </c>
      <c r="AU478" s="251" t="s">
        <v>86</v>
      </c>
      <c r="AV478" s="13" t="s">
        <v>84</v>
      </c>
      <c r="AW478" s="13" t="s">
        <v>32</v>
      </c>
      <c r="AX478" s="13" t="s">
        <v>76</v>
      </c>
      <c r="AY478" s="251" t="s">
        <v>156</v>
      </c>
    </row>
    <row r="479" s="14" customFormat="1">
      <c r="A479" s="14"/>
      <c r="B479" s="252"/>
      <c r="C479" s="253"/>
      <c r="D479" s="243" t="s">
        <v>169</v>
      </c>
      <c r="E479" s="254" t="s">
        <v>1</v>
      </c>
      <c r="F479" s="255" t="s">
        <v>486</v>
      </c>
      <c r="G479" s="253"/>
      <c r="H479" s="256">
        <v>82</v>
      </c>
      <c r="I479" s="257"/>
      <c r="J479" s="253"/>
      <c r="K479" s="253"/>
      <c r="L479" s="258"/>
      <c r="M479" s="259"/>
      <c r="N479" s="260"/>
      <c r="O479" s="260"/>
      <c r="P479" s="260"/>
      <c r="Q479" s="260"/>
      <c r="R479" s="260"/>
      <c r="S479" s="260"/>
      <c r="T479" s="261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62" t="s">
        <v>169</v>
      </c>
      <c r="AU479" s="262" t="s">
        <v>86</v>
      </c>
      <c r="AV479" s="14" t="s">
        <v>86</v>
      </c>
      <c r="AW479" s="14" t="s">
        <v>32</v>
      </c>
      <c r="AX479" s="14" t="s">
        <v>76</v>
      </c>
      <c r="AY479" s="262" t="s">
        <v>156</v>
      </c>
    </row>
    <row r="480" s="13" customFormat="1">
      <c r="A480" s="13"/>
      <c r="B480" s="241"/>
      <c r="C480" s="242"/>
      <c r="D480" s="243" t="s">
        <v>169</v>
      </c>
      <c r="E480" s="244" t="s">
        <v>1</v>
      </c>
      <c r="F480" s="245" t="s">
        <v>487</v>
      </c>
      <c r="G480" s="242"/>
      <c r="H480" s="244" t="s">
        <v>1</v>
      </c>
      <c r="I480" s="246"/>
      <c r="J480" s="242"/>
      <c r="K480" s="242"/>
      <c r="L480" s="247"/>
      <c r="M480" s="248"/>
      <c r="N480" s="249"/>
      <c r="O480" s="249"/>
      <c r="P480" s="249"/>
      <c r="Q480" s="249"/>
      <c r="R480" s="249"/>
      <c r="S480" s="249"/>
      <c r="T480" s="250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1" t="s">
        <v>169</v>
      </c>
      <c r="AU480" s="251" t="s">
        <v>86</v>
      </c>
      <c r="AV480" s="13" t="s">
        <v>84</v>
      </c>
      <c r="AW480" s="13" t="s">
        <v>32</v>
      </c>
      <c r="AX480" s="13" t="s">
        <v>76</v>
      </c>
      <c r="AY480" s="251" t="s">
        <v>156</v>
      </c>
    </row>
    <row r="481" s="14" customFormat="1">
      <c r="A481" s="14"/>
      <c r="B481" s="252"/>
      <c r="C481" s="253"/>
      <c r="D481" s="243" t="s">
        <v>169</v>
      </c>
      <c r="E481" s="254" t="s">
        <v>1</v>
      </c>
      <c r="F481" s="255" t="s">
        <v>488</v>
      </c>
      <c r="G481" s="253"/>
      <c r="H481" s="256">
        <v>12.27</v>
      </c>
      <c r="I481" s="257"/>
      <c r="J481" s="253"/>
      <c r="K481" s="253"/>
      <c r="L481" s="258"/>
      <c r="M481" s="259"/>
      <c r="N481" s="260"/>
      <c r="O481" s="260"/>
      <c r="P481" s="260"/>
      <c r="Q481" s="260"/>
      <c r="R481" s="260"/>
      <c r="S481" s="260"/>
      <c r="T481" s="261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2" t="s">
        <v>169</v>
      </c>
      <c r="AU481" s="262" t="s">
        <v>86</v>
      </c>
      <c r="AV481" s="14" t="s">
        <v>86</v>
      </c>
      <c r="AW481" s="14" t="s">
        <v>32</v>
      </c>
      <c r="AX481" s="14" t="s">
        <v>76</v>
      </c>
      <c r="AY481" s="262" t="s">
        <v>156</v>
      </c>
    </row>
    <row r="482" s="13" customFormat="1">
      <c r="A482" s="13"/>
      <c r="B482" s="241"/>
      <c r="C482" s="242"/>
      <c r="D482" s="243" t="s">
        <v>169</v>
      </c>
      <c r="E482" s="244" t="s">
        <v>1</v>
      </c>
      <c r="F482" s="245" t="s">
        <v>489</v>
      </c>
      <c r="G482" s="242"/>
      <c r="H482" s="244" t="s">
        <v>1</v>
      </c>
      <c r="I482" s="246"/>
      <c r="J482" s="242"/>
      <c r="K482" s="242"/>
      <c r="L482" s="247"/>
      <c r="M482" s="248"/>
      <c r="N482" s="249"/>
      <c r="O482" s="249"/>
      <c r="P482" s="249"/>
      <c r="Q482" s="249"/>
      <c r="R482" s="249"/>
      <c r="S482" s="249"/>
      <c r="T482" s="250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51" t="s">
        <v>169</v>
      </c>
      <c r="AU482" s="251" t="s">
        <v>86</v>
      </c>
      <c r="AV482" s="13" t="s">
        <v>84</v>
      </c>
      <c r="AW482" s="13" t="s">
        <v>32</v>
      </c>
      <c r="AX482" s="13" t="s">
        <v>76</v>
      </c>
      <c r="AY482" s="251" t="s">
        <v>156</v>
      </c>
    </row>
    <row r="483" s="14" customFormat="1">
      <c r="A483" s="14"/>
      <c r="B483" s="252"/>
      <c r="C483" s="253"/>
      <c r="D483" s="243" t="s">
        <v>169</v>
      </c>
      <c r="E483" s="254" t="s">
        <v>1</v>
      </c>
      <c r="F483" s="255" t="s">
        <v>490</v>
      </c>
      <c r="G483" s="253"/>
      <c r="H483" s="256">
        <v>28.41</v>
      </c>
      <c r="I483" s="257"/>
      <c r="J483" s="253"/>
      <c r="K483" s="253"/>
      <c r="L483" s="258"/>
      <c r="M483" s="259"/>
      <c r="N483" s="260"/>
      <c r="O483" s="260"/>
      <c r="P483" s="260"/>
      <c r="Q483" s="260"/>
      <c r="R483" s="260"/>
      <c r="S483" s="260"/>
      <c r="T483" s="261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62" t="s">
        <v>169</v>
      </c>
      <c r="AU483" s="262" t="s">
        <v>86</v>
      </c>
      <c r="AV483" s="14" t="s">
        <v>86</v>
      </c>
      <c r="AW483" s="14" t="s">
        <v>32</v>
      </c>
      <c r="AX483" s="14" t="s">
        <v>76</v>
      </c>
      <c r="AY483" s="262" t="s">
        <v>156</v>
      </c>
    </row>
    <row r="484" s="13" customFormat="1">
      <c r="A484" s="13"/>
      <c r="B484" s="241"/>
      <c r="C484" s="242"/>
      <c r="D484" s="243" t="s">
        <v>169</v>
      </c>
      <c r="E484" s="244" t="s">
        <v>1</v>
      </c>
      <c r="F484" s="245" t="s">
        <v>171</v>
      </c>
      <c r="G484" s="242"/>
      <c r="H484" s="244" t="s">
        <v>1</v>
      </c>
      <c r="I484" s="246"/>
      <c r="J484" s="242"/>
      <c r="K484" s="242"/>
      <c r="L484" s="247"/>
      <c r="M484" s="248"/>
      <c r="N484" s="249"/>
      <c r="O484" s="249"/>
      <c r="P484" s="249"/>
      <c r="Q484" s="249"/>
      <c r="R484" s="249"/>
      <c r="S484" s="249"/>
      <c r="T484" s="250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51" t="s">
        <v>169</v>
      </c>
      <c r="AU484" s="251" t="s">
        <v>86</v>
      </c>
      <c r="AV484" s="13" t="s">
        <v>84</v>
      </c>
      <c r="AW484" s="13" t="s">
        <v>32</v>
      </c>
      <c r="AX484" s="13" t="s">
        <v>76</v>
      </c>
      <c r="AY484" s="251" t="s">
        <v>156</v>
      </c>
    </row>
    <row r="485" s="14" customFormat="1">
      <c r="A485" s="14"/>
      <c r="B485" s="252"/>
      <c r="C485" s="253"/>
      <c r="D485" s="243" t="s">
        <v>169</v>
      </c>
      <c r="E485" s="254" t="s">
        <v>1</v>
      </c>
      <c r="F485" s="255" t="s">
        <v>491</v>
      </c>
      <c r="G485" s="253"/>
      <c r="H485" s="256">
        <v>28.719999999999999</v>
      </c>
      <c r="I485" s="257"/>
      <c r="J485" s="253"/>
      <c r="K485" s="253"/>
      <c r="L485" s="258"/>
      <c r="M485" s="259"/>
      <c r="N485" s="260"/>
      <c r="O485" s="260"/>
      <c r="P485" s="260"/>
      <c r="Q485" s="260"/>
      <c r="R485" s="260"/>
      <c r="S485" s="260"/>
      <c r="T485" s="261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2" t="s">
        <v>169</v>
      </c>
      <c r="AU485" s="262" t="s">
        <v>86</v>
      </c>
      <c r="AV485" s="14" t="s">
        <v>86</v>
      </c>
      <c r="AW485" s="14" t="s">
        <v>32</v>
      </c>
      <c r="AX485" s="14" t="s">
        <v>76</v>
      </c>
      <c r="AY485" s="262" t="s">
        <v>156</v>
      </c>
    </row>
    <row r="486" s="13" customFormat="1">
      <c r="A486" s="13"/>
      <c r="B486" s="241"/>
      <c r="C486" s="242"/>
      <c r="D486" s="243" t="s">
        <v>169</v>
      </c>
      <c r="E486" s="244" t="s">
        <v>1</v>
      </c>
      <c r="F486" s="245" t="s">
        <v>254</v>
      </c>
      <c r="G486" s="242"/>
      <c r="H486" s="244" t="s">
        <v>1</v>
      </c>
      <c r="I486" s="246"/>
      <c r="J486" s="242"/>
      <c r="K486" s="242"/>
      <c r="L486" s="247"/>
      <c r="M486" s="248"/>
      <c r="N486" s="249"/>
      <c r="O486" s="249"/>
      <c r="P486" s="249"/>
      <c r="Q486" s="249"/>
      <c r="R486" s="249"/>
      <c r="S486" s="249"/>
      <c r="T486" s="250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51" t="s">
        <v>169</v>
      </c>
      <c r="AU486" s="251" t="s">
        <v>86</v>
      </c>
      <c r="AV486" s="13" t="s">
        <v>84</v>
      </c>
      <c r="AW486" s="13" t="s">
        <v>32</v>
      </c>
      <c r="AX486" s="13" t="s">
        <v>76</v>
      </c>
      <c r="AY486" s="251" t="s">
        <v>156</v>
      </c>
    </row>
    <row r="487" s="14" customFormat="1">
      <c r="A487" s="14"/>
      <c r="B487" s="252"/>
      <c r="C487" s="253"/>
      <c r="D487" s="243" t="s">
        <v>169</v>
      </c>
      <c r="E487" s="254" t="s">
        <v>1</v>
      </c>
      <c r="F487" s="255" t="s">
        <v>492</v>
      </c>
      <c r="G487" s="253"/>
      <c r="H487" s="256">
        <v>49.5</v>
      </c>
      <c r="I487" s="257"/>
      <c r="J487" s="253"/>
      <c r="K487" s="253"/>
      <c r="L487" s="258"/>
      <c r="M487" s="259"/>
      <c r="N487" s="260"/>
      <c r="O487" s="260"/>
      <c r="P487" s="260"/>
      <c r="Q487" s="260"/>
      <c r="R487" s="260"/>
      <c r="S487" s="260"/>
      <c r="T487" s="261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2" t="s">
        <v>169</v>
      </c>
      <c r="AU487" s="262" t="s">
        <v>86</v>
      </c>
      <c r="AV487" s="14" t="s">
        <v>86</v>
      </c>
      <c r="AW487" s="14" t="s">
        <v>32</v>
      </c>
      <c r="AX487" s="14" t="s">
        <v>76</v>
      </c>
      <c r="AY487" s="262" t="s">
        <v>156</v>
      </c>
    </row>
    <row r="488" s="13" customFormat="1">
      <c r="A488" s="13"/>
      <c r="B488" s="241"/>
      <c r="C488" s="242"/>
      <c r="D488" s="243" t="s">
        <v>169</v>
      </c>
      <c r="E488" s="244" t="s">
        <v>1</v>
      </c>
      <c r="F488" s="245" t="s">
        <v>256</v>
      </c>
      <c r="G488" s="242"/>
      <c r="H488" s="244" t="s">
        <v>1</v>
      </c>
      <c r="I488" s="246"/>
      <c r="J488" s="242"/>
      <c r="K488" s="242"/>
      <c r="L488" s="247"/>
      <c r="M488" s="248"/>
      <c r="N488" s="249"/>
      <c r="O488" s="249"/>
      <c r="P488" s="249"/>
      <c r="Q488" s="249"/>
      <c r="R488" s="249"/>
      <c r="S488" s="249"/>
      <c r="T488" s="250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51" t="s">
        <v>169</v>
      </c>
      <c r="AU488" s="251" t="s">
        <v>86</v>
      </c>
      <c r="AV488" s="13" t="s">
        <v>84</v>
      </c>
      <c r="AW488" s="13" t="s">
        <v>32</v>
      </c>
      <c r="AX488" s="13" t="s">
        <v>76</v>
      </c>
      <c r="AY488" s="251" t="s">
        <v>156</v>
      </c>
    </row>
    <row r="489" s="14" customFormat="1">
      <c r="A489" s="14"/>
      <c r="B489" s="252"/>
      <c r="C489" s="253"/>
      <c r="D489" s="243" t="s">
        <v>169</v>
      </c>
      <c r="E489" s="254" t="s">
        <v>1</v>
      </c>
      <c r="F489" s="255" t="s">
        <v>493</v>
      </c>
      <c r="G489" s="253"/>
      <c r="H489" s="256">
        <v>29.109999999999999</v>
      </c>
      <c r="I489" s="257"/>
      <c r="J489" s="253"/>
      <c r="K489" s="253"/>
      <c r="L489" s="258"/>
      <c r="M489" s="259"/>
      <c r="N489" s="260"/>
      <c r="O489" s="260"/>
      <c r="P489" s="260"/>
      <c r="Q489" s="260"/>
      <c r="R489" s="260"/>
      <c r="S489" s="260"/>
      <c r="T489" s="261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62" t="s">
        <v>169</v>
      </c>
      <c r="AU489" s="262" t="s">
        <v>86</v>
      </c>
      <c r="AV489" s="14" t="s">
        <v>86</v>
      </c>
      <c r="AW489" s="14" t="s">
        <v>32</v>
      </c>
      <c r="AX489" s="14" t="s">
        <v>76</v>
      </c>
      <c r="AY489" s="262" t="s">
        <v>156</v>
      </c>
    </row>
    <row r="490" s="13" customFormat="1">
      <c r="A490" s="13"/>
      <c r="B490" s="241"/>
      <c r="C490" s="242"/>
      <c r="D490" s="243" t="s">
        <v>169</v>
      </c>
      <c r="E490" s="244" t="s">
        <v>1</v>
      </c>
      <c r="F490" s="245" t="s">
        <v>494</v>
      </c>
      <c r="G490" s="242"/>
      <c r="H490" s="244" t="s">
        <v>1</v>
      </c>
      <c r="I490" s="246"/>
      <c r="J490" s="242"/>
      <c r="K490" s="242"/>
      <c r="L490" s="247"/>
      <c r="M490" s="248"/>
      <c r="N490" s="249"/>
      <c r="O490" s="249"/>
      <c r="P490" s="249"/>
      <c r="Q490" s="249"/>
      <c r="R490" s="249"/>
      <c r="S490" s="249"/>
      <c r="T490" s="250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51" t="s">
        <v>169</v>
      </c>
      <c r="AU490" s="251" t="s">
        <v>86</v>
      </c>
      <c r="AV490" s="13" t="s">
        <v>84</v>
      </c>
      <c r="AW490" s="13" t="s">
        <v>32</v>
      </c>
      <c r="AX490" s="13" t="s">
        <v>76</v>
      </c>
      <c r="AY490" s="251" t="s">
        <v>156</v>
      </c>
    </row>
    <row r="491" s="14" customFormat="1">
      <c r="A491" s="14"/>
      <c r="B491" s="252"/>
      <c r="C491" s="253"/>
      <c r="D491" s="243" t="s">
        <v>169</v>
      </c>
      <c r="E491" s="254" t="s">
        <v>1</v>
      </c>
      <c r="F491" s="255" t="s">
        <v>495</v>
      </c>
      <c r="G491" s="253"/>
      <c r="H491" s="256">
        <v>23.300000000000001</v>
      </c>
      <c r="I491" s="257"/>
      <c r="J491" s="253"/>
      <c r="K491" s="253"/>
      <c r="L491" s="258"/>
      <c r="M491" s="259"/>
      <c r="N491" s="260"/>
      <c r="O491" s="260"/>
      <c r="P491" s="260"/>
      <c r="Q491" s="260"/>
      <c r="R491" s="260"/>
      <c r="S491" s="260"/>
      <c r="T491" s="261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62" t="s">
        <v>169</v>
      </c>
      <c r="AU491" s="262" t="s">
        <v>86</v>
      </c>
      <c r="AV491" s="14" t="s">
        <v>86</v>
      </c>
      <c r="AW491" s="14" t="s">
        <v>32</v>
      </c>
      <c r="AX491" s="14" t="s">
        <v>76</v>
      </c>
      <c r="AY491" s="262" t="s">
        <v>156</v>
      </c>
    </row>
    <row r="492" s="13" customFormat="1">
      <c r="A492" s="13"/>
      <c r="B492" s="241"/>
      <c r="C492" s="242"/>
      <c r="D492" s="243" t="s">
        <v>169</v>
      </c>
      <c r="E492" s="244" t="s">
        <v>1</v>
      </c>
      <c r="F492" s="245" t="s">
        <v>496</v>
      </c>
      <c r="G492" s="242"/>
      <c r="H492" s="244" t="s">
        <v>1</v>
      </c>
      <c r="I492" s="246"/>
      <c r="J492" s="242"/>
      <c r="K492" s="242"/>
      <c r="L492" s="247"/>
      <c r="M492" s="248"/>
      <c r="N492" s="249"/>
      <c r="O492" s="249"/>
      <c r="P492" s="249"/>
      <c r="Q492" s="249"/>
      <c r="R492" s="249"/>
      <c r="S492" s="249"/>
      <c r="T492" s="250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51" t="s">
        <v>169</v>
      </c>
      <c r="AU492" s="251" t="s">
        <v>86</v>
      </c>
      <c r="AV492" s="13" t="s">
        <v>84</v>
      </c>
      <c r="AW492" s="13" t="s">
        <v>32</v>
      </c>
      <c r="AX492" s="13" t="s">
        <v>76</v>
      </c>
      <c r="AY492" s="251" t="s">
        <v>156</v>
      </c>
    </row>
    <row r="493" s="14" customFormat="1">
      <c r="A493" s="14"/>
      <c r="B493" s="252"/>
      <c r="C493" s="253"/>
      <c r="D493" s="243" t="s">
        <v>169</v>
      </c>
      <c r="E493" s="254" t="s">
        <v>1</v>
      </c>
      <c r="F493" s="255" t="s">
        <v>497</v>
      </c>
      <c r="G493" s="253"/>
      <c r="H493" s="256">
        <v>20.32</v>
      </c>
      <c r="I493" s="257"/>
      <c r="J493" s="253"/>
      <c r="K493" s="253"/>
      <c r="L493" s="258"/>
      <c r="M493" s="259"/>
      <c r="N493" s="260"/>
      <c r="O493" s="260"/>
      <c r="P493" s="260"/>
      <c r="Q493" s="260"/>
      <c r="R493" s="260"/>
      <c r="S493" s="260"/>
      <c r="T493" s="261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2" t="s">
        <v>169</v>
      </c>
      <c r="AU493" s="262" t="s">
        <v>86</v>
      </c>
      <c r="AV493" s="14" t="s">
        <v>86</v>
      </c>
      <c r="AW493" s="14" t="s">
        <v>32</v>
      </c>
      <c r="AX493" s="14" t="s">
        <v>76</v>
      </c>
      <c r="AY493" s="262" t="s">
        <v>156</v>
      </c>
    </row>
    <row r="494" s="13" customFormat="1">
      <c r="A494" s="13"/>
      <c r="B494" s="241"/>
      <c r="C494" s="242"/>
      <c r="D494" s="243" t="s">
        <v>169</v>
      </c>
      <c r="E494" s="244" t="s">
        <v>1</v>
      </c>
      <c r="F494" s="245" t="s">
        <v>498</v>
      </c>
      <c r="G494" s="242"/>
      <c r="H494" s="244" t="s">
        <v>1</v>
      </c>
      <c r="I494" s="246"/>
      <c r="J494" s="242"/>
      <c r="K494" s="242"/>
      <c r="L494" s="247"/>
      <c r="M494" s="248"/>
      <c r="N494" s="249"/>
      <c r="O494" s="249"/>
      <c r="P494" s="249"/>
      <c r="Q494" s="249"/>
      <c r="R494" s="249"/>
      <c r="S494" s="249"/>
      <c r="T494" s="250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1" t="s">
        <v>169</v>
      </c>
      <c r="AU494" s="251" t="s">
        <v>86</v>
      </c>
      <c r="AV494" s="13" t="s">
        <v>84</v>
      </c>
      <c r="AW494" s="13" t="s">
        <v>32</v>
      </c>
      <c r="AX494" s="13" t="s">
        <v>76</v>
      </c>
      <c r="AY494" s="251" t="s">
        <v>156</v>
      </c>
    </row>
    <row r="495" s="14" customFormat="1">
      <c r="A495" s="14"/>
      <c r="B495" s="252"/>
      <c r="C495" s="253"/>
      <c r="D495" s="243" t="s">
        <v>169</v>
      </c>
      <c r="E495" s="254" t="s">
        <v>1</v>
      </c>
      <c r="F495" s="255" t="s">
        <v>499</v>
      </c>
      <c r="G495" s="253"/>
      <c r="H495" s="256">
        <v>10.16</v>
      </c>
      <c r="I495" s="257"/>
      <c r="J495" s="253"/>
      <c r="K495" s="253"/>
      <c r="L495" s="258"/>
      <c r="M495" s="259"/>
      <c r="N495" s="260"/>
      <c r="O495" s="260"/>
      <c r="P495" s="260"/>
      <c r="Q495" s="260"/>
      <c r="R495" s="260"/>
      <c r="S495" s="260"/>
      <c r="T495" s="261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62" t="s">
        <v>169</v>
      </c>
      <c r="AU495" s="262" t="s">
        <v>86</v>
      </c>
      <c r="AV495" s="14" t="s">
        <v>86</v>
      </c>
      <c r="AW495" s="14" t="s">
        <v>32</v>
      </c>
      <c r="AX495" s="14" t="s">
        <v>76</v>
      </c>
      <c r="AY495" s="262" t="s">
        <v>156</v>
      </c>
    </row>
    <row r="496" s="15" customFormat="1">
      <c r="A496" s="15"/>
      <c r="B496" s="263"/>
      <c r="C496" s="264"/>
      <c r="D496" s="243" t="s">
        <v>169</v>
      </c>
      <c r="E496" s="265" t="s">
        <v>1</v>
      </c>
      <c r="F496" s="266" t="s">
        <v>179</v>
      </c>
      <c r="G496" s="264"/>
      <c r="H496" s="267">
        <v>283.79000000000002</v>
      </c>
      <c r="I496" s="268"/>
      <c r="J496" s="264"/>
      <c r="K496" s="264"/>
      <c r="L496" s="269"/>
      <c r="M496" s="270"/>
      <c r="N496" s="271"/>
      <c r="O496" s="271"/>
      <c r="P496" s="271"/>
      <c r="Q496" s="271"/>
      <c r="R496" s="271"/>
      <c r="S496" s="271"/>
      <c r="T496" s="272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73" t="s">
        <v>169</v>
      </c>
      <c r="AU496" s="273" t="s">
        <v>86</v>
      </c>
      <c r="AV496" s="15" t="s">
        <v>163</v>
      </c>
      <c r="AW496" s="15" t="s">
        <v>32</v>
      </c>
      <c r="AX496" s="15" t="s">
        <v>84</v>
      </c>
      <c r="AY496" s="273" t="s">
        <v>156</v>
      </c>
    </row>
    <row r="497" s="2" customFormat="1" ht="24.15" customHeight="1">
      <c r="A497" s="38"/>
      <c r="B497" s="39"/>
      <c r="C497" s="227" t="s">
        <v>500</v>
      </c>
      <c r="D497" s="227" t="s">
        <v>159</v>
      </c>
      <c r="E497" s="228" t="s">
        <v>501</v>
      </c>
      <c r="F497" s="229" t="s">
        <v>502</v>
      </c>
      <c r="G497" s="230" t="s">
        <v>196</v>
      </c>
      <c r="H497" s="231">
        <v>233.32599999999999</v>
      </c>
      <c r="I497" s="232"/>
      <c r="J497" s="233">
        <f>ROUND(I497*H497,2)</f>
        <v>0</v>
      </c>
      <c r="K497" s="234"/>
      <c r="L497" s="44"/>
      <c r="M497" s="235" t="s">
        <v>1</v>
      </c>
      <c r="N497" s="236" t="s">
        <v>41</v>
      </c>
      <c r="O497" s="91"/>
      <c r="P497" s="237">
        <f>O497*H497</f>
        <v>0</v>
      </c>
      <c r="Q497" s="237">
        <v>0.00020000000000000001</v>
      </c>
      <c r="R497" s="237">
        <f>Q497*H497</f>
        <v>0.046665200000000004</v>
      </c>
      <c r="S497" s="237">
        <v>0</v>
      </c>
      <c r="T497" s="238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239" t="s">
        <v>216</v>
      </c>
      <c r="AT497" s="239" t="s">
        <v>159</v>
      </c>
      <c r="AU497" s="239" t="s">
        <v>86</v>
      </c>
      <c r="AY497" s="17" t="s">
        <v>156</v>
      </c>
      <c r="BE497" s="240">
        <f>IF(N497="základní",J497,0)</f>
        <v>0</v>
      </c>
      <c r="BF497" s="240">
        <f>IF(N497="snížená",J497,0)</f>
        <v>0</v>
      </c>
      <c r="BG497" s="240">
        <f>IF(N497="zákl. přenesená",J497,0)</f>
        <v>0</v>
      </c>
      <c r="BH497" s="240">
        <f>IF(N497="sníž. přenesená",J497,0)</f>
        <v>0</v>
      </c>
      <c r="BI497" s="240">
        <f>IF(N497="nulová",J497,0)</f>
        <v>0</v>
      </c>
      <c r="BJ497" s="17" t="s">
        <v>84</v>
      </c>
      <c r="BK497" s="240">
        <f>ROUND(I497*H497,2)</f>
        <v>0</v>
      </c>
      <c r="BL497" s="17" t="s">
        <v>216</v>
      </c>
      <c r="BM497" s="239" t="s">
        <v>503</v>
      </c>
    </row>
    <row r="498" s="13" customFormat="1">
      <c r="A498" s="13"/>
      <c r="B498" s="241"/>
      <c r="C498" s="242"/>
      <c r="D498" s="243" t="s">
        <v>169</v>
      </c>
      <c r="E498" s="244" t="s">
        <v>1</v>
      </c>
      <c r="F498" s="245" t="s">
        <v>170</v>
      </c>
      <c r="G498" s="242"/>
      <c r="H498" s="244" t="s">
        <v>1</v>
      </c>
      <c r="I498" s="246"/>
      <c r="J498" s="242"/>
      <c r="K498" s="242"/>
      <c r="L498" s="247"/>
      <c r="M498" s="248"/>
      <c r="N498" s="249"/>
      <c r="O498" s="249"/>
      <c r="P498" s="249"/>
      <c r="Q498" s="249"/>
      <c r="R498" s="249"/>
      <c r="S498" s="249"/>
      <c r="T498" s="250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1" t="s">
        <v>169</v>
      </c>
      <c r="AU498" s="251" t="s">
        <v>86</v>
      </c>
      <c r="AV498" s="13" t="s">
        <v>84</v>
      </c>
      <c r="AW498" s="13" t="s">
        <v>32</v>
      </c>
      <c r="AX498" s="13" t="s">
        <v>76</v>
      </c>
      <c r="AY498" s="251" t="s">
        <v>156</v>
      </c>
    </row>
    <row r="499" s="13" customFormat="1">
      <c r="A499" s="13"/>
      <c r="B499" s="241"/>
      <c r="C499" s="242"/>
      <c r="D499" s="243" t="s">
        <v>169</v>
      </c>
      <c r="E499" s="244" t="s">
        <v>1</v>
      </c>
      <c r="F499" s="245" t="s">
        <v>337</v>
      </c>
      <c r="G499" s="242"/>
      <c r="H499" s="244" t="s">
        <v>1</v>
      </c>
      <c r="I499" s="246"/>
      <c r="J499" s="242"/>
      <c r="K499" s="242"/>
      <c r="L499" s="247"/>
      <c r="M499" s="248"/>
      <c r="N499" s="249"/>
      <c r="O499" s="249"/>
      <c r="P499" s="249"/>
      <c r="Q499" s="249"/>
      <c r="R499" s="249"/>
      <c r="S499" s="249"/>
      <c r="T499" s="250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51" t="s">
        <v>169</v>
      </c>
      <c r="AU499" s="251" t="s">
        <v>86</v>
      </c>
      <c r="AV499" s="13" t="s">
        <v>84</v>
      </c>
      <c r="AW499" s="13" t="s">
        <v>32</v>
      </c>
      <c r="AX499" s="13" t="s">
        <v>76</v>
      </c>
      <c r="AY499" s="251" t="s">
        <v>156</v>
      </c>
    </row>
    <row r="500" s="14" customFormat="1">
      <c r="A500" s="14"/>
      <c r="B500" s="252"/>
      <c r="C500" s="253"/>
      <c r="D500" s="243" t="s">
        <v>169</v>
      </c>
      <c r="E500" s="254" t="s">
        <v>1</v>
      </c>
      <c r="F500" s="255" t="s">
        <v>504</v>
      </c>
      <c r="G500" s="253"/>
      <c r="H500" s="256">
        <v>77.272000000000006</v>
      </c>
      <c r="I500" s="257"/>
      <c r="J500" s="253"/>
      <c r="K500" s="253"/>
      <c r="L500" s="258"/>
      <c r="M500" s="259"/>
      <c r="N500" s="260"/>
      <c r="O500" s="260"/>
      <c r="P500" s="260"/>
      <c r="Q500" s="260"/>
      <c r="R500" s="260"/>
      <c r="S500" s="260"/>
      <c r="T500" s="261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2" t="s">
        <v>169</v>
      </c>
      <c r="AU500" s="262" t="s">
        <v>86</v>
      </c>
      <c r="AV500" s="14" t="s">
        <v>86</v>
      </c>
      <c r="AW500" s="14" t="s">
        <v>32</v>
      </c>
      <c r="AX500" s="14" t="s">
        <v>76</v>
      </c>
      <c r="AY500" s="262" t="s">
        <v>156</v>
      </c>
    </row>
    <row r="501" s="13" customFormat="1">
      <c r="A501" s="13"/>
      <c r="B501" s="241"/>
      <c r="C501" s="242"/>
      <c r="D501" s="243" t="s">
        <v>169</v>
      </c>
      <c r="E501" s="244" t="s">
        <v>1</v>
      </c>
      <c r="F501" s="245" t="s">
        <v>339</v>
      </c>
      <c r="G501" s="242"/>
      <c r="H501" s="244" t="s">
        <v>1</v>
      </c>
      <c r="I501" s="246"/>
      <c r="J501" s="242"/>
      <c r="K501" s="242"/>
      <c r="L501" s="247"/>
      <c r="M501" s="248"/>
      <c r="N501" s="249"/>
      <c r="O501" s="249"/>
      <c r="P501" s="249"/>
      <c r="Q501" s="249"/>
      <c r="R501" s="249"/>
      <c r="S501" s="249"/>
      <c r="T501" s="250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51" t="s">
        <v>169</v>
      </c>
      <c r="AU501" s="251" t="s">
        <v>86</v>
      </c>
      <c r="AV501" s="13" t="s">
        <v>84</v>
      </c>
      <c r="AW501" s="13" t="s">
        <v>32</v>
      </c>
      <c r="AX501" s="13" t="s">
        <v>76</v>
      </c>
      <c r="AY501" s="251" t="s">
        <v>156</v>
      </c>
    </row>
    <row r="502" s="14" customFormat="1">
      <c r="A502" s="14"/>
      <c r="B502" s="252"/>
      <c r="C502" s="253"/>
      <c r="D502" s="243" t="s">
        <v>169</v>
      </c>
      <c r="E502" s="254" t="s">
        <v>1</v>
      </c>
      <c r="F502" s="255" t="s">
        <v>505</v>
      </c>
      <c r="G502" s="253"/>
      <c r="H502" s="256">
        <v>39.804000000000002</v>
      </c>
      <c r="I502" s="257"/>
      <c r="J502" s="253"/>
      <c r="K502" s="253"/>
      <c r="L502" s="258"/>
      <c r="M502" s="259"/>
      <c r="N502" s="260"/>
      <c r="O502" s="260"/>
      <c r="P502" s="260"/>
      <c r="Q502" s="260"/>
      <c r="R502" s="260"/>
      <c r="S502" s="260"/>
      <c r="T502" s="261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2" t="s">
        <v>169</v>
      </c>
      <c r="AU502" s="262" t="s">
        <v>86</v>
      </c>
      <c r="AV502" s="14" t="s">
        <v>86</v>
      </c>
      <c r="AW502" s="14" t="s">
        <v>32</v>
      </c>
      <c r="AX502" s="14" t="s">
        <v>76</v>
      </c>
      <c r="AY502" s="262" t="s">
        <v>156</v>
      </c>
    </row>
    <row r="503" s="13" customFormat="1">
      <c r="A503" s="13"/>
      <c r="B503" s="241"/>
      <c r="C503" s="242"/>
      <c r="D503" s="243" t="s">
        <v>169</v>
      </c>
      <c r="E503" s="244" t="s">
        <v>1</v>
      </c>
      <c r="F503" s="245" t="s">
        <v>341</v>
      </c>
      <c r="G503" s="242"/>
      <c r="H503" s="244" t="s">
        <v>1</v>
      </c>
      <c r="I503" s="246"/>
      <c r="J503" s="242"/>
      <c r="K503" s="242"/>
      <c r="L503" s="247"/>
      <c r="M503" s="248"/>
      <c r="N503" s="249"/>
      <c r="O503" s="249"/>
      <c r="P503" s="249"/>
      <c r="Q503" s="249"/>
      <c r="R503" s="249"/>
      <c r="S503" s="249"/>
      <c r="T503" s="250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1" t="s">
        <v>169</v>
      </c>
      <c r="AU503" s="251" t="s">
        <v>86</v>
      </c>
      <c r="AV503" s="13" t="s">
        <v>84</v>
      </c>
      <c r="AW503" s="13" t="s">
        <v>32</v>
      </c>
      <c r="AX503" s="13" t="s">
        <v>76</v>
      </c>
      <c r="AY503" s="251" t="s">
        <v>156</v>
      </c>
    </row>
    <row r="504" s="14" customFormat="1">
      <c r="A504" s="14"/>
      <c r="B504" s="252"/>
      <c r="C504" s="253"/>
      <c r="D504" s="243" t="s">
        <v>169</v>
      </c>
      <c r="E504" s="254" t="s">
        <v>1</v>
      </c>
      <c r="F504" s="255" t="s">
        <v>506</v>
      </c>
      <c r="G504" s="253"/>
      <c r="H504" s="256">
        <v>31.600000000000001</v>
      </c>
      <c r="I504" s="257"/>
      <c r="J504" s="253"/>
      <c r="K504" s="253"/>
      <c r="L504" s="258"/>
      <c r="M504" s="259"/>
      <c r="N504" s="260"/>
      <c r="O504" s="260"/>
      <c r="P504" s="260"/>
      <c r="Q504" s="260"/>
      <c r="R504" s="260"/>
      <c r="S504" s="260"/>
      <c r="T504" s="261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2" t="s">
        <v>169</v>
      </c>
      <c r="AU504" s="262" t="s">
        <v>86</v>
      </c>
      <c r="AV504" s="14" t="s">
        <v>86</v>
      </c>
      <c r="AW504" s="14" t="s">
        <v>32</v>
      </c>
      <c r="AX504" s="14" t="s">
        <v>76</v>
      </c>
      <c r="AY504" s="262" t="s">
        <v>156</v>
      </c>
    </row>
    <row r="505" s="13" customFormat="1">
      <c r="A505" s="13"/>
      <c r="B505" s="241"/>
      <c r="C505" s="242"/>
      <c r="D505" s="243" t="s">
        <v>169</v>
      </c>
      <c r="E505" s="244" t="s">
        <v>1</v>
      </c>
      <c r="F505" s="245" t="s">
        <v>343</v>
      </c>
      <c r="G505" s="242"/>
      <c r="H505" s="244" t="s">
        <v>1</v>
      </c>
      <c r="I505" s="246"/>
      <c r="J505" s="242"/>
      <c r="K505" s="242"/>
      <c r="L505" s="247"/>
      <c r="M505" s="248"/>
      <c r="N505" s="249"/>
      <c r="O505" s="249"/>
      <c r="P505" s="249"/>
      <c r="Q505" s="249"/>
      <c r="R505" s="249"/>
      <c r="S505" s="249"/>
      <c r="T505" s="250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1" t="s">
        <v>169</v>
      </c>
      <c r="AU505" s="251" t="s">
        <v>86</v>
      </c>
      <c r="AV505" s="13" t="s">
        <v>84</v>
      </c>
      <c r="AW505" s="13" t="s">
        <v>32</v>
      </c>
      <c r="AX505" s="13" t="s">
        <v>76</v>
      </c>
      <c r="AY505" s="251" t="s">
        <v>156</v>
      </c>
    </row>
    <row r="506" s="14" customFormat="1">
      <c r="A506" s="14"/>
      <c r="B506" s="252"/>
      <c r="C506" s="253"/>
      <c r="D506" s="243" t="s">
        <v>169</v>
      </c>
      <c r="E506" s="254" t="s">
        <v>1</v>
      </c>
      <c r="F506" s="255" t="s">
        <v>507</v>
      </c>
      <c r="G506" s="253"/>
      <c r="H506" s="256">
        <v>40.100000000000001</v>
      </c>
      <c r="I506" s="257"/>
      <c r="J506" s="253"/>
      <c r="K506" s="253"/>
      <c r="L506" s="258"/>
      <c r="M506" s="259"/>
      <c r="N506" s="260"/>
      <c r="O506" s="260"/>
      <c r="P506" s="260"/>
      <c r="Q506" s="260"/>
      <c r="R506" s="260"/>
      <c r="S506" s="260"/>
      <c r="T506" s="261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2" t="s">
        <v>169</v>
      </c>
      <c r="AU506" s="262" t="s">
        <v>86</v>
      </c>
      <c r="AV506" s="14" t="s">
        <v>86</v>
      </c>
      <c r="AW506" s="14" t="s">
        <v>32</v>
      </c>
      <c r="AX506" s="14" t="s">
        <v>76</v>
      </c>
      <c r="AY506" s="262" t="s">
        <v>156</v>
      </c>
    </row>
    <row r="507" s="13" customFormat="1">
      <c r="A507" s="13"/>
      <c r="B507" s="241"/>
      <c r="C507" s="242"/>
      <c r="D507" s="243" t="s">
        <v>169</v>
      </c>
      <c r="E507" s="244" t="s">
        <v>1</v>
      </c>
      <c r="F507" s="245" t="s">
        <v>218</v>
      </c>
      <c r="G507" s="242"/>
      <c r="H507" s="244" t="s">
        <v>1</v>
      </c>
      <c r="I507" s="246"/>
      <c r="J507" s="242"/>
      <c r="K507" s="242"/>
      <c r="L507" s="247"/>
      <c r="M507" s="248"/>
      <c r="N507" s="249"/>
      <c r="O507" s="249"/>
      <c r="P507" s="249"/>
      <c r="Q507" s="249"/>
      <c r="R507" s="249"/>
      <c r="S507" s="249"/>
      <c r="T507" s="250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1" t="s">
        <v>169</v>
      </c>
      <c r="AU507" s="251" t="s">
        <v>86</v>
      </c>
      <c r="AV507" s="13" t="s">
        <v>84</v>
      </c>
      <c r="AW507" s="13" t="s">
        <v>32</v>
      </c>
      <c r="AX507" s="13" t="s">
        <v>76</v>
      </c>
      <c r="AY507" s="251" t="s">
        <v>156</v>
      </c>
    </row>
    <row r="508" s="14" customFormat="1">
      <c r="A508" s="14"/>
      <c r="B508" s="252"/>
      <c r="C508" s="253"/>
      <c r="D508" s="243" t="s">
        <v>169</v>
      </c>
      <c r="E508" s="254" t="s">
        <v>1</v>
      </c>
      <c r="F508" s="255" t="s">
        <v>508</v>
      </c>
      <c r="G508" s="253"/>
      <c r="H508" s="256">
        <v>8.6999999999999993</v>
      </c>
      <c r="I508" s="257"/>
      <c r="J508" s="253"/>
      <c r="K508" s="253"/>
      <c r="L508" s="258"/>
      <c r="M508" s="259"/>
      <c r="N508" s="260"/>
      <c r="O508" s="260"/>
      <c r="P508" s="260"/>
      <c r="Q508" s="260"/>
      <c r="R508" s="260"/>
      <c r="S508" s="260"/>
      <c r="T508" s="261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2" t="s">
        <v>169</v>
      </c>
      <c r="AU508" s="262" t="s">
        <v>86</v>
      </c>
      <c r="AV508" s="14" t="s">
        <v>86</v>
      </c>
      <c r="AW508" s="14" t="s">
        <v>32</v>
      </c>
      <c r="AX508" s="14" t="s">
        <v>76</v>
      </c>
      <c r="AY508" s="262" t="s">
        <v>156</v>
      </c>
    </row>
    <row r="509" s="13" customFormat="1">
      <c r="A509" s="13"/>
      <c r="B509" s="241"/>
      <c r="C509" s="242"/>
      <c r="D509" s="243" t="s">
        <v>169</v>
      </c>
      <c r="E509" s="244" t="s">
        <v>1</v>
      </c>
      <c r="F509" s="245" t="s">
        <v>220</v>
      </c>
      <c r="G509" s="242"/>
      <c r="H509" s="244" t="s">
        <v>1</v>
      </c>
      <c r="I509" s="246"/>
      <c r="J509" s="242"/>
      <c r="K509" s="242"/>
      <c r="L509" s="247"/>
      <c r="M509" s="248"/>
      <c r="N509" s="249"/>
      <c r="O509" s="249"/>
      <c r="P509" s="249"/>
      <c r="Q509" s="249"/>
      <c r="R509" s="249"/>
      <c r="S509" s="249"/>
      <c r="T509" s="250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51" t="s">
        <v>169</v>
      </c>
      <c r="AU509" s="251" t="s">
        <v>86</v>
      </c>
      <c r="AV509" s="13" t="s">
        <v>84</v>
      </c>
      <c r="AW509" s="13" t="s">
        <v>32</v>
      </c>
      <c r="AX509" s="13" t="s">
        <v>76</v>
      </c>
      <c r="AY509" s="251" t="s">
        <v>156</v>
      </c>
    </row>
    <row r="510" s="14" customFormat="1">
      <c r="A510" s="14"/>
      <c r="B510" s="252"/>
      <c r="C510" s="253"/>
      <c r="D510" s="243" t="s">
        <v>169</v>
      </c>
      <c r="E510" s="254" t="s">
        <v>1</v>
      </c>
      <c r="F510" s="255" t="s">
        <v>509</v>
      </c>
      <c r="G510" s="253"/>
      <c r="H510" s="256">
        <v>17.300000000000001</v>
      </c>
      <c r="I510" s="257"/>
      <c r="J510" s="253"/>
      <c r="K510" s="253"/>
      <c r="L510" s="258"/>
      <c r="M510" s="259"/>
      <c r="N510" s="260"/>
      <c r="O510" s="260"/>
      <c r="P510" s="260"/>
      <c r="Q510" s="260"/>
      <c r="R510" s="260"/>
      <c r="S510" s="260"/>
      <c r="T510" s="261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62" t="s">
        <v>169</v>
      </c>
      <c r="AU510" s="262" t="s">
        <v>86</v>
      </c>
      <c r="AV510" s="14" t="s">
        <v>86</v>
      </c>
      <c r="AW510" s="14" t="s">
        <v>32</v>
      </c>
      <c r="AX510" s="14" t="s">
        <v>76</v>
      </c>
      <c r="AY510" s="262" t="s">
        <v>156</v>
      </c>
    </row>
    <row r="511" s="13" customFormat="1">
      <c r="A511" s="13"/>
      <c r="B511" s="241"/>
      <c r="C511" s="242"/>
      <c r="D511" s="243" t="s">
        <v>169</v>
      </c>
      <c r="E511" s="244" t="s">
        <v>1</v>
      </c>
      <c r="F511" s="245" t="s">
        <v>223</v>
      </c>
      <c r="G511" s="242"/>
      <c r="H511" s="244" t="s">
        <v>1</v>
      </c>
      <c r="I511" s="246"/>
      <c r="J511" s="242"/>
      <c r="K511" s="242"/>
      <c r="L511" s="247"/>
      <c r="M511" s="248"/>
      <c r="N511" s="249"/>
      <c r="O511" s="249"/>
      <c r="P511" s="249"/>
      <c r="Q511" s="249"/>
      <c r="R511" s="249"/>
      <c r="S511" s="249"/>
      <c r="T511" s="250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51" t="s">
        <v>169</v>
      </c>
      <c r="AU511" s="251" t="s">
        <v>86</v>
      </c>
      <c r="AV511" s="13" t="s">
        <v>84</v>
      </c>
      <c r="AW511" s="13" t="s">
        <v>32</v>
      </c>
      <c r="AX511" s="13" t="s">
        <v>76</v>
      </c>
      <c r="AY511" s="251" t="s">
        <v>156</v>
      </c>
    </row>
    <row r="512" s="14" customFormat="1">
      <c r="A512" s="14"/>
      <c r="B512" s="252"/>
      <c r="C512" s="253"/>
      <c r="D512" s="243" t="s">
        <v>169</v>
      </c>
      <c r="E512" s="254" t="s">
        <v>1</v>
      </c>
      <c r="F512" s="255" t="s">
        <v>510</v>
      </c>
      <c r="G512" s="253"/>
      <c r="H512" s="256">
        <v>8.0500000000000007</v>
      </c>
      <c r="I512" s="257"/>
      <c r="J512" s="253"/>
      <c r="K512" s="253"/>
      <c r="L512" s="258"/>
      <c r="M512" s="259"/>
      <c r="N512" s="260"/>
      <c r="O512" s="260"/>
      <c r="P512" s="260"/>
      <c r="Q512" s="260"/>
      <c r="R512" s="260"/>
      <c r="S512" s="260"/>
      <c r="T512" s="261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62" t="s">
        <v>169</v>
      </c>
      <c r="AU512" s="262" t="s">
        <v>86</v>
      </c>
      <c r="AV512" s="14" t="s">
        <v>86</v>
      </c>
      <c r="AW512" s="14" t="s">
        <v>32</v>
      </c>
      <c r="AX512" s="14" t="s">
        <v>76</v>
      </c>
      <c r="AY512" s="262" t="s">
        <v>156</v>
      </c>
    </row>
    <row r="513" s="14" customFormat="1">
      <c r="A513" s="14"/>
      <c r="B513" s="252"/>
      <c r="C513" s="253"/>
      <c r="D513" s="243" t="s">
        <v>169</v>
      </c>
      <c r="E513" s="254" t="s">
        <v>1</v>
      </c>
      <c r="F513" s="255" t="s">
        <v>511</v>
      </c>
      <c r="G513" s="253"/>
      <c r="H513" s="256">
        <v>10.5</v>
      </c>
      <c r="I513" s="257"/>
      <c r="J513" s="253"/>
      <c r="K513" s="253"/>
      <c r="L513" s="258"/>
      <c r="M513" s="259"/>
      <c r="N513" s="260"/>
      <c r="O513" s="260"/>
      <c r="P513" s="260"/>
      <c r="Q513" s="260"/>
      <c r="R513" s="260"/>
      <c r="S513" s="260"/>
      <c r="T513" s="261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2" t="s">
        <v>169</v>
      </c>
      <c r="AU513" s="262" t="s">
        <v>86</v>
      </c>
      <c r="AV513" s="14" t="s">
        <v>86</v>
      </c>
      <c r="AW513" s="14" t="s">
        <v>32</v>
      </c>
      <c r="AX513" s="14" t="s">
        <v>76</v>
      </c>
      <c r="AY513" s="262" t="s">
        <v>156</v>
      </c>
    </row>
    <row r="514" s="15" customFormat="1">
      <c r="A514" s="15"/>
      <c r="B514" s="263"/>
      <c r="C514" s="264"/>
      <c r="D514" s="243" t="s">
        <v>169</v>
      </c>
      <c r="E514" s="265" t="s">
        <v>1</v>
      </c>
      <c r="F514" s="266" t="s">
        <v>179</v>
      </c>
      <c r="G514" s="264"/>
      <c r="H514" s="267">
        <v>233.32600000000002</v>
      </c>
      <c r="I514" s="268"/>
      <c r="J514" s="264"/>
      <c r="K514" s="264"/>
      <c r="L514" s="269"/>
      <c r="M514" s="270"/>
      <c r="N514" s="271"/>
      <c r="O514" s="271"/>
      <c r="P514" s="271"/>
      <c r="Q514" s="271"/>
      <c r="R514" s="271"/>
      <c r="S514" s="271"/>
      <c r="T514" s="272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73" t="s">
        <v>169</v>
      </c>
      <c r="AU514" s="273" t="s">
        <v>86</v>
      </c>
      <c r="AV514" s="15" t="s">
        <v>163</v>
      </c>
      <c r="AW514" s="15" t="s">
        <v>32</v>
      </c>
      <c r="AX514" s="15" t="s">
        <v>84</v>
      </c>
      <c r="AY514" s="273" t="s">
        <v>156</v>
      </c>
    </row>
    <row r="515" s="2" customFormat="1" ht="24.15" customHeight="1">
      <c r="A515" s="38"/>
      <c r="B515" s="39"/>
      <c r="C515" s="227" t="s">
        <v>512</v>
      </c>
      <c r="D515" s="227" t="s">
        <v>159</v>
      </c>
      <c r="E515" s="228" t="s">
        <v>513</v>
      </c>
      <c r="F515" s="229" t="s">
        <v>514</v>
      </c>
      <c r="G515" s="230" t="s">
        <v>419</v>
      </c>
      <c r="H515" s="231">
        <v>5.234</v>
      </c>
      <c r="I515" s="232"/>
      <c r="J515" s="233">
        <f>ROUND(I515*H515,2)</f>
        <v>0</v>
      </c>
      <c r="K515" s="234"/>
      <c r="L515" s="44"/>
      <c r="M515" s="235" t="s">
        <v>1</v>
      </c>
      <c r="N515" s="236" t="s">
        <v>41</v>
      </c>
      <c r="O515" s="91"/>
      <c r="P515" s="237">
        <f>O515*H515</f>
        <v>0</v>
      </c>
      <c r="Q515" s="237">
        <v>0</v>
      </c>
      <c r="R515" s="237">
        <f>Q515*H515</f>
        <v>0</v>
      </c>
      <c r="S515" s="237">
        <v>0</v>
      </c>
      <c r="T515" s="238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239" t="s">
        <v>216</v>
      </c>
      <c r="AT515" s="239" t="s">
        <v>159</v>
      </c>
      <c r="AU515" s="239" t="s">
        <v>86</v>
      </c>
      <c r="AY515" s="17" t="s">
        <v>156</v>
      </c>
      <c r="BE515" s="240">
        <f>IF(N515="základní",J515,0)</f>
        <v>0</v>
      </c>
      <c r="BF515" s="240">
        <f>IF(N515="snížená",J515,0)</f>
        <v>0</v>
      </c>
      <c r="BG515" s="240">
        <f>IF(N515="zákl. přenesená",J515,0)</f>
        <v>0</v>
      </c>
      <c r="BH515" s="240">
        <f>IF(N515="sníž. přenesená",J515,0)</f>
        <v>0</v>
      </c>
      <c r="BI515" s="240">
        <f>IF(N515="nulová",J515,0)</f>
        <v>0</v>
      </c>
      <c r="BJ515" s="17" t="s">
        <v>84</v>
      </c>
      <c r="BK515" s="240">
        <f>ROUND(I515*H515,2)</f>
        <v>0</v>
      </c>
      <c r="BL515" s="17" t="s">
        <v>216</v>
      </c>
      <c r="BM515" s="239" t="s">
        <v>515</v>
      </c>
    </row>
    <row r="516" s="12" customFormat="1" ht="22.8" customHeight="1">
      <c r="A516" s="12"/>
      <c r="B516" s="211"/>
      <c r="C516" s="212"/>
      <c r="D516" s="213" t="s">
        <v>75</v>
      </c>
      <c r="E516" s="225" t="s">
        <v>516</v>
      </c>
      <c r="F516" s="225" t="s">
        <v>517</v>
      </c>
      <c r="G516" s="212"/>
      <c r="H516" s="212"/>
      <c r="I516" s="215"/>
      <c r="J516" s="226">
        <f>BK516</f>
        <v>0</v>
      </c>
      <c r="K516" s="212"/>
      <c r="L516" s="217"/>
      <c r="M516" s="218"/>
      <c r="N516" s="219"/>
      <c r="O516" s="219"/>
      <c r="P516" s="220">
        <f>SUM(P517:P531)</f>
        <v>0</v>
      </c>
      <c r="Q516" s="219"/>
      <c r="R516" s="220">
        <f>SUM(R517:R531)</f>
        <v>0.65000000000000002</v>
      </c>
      <c r="S516" s="219"/>
      <c r="T516" s="221">
        <f>SUM(T517:T531)</f>
        <v>0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222" t="s">
        <v>86</v>
      </c>
      <c r="AT516" s="223" t="s">
        <v>75</v>
      </c>
      <c r="AU516" s="223" t="s">
        <v>84</v>
      </c>
      <c r="AY516" s="222" t="s">
        <v>156</v>
      </c>
      <c r="BK516" s="224">
        <f>SUM(BK517:BK531)</f>
        <v>0</v>
      </c>
    </row>
    <row r="517" s="2" customFormat="1" ht="24.15" customHeight="1">
      <c r="A517" s="38"/>
      <c r="B517" s="39"/>
      <c r="C517" s="227" t="s">
        <v>518</v>
      </c>
      <c r="D517" s="227" t="s">
        <v>159</v>
      </c>
      <c r="E517" s="228" t="s">
        <v>519</v>
      </c>
      <c r="F517" s="229" t="s">
        <v>520</v>
      </c>
      <c r="G517" s="230" t="s">
        <v>162</v>
      </c>
      <c r="H517" s="231">
        <v>3</v>
      </c>
      <c r="I517" s="232"/>
      <c r="J517" s="233">
        <f>ROUND(I517*H517,2)</f>
        <v>0</v>
      </c>
      <c r="K517" s="234"/>
      <c r="L517" s="44"/>
      <c r="M517" s="235" t="s">
        <v>1</v>
      </c>
      <c r="N517" s="236" t="s">
        <v>41</v>
      </c>
      <c r="O517" s="91"/>
      <c r="P517" s="237">
        <f>O517*H517</f>
        <v>0</v>
      </c>
      <c r="Q517" s="237">
        <v>0</v>
      </c>
      <c r="R517" s="237">
        <f>Q517*H517</f>
        <v>0</v>
      </c>
      <c r="S517" s="237">
        <v>0</v>
      </c>
      <c r="T517" s="238">
        <f>S517*H517</f>
        <v>0</v>
      </c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R517" s="239" t="s">
        <v>216</v>
      </c>
      <c r="AT517" s="239" t="s">
        <v>159</v>
      </c>
      <c r="AU517" s="239" t="s">
        <v>86</v>
      </c>
      <c r="AY517" s="17" t="s">
        <v>156</v>
      </c>
      <c r="BE517" s="240">
        <f>IF(N517="základní",J517,0)</f>
        <v>0</v>
      </c>
      <c r="BF517" s="240">
        <f>IF(N517="snížená",J517,0)</f>
        <v>0</v>
      </c>
      <c r="BG517" s="240">
        <f>IF(N517="zákl. přenesená",J517,0)</f>
        <v>0</v>
      </c>
      <c r="BH517" s="240">
        <f>IF(N517="sníž. přenesená",J517,0)</f>
        <v>0</v>
      </c>
      <c r="BI517" s="240">
        <f>IF(N517="nulová",J517,0)</f>
        <v>0</v>
      </c>
      <c r="BJ517" s="17" t="s">
        <v>84</v>
      </c>
      <c r="BK517" s="240">
        <f>ROUND(I517*H517,2)</f>
        <v>0</v>
      </c>
      <c r="BL517" s="17" t="s">
        <v>216</v>
      </c>
      <c r="BM517" s="239" t="s">
        <v>521</v>
      </c>
    </row>
    <row r="518" s="2" customFormat="1" ht="24.15" customHeight="1">
      <c r="A518" s="38"/>
      <c r="B518" s="39"/>
      <c r="C518" s="274" t="s">
        <v>522</v>
      </c>
      <c r="D518" s="274" t="s">
        <v>298</v>
      </c>
      <c r="E518" s="275" t="s">
        <v>523</v>
      </c>
      <c r="F518" s="276" t="s">
        <v>524</v>
      </c>
      <c r="G518" s="277" t="s">
        <v>162</v>
      </c>
      <c r="H518" s="278">
        <v>1</v>
      </c>
      <c r="I518" s="279"/>
      <c r="J518" s="280">
        <f>ROUND(I518*H518,2)</f>
        <v>0</v>
      </c>
      <c r="K518" s="281"/>
      <c r="L518" s="282"/>
      <c r="M518" s="283" t="s">
        <v>1</v>
      </c>
      <c r="N518" s="284" t="s">
        <v>41</v>
      </c>
      <c r="O518" s="91"/>
      <c r="P518" s="237">
        <f>O518*H518</f>
        <v>0</v>
      </c>
      <c r="Q518" s="237">
        <v>0.050000000000000003</v>
      </c>
      <c r="R518" s="237">
        <f>Q518*H518</f>
        <v>0.050000000000000003</v>
      </c>
      <c r="S518" s="237">
        <v>0</v>
      </c>
      <c r="T518" s="238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39" t="s">
        <v>360</v>
      </c>
      <c r="AT518" s="239" t="s">
        <v>298</v>
      </c>
      <c r="AU518" s="239" t="s">
        <v>86</v>
      </c>
      <c r="AY518" s="17" t="s">
        <v>156</v>
      </c>
      <c r="BE518" s="240">
        <f>IF(N518="základní",J518,0)</f>
        <v>0</v>
      </c>
      <c r="BF518" s="240">
        <f>IF(N518="snížená",J518,0)</f>
        <v>0</v>
      </c>
      <c r="BG518" s="240">
        <f>IF(N518="zákl. přenesená",J518,0)</f>
        <v>0</v>
      </c>
      <c r="BH518" s="240">
        <f>IF(N518="sníž. přenesená",J518,0)</f>
        <v>0</v>
      </c>
      <c r="BI518" s="240">
        <f>IF(N518="nulová",J518,0)</f>
        <v>0</v>
      </c>
      <c r="BJ518" s="17" t="s">
        <v>84</v>
      </c>
      <c r="BK518" s="240">
        <f>ROUND(I518*H518,2)</f>
        <v>0</v>
      </c>
      <c r="BL518" s="17" t="s">
        <v>216</v>
      </c>
      <c r="BM518" s="239" t="s">
        <v>525</v>
      </c>
    </row>
    <row r="519" s="2" customFormat="1" ht="24.15" customHeight="1">
      <c r="A519" s="38"/>
      <c r="B519" s="39"/>
      <c r="C519" s="274" t="s">
        <v>526</v>
      </c>
      <c r="D519" s="274" t="s">
        <v>298</v>
      </c>
      <c r="E519" s="275" t="s">
        <v>527</v>
      </c>
      <c r="F519" s="276" t="s">
        <v>528</v>
      </c>
      <c r="G519" s="277" t="s">
        <v>162</v>
      </c>
      <c r="H519" s="278">
        <v>1</v>
      </c>
      <c r="I519" s="279"/>
      <c r="J519" s="280">
        <f>ROUND(I519*H519,2)</f>
        <v>0</v>
      </c>
      <c r="K519" s="281"/>
      <c r="L519" s="282"/>
      <c r="M519" s="283" t="s">
        <v>1</v>
      </c>
      <c r="N519" s="284" t="s">
        <v>41</v>
      </c>
      <c r="O519" s="91"/>
      <c r="P519" s="237">
        <f>O519*H519</f>
        <v>0</v>
      </c>
      <c r="Q519" s="237">
        <v>0.050000000000000003</v>
      </c>
      <c r="R519" s="237">
        <f>Q519*H519</f>
        <v>0.050000000000000003</v>
      </c>
      <c r="S519" s="237">
        <v>0</v>
      </c>
      <c r="T519" s="238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39" t="s">
        <v>360</v>
      </c>
      <c r="AT519" s="239" t="s">
        <v>298</v>
      </c>
      <c r="AU519" s="239" t="s">
        <v>86</v>
      </c>
      <c r="AY519" s="17" t="s">
        <v>156</v>
      </c>
      <c r="BE519" s="240">
        <f>IF(N519="základní",J519,0)</f>
        <v>0</v>
      </c>
      <c r="BF519" s="240">
        <f>IF(N519="snížená",J519,0)</f>
        <v>0</v>
      </c>
      <c r="BG519" s="240">
        <f>IF(N519="zákl. přenesená",J519,0)</f>
        <v>0</v>
      </c>
      <c r="BH519" s="240">
        <f>IF(N519="sníž. přenesená",J519,0)</f>
        <v>0</v>
      </c>
      <c r="BI519" s="240">
        <f>IF(N519="nulová",J519,0)</f>
        <v>0</v>
      </c>
      <c r="BJ519" s="17" t="s">
        <v>84</v>
      </c>
      <c r="BK519" s="240">
        <f>ROUND(I519*H519,2)</f>
        <v>0</v>
      </c>
      <c r="BL519" s="17" t="s">
        <v>216</v>
      </c>
      <c r="BM519" s="239" t="s">
        <v>529</v>
      </c>
    </row>
    <row r="520" s="2" customFormat="1" ht="24.15" customHeight="1">
      <c r="A520" s="38"/>
      <c r="B520" s="39"/>
      <c r="C520" s="274" t="s">
        <v>530</v>
      </c>
      <c r="D520" s="274" t="s">
        <v>298</v>
      </c>
      <c r="E520" s="275" t="s">
        <v>531</v>
      </c>
      <c r="F520" s="276" t="s">
        <v>532</v>
      </c>
      <c r="G520" s="277" t="s">
        <v>162</v>
      </c>
      <c r="H520" s="278">
        <v>1</v>
      </c>
      <c r="I520" s="279"/>
      <c r="J520" s="280">
        <f>ROUND(I520*H520,2)</f>
        <v>0</v>
      </c>
      <c r="K520" s="281"/>
      <c r="L520" s="282"/>
      <c r="M520" s="283" t="s">
        <v>1</v>
      </c>
      <c r="N520" s="284" t="s">
        <v>41</v>
      </c>
      <c r="O520" s="91"/>
      <c r="P520" s="237">
        <f>O520*H520</f>
        <v>0</v>
      </c>
      <c r="Q520" s="237">
        <v>0.050000000000000003</v>
      </c>
      <c r="R520" s="237">
        <f>Q520*H520</f>
        <v>0.050000000000000003</v>
      </c>
      <c r="S520" s="237">
        <v>0</v>
      </c>
      <c r="T520" s="238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39" t="s">
        <v>360</v>
      </c>
      <c r="AT520" s="239" t="s">
        <v>298</v>
      </c>
      <c r="AU520" s="239" t="s">
        <v>86</v>
      </c>
      <c r="AY520" s="17" t="s">
        <v>156</v>
      </c>
      <c r="BE520" s="240">
        <f>IF(N520="základní",J520,0)</f>
        <v>0</v>
      </c>
      <c r="BF520" s="240">
        <f>IF(N520="snížená",J520,0)</f>
        <v>0</v>
      </c>
      <c r="BG520" s="240">
        <f>IF(N520="zákl. přenesená",J520,0)</f>
        <v>0</v>
      </c>
      <c r="BH520" s="240">
        <f>IF(N520="sníž. přenesená",J520,0)</f>
        <v>0</v>
      </c>
      <c r="BI520" s="240">
        <f>IF(N520="nulová",J520,0)</f>
        <v>0</v>
      </c>
      <c r="BJ520" s="17" t="s">
        <v>84</v>
      </c>
      <c r="BK520" s="240">
        <f>ROUND(I520*H520,2)</f>
        <v>0</v>
      </c>
      <c r="BL520" s="17" t="s">
        <v>216</v>
      </c>
      <c r="BM520" s="239" t="s">
        <v>533</v>
      </c>
    </row>
    <row r="521" s="2" customFormat="1" ht="24.15" customHeight="1">
      <c r="A521" s="38"/>
      <c r="B521" s="39"/>
      <c r="C521" s="227" t="s">
        <v>534</v>
      </c>
      <c r="D521" s="227" t="s">
        <v>159</v>
      </c>
      <c r="E521" s="228" t="s">
        <v>535</v>
      </c>
      <c r="F521" s="229" t="s">
        <v>536</v>
      </c>
      <c r="G521" s="230" t="s">
        <v>162</v>
      </c>
      <c r="H521" s="231">
        <v>5</v>
      </c>
      <c r="I521" s="232"/>
      <c r="J521" s="233">
        <f>ROUND(I521*H521,2)</f>
        <v>0</v>
      </c>
      <c r="K521" s="234"/>
      <c r="L521" s="44"/>
      <c r="M521" s="235" t="s">
        <v>1</v>
      </c>
      <c r="N521" s="236" t="s">
        <v>41</v>
      </c>
      <c r="O521" s="91"/>
      <c r="P521" s="237">
        <f>O521*H521</f>
        <v>0</v>
      </c>
      <c r="Q521" s="237">
        <v>0</v>
      </c>
      <c r="R521" s="237">
        <f>Q521*H521</f>
        <v>0</v>
      </c>
      <c r="S521" s="237">
        <v>0</v>
      </c>
      <c r="T521" s="238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39" t="s">
        <v>216</v>
      </c>
      <c r="AT521" s="239" t="s">
        <v>159</v>
      </c>
      <c r="AU521" s="239" t="s">
        <v>86</v>
      </c>
      <c r="AY521" s="17" t="s">
        <v>156</v>
      </c>
      <c r="BE521" s="240">
        <f>IF(N521="základní",J521,0)</f>
        <v>0</v>
      </c>
      <c r="BF521" s="240">
        <f>IF(N521="snížená",J521,0)</f>
        <v>0</v>
      </c>
      <c r="BG521" s="240">
        <f>IF(N521="zákl. přenesená",J521,0)</f>
        <v>0</v>
      </c>
      <c r="BH521" s="240">
        <f>IF(N521="sníž. přenesená",J521,0)</f>
        <v>0</v>
      </c>
      <c r="BI521" s="240">
        <f>IF(N521="nulová",J521,0)</f>
        <v>0</v>
      </c>
      <c r="BJ521" s="17" t="s">
        <v>84</v>
      </c>
      <c r="BK521" s="240">
        <f>ROUND(I521*H521,2)</f>
        <v>0</v>
      </c>
      <c r="BL521" s="17" t="s">
        <v>216</v>
      </c>
      <c r="BM521" s="239" t="s">
        <v>537</v>
      </c>
    </row>
    <row r="522" s="2" customFormat="1" ht="24.15" customHeight="1">
      <c r="A522" s="38"/>
      <c r="B522" s="39"/>
      <c r="C522" s="274" t="s">
        <v>538</v>
      </c>
      <c r="D522" s="274" t="s">
        <v>298</v>
      </c>
      <c r="E522" s="275" t="s">
        <v>539</v>
      </c>
      <c r="F522" s="276" t="s">
        <v>540</v>
      </c>
      <c r="G522" s="277" t="s">
        <v>162</v>
      </c>
      <c r="H522" s="278">
        <v>2</v>
      </c>
      <c r="I522" s="279"/>
      <c r="J522" s="280">
        <f>ROUND(I522*H522,2)</f>
        <v>0</v>
      </c>
      <c r="K522" s="281"/>
      <c r="L522" s="282"/>
      <c r="M522" s="283" t="s">
        <v>1</v>
      </c>
      <c r="N522" s="284" t="s">
        <v>41</v>
      </c>
      <c r="O522" s="91"/>
      <c r="P522" s="237">
        <f>O522*H522</f>
        <v>0</v>
      </c>
      <c r="Q522" s="237">
        <v>0.050000000000000003</v>
      </c>
      <c r="R522" s="237">
        <f>Q522*H522</f>
        <v>0.10000000000000001</v>
      </c>
      <c r="S522" s="237">
        <v>0</v>
      </c>
      <c r="T522" s="238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39" t="s">
        <v>360</v>
      </c>
      <c r="AT522" s="239" t="s">
        <v>298</v>
      </c>
      <c r="AU522" s="239" t="s">
        <v>86</v>
      </c>
      <c r="AY522" s="17" t="s">
        <v>156</v>
      </c>
      <c r="BE522" s="240">
        <f>IF(N522="základní",J522,0)</f>
        <v>0</v>
      </c>
      <c r="BF522" s="240">
        <f>IF(N522="snížená",J522,0)</f>
        <v>0</v>
      </c>
      <c r="BG522" s="240">
        <f>IF(N522="zákl. přenesená",J522,0)</f>
        <v>0</v>
      </c>
      <c r="BH522" s="240">
        <f>IF(N522="sníž. přenesená",J522,0)</f>
        <v>0</v>
      </c>
      <c r="BI522" s="240">
        <f>IF(N522="nulová",J522,0)</f>
        <v>0</v>
      </c>
      <c r="BJ522" s="17" t="s">
        <v>84</v>
      </c>
      <c r="BK522" s="240">
        <f>ROUND(I522*H522,2)</f>
        <v>0</v>
      </c>
      <c r="BL522" s="17" t="s">
        <v>216</v>
      </c>
      <c r="BM522" s="239" t="s">
        <v>541</v>
      </c>
    </row>
    <row r="523" s="2" customFormat="1" ht="24.15" customHeight="1">
      <c r="A523" s="38"/>
      <c r="B523" s="39"/>
      <c r="C523" s="274" t="s">
        <v>542</v>
      </c>
      <c r="D523" s="274" t="s">
        <v>298</v>
      </c>
      <c r="E523" s="275" t="s">
        <v>543</v>
      </c>
      <c r="F523" s="276" t="s">
        <v>544</v>
      </c>
      <c r="G523" s="277" t="s">
        <v>162</v>
      </c>
      <c r="H523" s="278">
        <v>2</v>
      </c>
      <c r="I523" s="279"/>
      <c r="J523" s="280">
        <f>ROUND(I523*H523,2)</f>
        <v>0</v>
      </c>
      <c r="K523" s="281"/>
      <c r="L523" s="282"/>
      <c r="M523" s="283" t="s">
        <v>1</v>
      </c>
      <c r="N523" s="284" t="s">
        <v>41</v>
      </c>
      <c r="O523" s="91"/>
      <c r="P523" s="237">
        <f>O523*H523</f>
        <v>0</v>
      </c>
      <c r="Q523" s="237">
        <v>0.050000000000000003</v>
      </c>
      <c r="R523" s="237">
        <f>Q523*H523</f>
        <v>0.10000000000000001</v>
      </c>
      <c r="S523" s="237">
        <v>0</v>
      </c>
      <c r="T523" s="238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39" t="s">
        <v>360</v>
      </c>
      <c r="AT523" s="239" t="s">
        <v>298</v>
      </c>
      <c r="AU523" s="239" t="s">
        <v>86</v>
      </c>
      <c r="AY523" s="17" t="s">
        <v>156</v>
      </c>
      <c r="BE523" s="240">
        <f>IF(N523="základní",J523,0)</f>
        <v>0</v>
      </c>
      <c r="BF523" s="240">
        <f>IF(N523="snížená",J523,0)</f>
        <v>0</v>
      </c>
      <c r="BG523" s="240">
        <f>IF(N523="zákl. přenesená",J523,0)</f>
        <v>0</v>
      </c>
      <c r="BH523" s="240">
        <f>IF(N523="sníž. přenesená",J523,0)</f>
        <v>0</v>
      </c>
      <c r="BI523" s="240">
        <f>IF(N523="nulová",J523,0)</f>
        <v>0</v>
      </c>
      <c r="BJ523" s="17" t="s">
        <v>84</v>
      </c>
      <c r="BK523" s="240">
        <f>ROUND(I523*H523,2)</f>
        <v>0</v>
      </c>
      <c r="BL523" s="17" t="s">
        <v>216</v>
      </c>
      <c r="BM523" s="239" t="s">
        <v>545</v>
      </c>
    </row>
    <row r="524" s="2" customFormat="1" ht="24.15" customHeight="1">
      <c r="A524" s="38"/>
      <c r="B524" s="39"/>
      <c r="C524" s="274" t="s">
        <v>546</v>
      </c>
      <c r="D524" s="274" t="s">
        <v>298</v>
      </c>
      <c r="E524" s="275" t="s">
        <v>547</v>
      </c>
      <c r="F524" s="276" t="s">
        <v>548</v>
      </c>
      <c r="G524" s="277" t="s">
        <v>162</v>
      </c>
      <c r="H524" s="278">
        <v>1</v>
      </c>
      <c r="I524" s="279"/>
      <c r="J524" s="280">
        <f>ROUND(I524*H524,2)</f>
        <v>0</v>
      </c>
      <c r="K524" s="281"/>
      <c r="L524" s="282"/>
      <c r="M524" s="283" t="s">
        <v>1</v>
      </c>
      <c r="N524" s="284" t="s">
        <v>41</v>
      </c>
      <c r="O524" s="91"/>
      <c r="P524" s="237">
        <f>O524*H524</f>
        <v>0</v>
      </c>
      <c r="Q524" s="237">
        <v>0.050000000000000003</v>
      </c>
      <c r="R524" s="237">
        <f>Q524*H524</f>
        <v>0.050000000000000003</v>
      </c>
      <c r="S524" s="237">
        <v>0</v>
      </c>
      <c r="T524" s="238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239" t="s">
        <v>360</v>
      </c>
      <c r="AT524" s="239" t="s">
        <v>298</v>
      </c>
      <c r="AU524" s="239" t="s">
        <v>86</v>
      </c>
      <c r="AY524" s="17" t="s">
        <v>156</v>
      </c>
      <c r="BE524" s="240">
        <f>IF(N524="základní",J524,0)</f>
        <v>0</v>
      </c>
      <c r="BF524" s="240">
        <f>IF(N524="snížená",J524,0)</f>
        <v>0</v>
      </c>
      <c r="BG524" s="240">
        <f>IF(N524="zákl. přenesená",J524,0)</f>
        <v>0</v>
      </c>
      <c r="BH524" s="240">
        <f>IF(N524="sníž. přenesená",J524,0)</f>
        <v>0</v>
      </c>
      <c r="BI524" s="240">
        <f>IF(N524="nulová",J524,0)</f>
        <v>0</v>
      </c>
      <c r="BJ524" s="17" t="s">
        <v>84</v>
      </c>
      <c r="BK524" s="240">
        <f>ROUND(I524*H524,2)</f>
        <v>0</v>
      </c>
      <c r="BL524" s="17" t="s">
        <v>216</v>
      </c>
      <c r="BM524" s="239" t="s">
        <v>549</v>
      </c>
    </row>
    <row r="525" s="2" customFormat="1" ht="24.15" customHeight="1">
      <c r="A525" s="38"/>
      <c r="B525" s="39"/>
      <c r="C525" s="227" t="s">
        <v>550</v>
      </c>
      <c r="D525" s="227" t="s">
        <v>159</v>
      </c>
      <c r="E525" s="228" t="s">
        <v>551</v>
      </c>
      <c r="F525" s="229" t="s">
        <v>552</v>
      </c>
      <c r="G525" s="230" t="s">
        <v>162</v>
      </c>
      <c r="H525" s="231">
        <v>2</v>
      </c>
      <c r="I525" s="232"/>
      <c r="J525" s="233">
        <f>ROUND(I525*H525,2)</f>
        <v>0</v>
      </c>
      <c r="K525" s="234"/>
      <c r="L525" s="44"/>
      <c r="M525" s="235" t="s">
        <v>1</v>
      </c>
      <c r="N525" s="236" t="s">
        <v>41</v>
      </c>
      <c r="O525" s="91"/>
      <c r="P525" s="237">
        <f>O525*H525</f>
        <v>0</v>
      </c>
      <c r="Q525" s="237">
        <v>0</v>
      </c>
      <c r="R525" s="237">
        <f>Q525*H525</f>
        <v>0</v>
      </c>
      <c r="S525" s="237">
        <v>0</v>
      </c>
      <c r="T525" s="238">
        <f>S525*H525</f>
        <v>0</v>
      </c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R525" s="239" t="s">
        <v>216</v>
      </c>
      <c r="AT525" s="239" t="s">
        <v>159</v>
      </c>
      <c r="AU525" s="239" t="s">
        <v>86</v>
      </c>
      <c r="AY525" s="17" t="s">
        <v>156</v>
      </c>
      <c r="BE525" s="240">
        <f>IF(N525="základní",J525,0)</f>
        <v>0</v>
      </c>
      <c r="BF525" s="240">
        <f>IF(N525="snížená",J525,0)</f>
        <v>0</v>
      </c>
      <c r="BG525" s="240">
        <f>IF(N525="zákl. přenesená",J525,0)</f>
        <v>0</v>
      </c>
      <c r="BH525" s="240">
        <f>IF(N525="sníž. přenesená",J525,0)</f>
        <v>0</v>
      </c>
      <c r="BI525" s="240">
        <f>IF(N525="nulová",J525,0)</f>
        <v>0</v>
      </c>
      <c r="BJ525" s="17" t="s">
        <v>84</v>
      </c>
      <c r="BK525" s="240">
        <f>ROUND(I525*H525,2)</f>
        <v>0</v>
      </c>
      <c r="BL525" s="17" t="s">
        <v>216</v>
      </c>
      <c r="BM525" s="239" t="s">
        <v>553</v>
      </c>
    </row>
    <row r="526" s="2" customFormat="1" ht="24.15" customHeight="1">
      <c r="A526" s="38"/>
      <c r="B526" s="39"/>
      <c r="C526" s="274" t="s">
        <v>554</v>
      </c>
      <c r="D526" s="274" t="s">
        <v>298</v>
      </c>
      <c r="E526" s="275" t="s">
        <v>555</v>
      </c>
      <c r="F526" s="276" t="s">
        <v>556</v>
      </c>
      <c r="G526" s="277" t="s">
        <v>162</v>
      </c>
      <c r="H526" s="278">
        <v>1</v>
      </c>
      <c r="I526" s="279"/>
      <c r="J526" s="280">
        <f>ROUND(I526*H526,2)</f>
        <v>0</v>
      </c>
      <c r="K526" s="281"/>
      <c r="L526" s="282"/>
      <c r="M526" s="283" t="s">
        <v>1</v>
      </c>
      <c r="N526" s="284" t="s">
        <v>41</v>
      </c>
      <c r="O526" s="91"/>
      <c r="P526" s="237">
        <f>O526*H526</f>
        <v>0</v>
      </c>
      <c r="Q526" s="237">
        <v>0.050000000000000003</v>
      </c>
      <c r="R526" s="237">
        <f>Q526*H526</f>
        <v>0.050000000000000003</v>
      </c>
      <c r="S526" s="237">
        <v>0</v>
      </c>
      <c r="T526" s="238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39" t="s">
        <v>360</v>
      </c>
      <c r="AT526" s="239" t="s">
        <v>298</v>
      </c>
      <c r="AU526" s="239" t="s">
        <v>86</v>
      </c>
      <c r="AY526" s="17" t="s">
        <v>156</v>
      </c>
      <c r="BE526" s="240">
        <f>IF(N526="základní",J526,0)</f>
        <v>0</v>
      </c>
      <c r="BF526" s="240">
        <f>IF(N526="snížená",J526,0)</f>
        <v>0</v>
      </c>
      <c r="BG526" s="240">
        <f>IF(N526="zákl. přenesená",J526,0)</f>
        <v>0</v>
      </c>
      <c r="BH526" s="240">
        <f>IF(N526="sníž. přenesená",J526,0)</f>
        <v>0</v>
      </c>
      <c r="BI526" s="240">
        <f>IF(N526="nulová",J526,0)</f>
        <v>0</v>
      </c>
      <c r="BJ526" s="17" t="s">
        <v>84</v>
      </c>
      <c r="BK526" s="240">
        <f>ROUND(I526*H526,2)</f>
        <v>0</v>
      </c>
      <c r="BL526" s="17" t="s">
        <v>216</v>
      </c>
      <c r="BM526" s="239" t="s">
        <v>557</v>
      </c>
    </row>
    <row r="527" s="2" customFormat="1" ht="24.15" customHeight="1">
      <c r="A527" s="38"/>
      <c r="B527" s="39"/>
      <c r="C527" s="274" t="s">
        <v>558</v>
      </c>
      <c r="D527" s="274" t="s">
        <v>298</v>
      </c>
      <c r="E527" s="275" t="s">
        <v>559</v>
      </c>
      <c r="F527" s="276" t="s">
        <v>560</v>
      </c>
      <c r="G527" s="277" t="s">
        <v>162</v>
      </c>
      <c r="H527" s="278">
        <v>1</v>
      </c>
      <c r="I527" s="279"/>
      <c r="J527" s="280">
        <f>ROUND(I527*H527,2)</f>
        <v>0</v>
      </c>
      <c r="K527" s="281"/>
      <c r="L527" s="282"/>
      <c r="M527" s="283" t="s">
        <v>1</v>
      </c>
      <c r="N527" s="284" t="s">
        <v>41</v>
      </c>
      <c r="O527" s="91"/>
      <c r="P527" s="237">
        <f>O527*H527</f>
        <v>0</v>
      </c>
      <c r="Q527" s="237">
        <v>0.050000000000000003</v>
      </c>
      <c r="R527" s="237">
        <f>Q527*H527</f>
        <v>0.050000000000000003</v>
      </c>
      <c r="S527" s="237">
        <v>0</v>
      </c>
      <c r="T527" s="238">
        <f>S527*H527</f>
        <v>0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239" t="s">
        <v>360</v>
      </c>
      <c r="AT527" s="239" t="s">
        <v>298</v>
      </c>
      <c r="AU527" s="239" t="s">
        <v>86</v>
      </c>
      <c r="AY527" s="17" t="s">
        <v>156</v>
      </c>
      <c r="BE527" s="240">
        <f>IF(N527="základní",J527,0)</f>
        <v>0</v>
      </c>
      <c r="BF527" s="240">
        <f>IF(N527="snížená",J527,0)</f>
        <v>0</v>
      </c>
      <c r="BG527" s="240">
        <f>IF(N527="zákl. přenesená",J527,0)</f>
        <v>0</v>
      </c>
      <c r="BH527" s="240">
        <f>IF(N527="sníž. přenesená",J527,0)</f>
        <v>0</v>
      </c>
      <c r="BI527" s="240">
        <f>IF(N527="nulová",J527,0)</f>
        <v>0</v>
      </c>
      <c r="BJ527" s="17" t="s">
        <v>84</v>
      </c>
      <c r="BK527" s="240">
        <f>ROUND(I527*H527,2)</f>
        <v>0</v>
      </c>
      <c r="BL527" s="17" t="s">
        <v>216</v>
      </c>
      <c r="BM527" s="239" t="s">
        <v>561</v>
      </c>
    </row>
    <row r="528" s="2" customFormat="1" ht="21.75" customHeight="1">
      <c r="A528" s="38"/>
      <c r="B528" s="39"/>
      <c r="C528" s="227" t="s">
        <v>562</v>
      </c>
      <c r="D528" s="227" t="s">
        <v>159</v>
      </c>
      <c r="E528" s="228" t="s">
        <v>563</v>
      </c>
      <c r="F528" s="229" t="s">
        <v>564</v>
      </c>
      <c r="G528" s="230" t="s">
        <v>162</v>
      </c>
      <c r="H528" s="231">
        <v>1</v>
      </c>
      <c r="I528" s="232"/>
      <c r="J528" s="233">
        <f>ROUND(I528*H528,2)</f>
        <v>0</v>
      </c>
      <c r="K528" s="234"/>
      <c r="L528" s="44"/>
      <c r="M528" s="235" t="s">
        <v>1</v>
      </c>
      <c r="N528" s="236" t="s">
        <v>41</v>
      </c>
      <c r="O528" s="91"/>
      <c r="P528" s="237">
        <f>O528*H528</f>
        <v>0</v>
      </c>
      <c r="Q528" s="237">
        <v>0.050000000000000003</v>
      </c>
      <c r="R528" s="237">
        <f>Q528*H528</f>
        <v>0.050000000000000003</v>
      </c>
      <c r="S528" s="237">
        <v>0</v>
      </c>
      <c r="T528" s="238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39" t="s">
        <v>216</v>
      </c>
      <c r="AT528" s="239" t="s">
        <v>159</v>
      </c>
      <c r="AU528" s="239" t="s">
        <v>86</v>
      </c>
      <c r="AY528" s="17" t="s">
        <v>156</v>
      </c>
      <c r="BE528" s="240">
        <f>IF(N528="základní",J528,0)</f>
        <v>0</v>
      </c>
      <c r="BF528" s="240">
        <f>IF(N528="snížená",J528,0)</f>
        <v>0</v>
      </c>
      <c r="BG528" s="240">
        <f>IF(N528="zákl. přenesená",J528,0)</f>
        <v>0</v>
      </c>
      <c r="BH528" s="240">
        <f>IF(N528="sníž. přenesená",J528,0)</f>
        <v>0</v>
      </c>
      <c r="BI528" s="240">
        <f>IF(N528="nulová",J528,0)</f>
        <v>0</v>
      </c>
      <c r="BJ528" s="17" t="s">
        <v>84</v>
      </c>
      <c r="BK528" s="240">
        <f>ROUND(I528*H528,2)</f>
        <v>0</v>
      </c>
      <c r="BL528" s="17" t="s">
        <v>216</v>
      </c>
      <c r="BM528" s="239" t="s">
        <v>565</v>
      </c>
    </row>
    <row r="529" s="2" customFormat="1" ht="21.75" customHeight="1">
      <c r="A529" s="38"/>
      <c r="B529" s="39"/>
      <c r="C529" s="227" t="s">
        <v>566</v>
      </c>
      <c r="D529" s="227" t="s">
        <v>159</v>
      </c>
      <c r="E529" s="228" t="s">
        <v>567</v>
      </c>
      <c r="F529" s="229" t="s">
        <v>568</v>
      </c>
      <c r="G529" s="230" t="s">
        <v>162</v>
      </c>
      <c r="H529" s="231">
        <v>1</v>
      </c>
      <c r="I529" s="232"/>
      <c r="J529" s="233">
        <f>ROUND(I529*H529,2)</f>
        <v>0</v>
      </c>
      <c r="K529" s="234"/>
      <c r="L529" s="44"/>
      <c r="M529" s="235" t="s">
        <v>1</v>
      </c>
      <c r="N529" s="236" t="s">
        <v>41</v>
      </c>
      <c r="O529" s="91"/>
      <c r="P529" s="237">
        <f>O529*H529</f>
        <v>0</v>
      </c>
      <c r="Q529" s="237">
        <v>0.050000000000000003</v>
      </c>
      <c r="R529" s="237">
        <f>Q529*H529</f>
        <v>0.050000000000000003</v>
      </c>
      <c r="S529" s="237">
        <v>0</v>
      </c>
      <c r="T529" s="238">
        <f>S529*H529</f>
        <v>0</v>
      </c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39" t="s">
        <v>216</v>
      </c>
      <c r="AT529" s="239" t="s">
        <v>159</v>
      </c>
      <c r="AU529" s="239" t="s">
        <v>86</v>
      </c>
      <c r="AY529" s="17" t="s">
        <v>156</v>
      </c>
      <c r="BE529" s="240">
        <f>IF(N529="základní",J529,0)</f>
        <v>0</v>
      </c>
      <c r="BF529" s="240">
        <f>IF(N529="snížená",J529,0)</f>
        <v>0</v>
      </c>
      <c r="BG529" s="240">
        <f>IF(N529="zákl. přenesená",J529,0)</f>
        <v>0</v>
      </c>
      <c r="BH529" s="240">
        <f>IF(N529="sníž. přenesená",J529,0)</f>
        <v>0</v>
      </c>
      <c r="BI529" s="240">
        <f>IF(N529="nulová",J529,0)</f>
        <v>0</v>
      </c>
      <c r="BJ529" s="17" t="s">
        <v>84</v>
      </c>
      <c r="BK529" s="240">
        <f>ROUND(I529*H529,2)</f>
        <v>0</v>
      </c>
      <c r="BL529" s="17" t="s">
        <v>216</v>
      </c>
      <c r="BM529" s="239" t="s">
        <v>569</v>
      </c>
    </row>
    <row r="530" s="2" customFormat="1" ht="21.75" customHeight="1">
      <c r="A530" s="38"/>
      <c r="B530" s="39"/>
      <c r="C530" s="227" t="s">
        <v>570</v>
      </c>
      <c r="D530" s="227" t="s">
        <v>159</v>
      </c>
      <c r="E530" s="228" t="s">
        <v>571</v>
      </c>
      <c r="F530" s="229" t="s">
        <v>572</v>
      </c>
      <c r="G530" s="230" t="s">
        <v>162</v>
      </c>
      <c r="H530" s="231">
        <v>1</v>
      </c>
      <c r="I530" s="232"/>
      <c r="J530" s="233">
        <f>ROUND(I530*H530,2)</f>
        <v>0</v>
      </c>
      <c r="K530" s="234"/>
      <c r="L530" s="44"/>
      <c r="M530" s="235" t="s">
        <v>1</v>
      </c>
      <c r="N530" s="236" t="s">
        <v>41</v>
      </c>
      <c r="O530" s="91"/>
      <c r="P530" s="237">
        <f>O530*H530</f>
        <v>0</v>
      </c>
      <c r="Q530" s="237">
        <v>0.050000000000000003</v>
      </c>
      <c r="R530" s="237">
        <f>Q530*H530</f>
        <v>0.050000000000000003</v>
      </c>
      <c r="S530" s="237">
        <v>0</v>
      </c>
      <c r="T530" s="238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239" t="s">
        <v>216</v>
      </c>
      <c r="AT530" s="239" t="s">
        <v>159</v>
      </c>
      <c r="AU530" s="239" t="s">
        <v>86</v>
      </c>
      <c r="AY530" s="17" t="s">
        <v>156</v>
      </c>
      <c r="BE530" s="240">
        <f>IF(N530="základní",J530,0)</f>
        <v>0</v>
      </c>
      <c r="BF530" s="240">
        <f>IF(N530="snížená",J530,0)</f>
        <v>0</v>
      </c>
      <c r="BG530" s="240">
        <f>IF(N530="zákl. přenesená",J530,0)</f>
        <v>0</v>
      </c>
      <c r="BH530" s="240">
        <f>IF(N530="sníž. přenesená",J530,0)</f>
        <v>0</v>
      </c>
      <c r="BI530" s="240">
        <f>IF(N530="nulová",J530,0)</f>
        <v>0</v>
      </c>
      <c r="BJ530" s="17" t="s">
        <v>84</v>
      </c>
      <c r="BK530" s="240">
        <f>ROUND(I530*H530,2)</f>
        <v>0</v>
      </c>
      <c r="BL530" s="17" t="s">
        <v>216</v>
      </c>
      <c r="BM530" s="239" t="s">
        <v>573</v>
      </c>
    </row>
    <row r="531" s="2" customFormat="1" ht="24.15" customHeight="1">
      <c r="A531" s="38"/>
      <c r="B531" s="39"/>
      <c r="C531" s="227" t="s">
        <v>574</v>
      </c>
      <c r="D531" s="227" t="s">
        <v>159</v>
      </c>
      <c r="E531" s="228" t="s">
        <v>575</v>
      </c>
      <c r="F531" s="229" t="s">
        <v>576</v>
      </c>
      <c r="G531" s="230" t="s">
        <v>419</v>
      </c>
      <c r="H531" s="231">
        <v>0.75</v>
      </c>
      <c r="I531" s="232"/>
      <c r="J531" s="233">
        <f>ROUND(I531*H531,2)</f>
        <v>0</v>
      </c>
      <c r="K531" s="234"/>
      <c r="L531" s="44"/>
      <c r="M531" s="235" t="s">
        <v>1</v>
      </c>
      <c r="N531" s="236" t="s">
        <v>41</v>
      </c>
      <c r="O531" s="91"/>
      <c r="P531" s="237">
        <f>O531*H531</f>
        <v>0</v>
      </c>
      <c r="Q531" s="237">
        <v>0</v>
      </c>
      <c r="R531" s="237">
        <f>Q531*H531</f>
        <v>0</v>
      </c>
      <c r="S531" s="237">
        <v>0</v>
      </c>
      <c r="T531" s="238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39" t="s">
        <v>216</v>
      </c>
      <c r="AT531" s="239" t="s">
        <v>159</v>
      </c>
      <c r="AU531" s="239" t="s">
        <v>86</v>
      </c>
      <c r="AY531" s="17" t="s">
        <v>156</v>
      </c>
      <c r="BE531" s="240">
        <f>IF(N531="základní",J531,0)</f>
        <v>0</v>
      </c>
      <c r="BF531" s="240">
        <f>IF(N531="snížená",J531,0)</f>
        <v>0</v>
      </c>
      <c r="BG531" s="240">
        <f>IF(N531="zákl. přenesená",J531,0)</f>
        <v>0</v>
      </c>
      <c r="BH531" s="240">
        <f>IF(N531="sníž. přenesená",J531,0)</f>
        <v>0</v>
      </c>
      <c r="BI531" s="240">
        <f>IF(N531="nulová",J531,0)</f>
        <v>0</v>
      </c>
      <c r="BJ531" s="17" t="s">
        <v>84</v>
      </c>
      <c r="BK531" s="240">
        <f>ROUND(I531*H531,2)</f>
        <v>0</v>
      </c>
      <c r="BL531" s="17" t="s">
        <v>216</v>
      </c>
      <c r="BM531" s="239" t="s">
        <v>577</v>
      </c>
    </row>
    <row r="532" s="12" customFormat="1" ht="22.8" customHeight="1">
      <c r="A532" s="12"/>
      <c r="B532" s="211"/>
      <c r="C532" s="212"/>
      <c r="D532" s="213" t="s">
        <v>75</v>
      </c>
      <c r="E532" s="225" t="s">
        <v>578</v>
      </c>
      <c r="F532" s="225" t="s">
        <v>579</v>
      </c>
      <c r="G532" s="212"/>
      <c r="H532" s="212"/>
      <c r="I532" s="215"/>
      <c r="J532" s="226">
        <f>BK532</f>
        <v>0</v>
      </c>
      <c r="K532" s="212"/>
      <c r="L532" s="217"/>
      <c r="M532" s="218"/>
      <c r="N532" s="219"/>
      <c r="O532" s="219"/>
      <c r="P532" s="220">
        <f>SUM(P533:P543)</f>
        <v>0</v>
      </c>
      <c r="Q532" s="219"/>
      <c r="R532" s="220">
        <f>SUM(R533:R543)</f>
        <v>0.105</v>
      </c>
      <c r="S532" s="219"/>
      <c r="T532" s="221">
        <f>SUM(T533:T543)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22" t="s">
        <v>86</v>
      </c>
      <c r="AT532" s="223" t="s">
        <v>75</v>
      </c>
      <c r="AU532" s="223" t="s">
        <v>84</v>
      </c>
      <c r="AY532" s="222" t="s">
        <v>156</v>
      </c>
      <c r="BK532" s="224">
        <f>SUM(BK533:BK543)</f>
        <v>0</v>
      </c>
    </row>
    <row r="533" s="2" customFormat="1" ht="21.75" customHeight="1">
      <c r="A533" s="38"/>
      <c r="B533" s="39"/>
      <c r="C533" s="227" t="s">
        <v>580</v>
      </c>
      <c r="D533" s="227" t="s">
        <v>159</v>
      </c>
      <c r="E533" s="228" t="s">
        <v>581</v>
      </c>
      <c r="F533" s="229" t="s">
        <v>582</v>
      </c>
      <c r="G533" s="230" t="s">
        <v>162</v>
      </c>
      <c r="H533" s="231">
        <v>1</v>
      </c>
      <c r="I533" s="232"/>
      <c r="J533" s="233">
        <f>ROUND(I533*H533,2)</f>
        <v>0</v>
      </c>
      <c r="K533" s="234"/>
      <c r="L533" s="44"/>
      <c r="M533" s="235" t="s">
        <v>1</v>
      </c>
      <c r="N533" s="236" t="s">
        <v>41</v>
      </c>
      <c r="O533" s="91"/>
      <c r="P533" s="237">
        <f>O533*H533</f>
        <v>0</v>
      </c>
      <c r="Q533" s="237">
        <v>0.0030000000000000001</v>
      </c>
      <c r="R533" s="237">
        <f>Q533*H533</f>
        <v>0.0030000000000000001</v>
      </c>
      <c r="S533" s="237">
        <v>0</v>
      </c>
      <c r="T533" s="238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39" t="s">
        <v>216</v>
      </c>
      <c r="AT533" s="239" t="s">
        <v>159</v>
      </c>
      <c r="AU533" s="239" t="s">
        <v>86</v>
      </c>
      <c r="AY533" s="17" t="s">
        <v>156</v>
      </c>
      <c r="BE533" s="240">
        <f>IF(N533="základní",J533,0)</f>
        <v>0</v>
      </c>
      <c r="BF533" s="240">
        <f>IF(N533="snížená",J533,0)</f>
        <v>0</v>
      </c>
      <c r="BG533" s="240">
        <f>IF(N533="zákl. přenesená",J533,0)</f>
        <v>0</v>
      </c>
      <c r="BH533" s="240">
        <f>IF(N533="sníž. přenesená",J533,0)</f>
        <v>0</v>
      </c>
      <c r="BI533" s="240">
        <f>IF(N533="nulová",J533,0)</f>
        <v>0</v>
      </c>
      <c r="BJ533" s="17" t="s">
        <v>84</v>
      </c>
      <c r="BK533" s="240">
        <f>ROUND(I533*H533,2)</f>
        <v>0</v>
      </c>
      <c r="BL533" s="17" t="s">
        <v>216</v>
      </c>
      <c r="BM533" s="239" t="s">
        <v>583</v>
      </c>
    </row>
    <row r="534" s="2" customFormat="1" ht="21.75" customHeight="1">
      <c r="A534" s="38"/>
      <c r="B534" s="39"/>
      <c r="C534" s="227" t="s">
        <v>584</v>
      </c>
      <c r="D534" s="227" t="s">
        <v>159</v>
      </c>
      <c r="E534" s="228" t="s">
        <v>585</v>
      </c>
      <c r="F534" s="229" t="s">
        <v>586</v>
      </c>
      <c r="G534" s="230" t="s">
        <v>162</v>
      </c>
      <c r="H534" s="231">
        <v>3</v>
      </c>
      <c r="I534" s="232"/>
      <c r="J534" s="233">
        <f>ROUND(I534*H534,2)</f>
        <v>0</v>
      </c>
      <c r="K534" s="234"/>
      <c r="L534" s="44"/>
      <c r="M534" s="235" t="s">
        <v>1</v>
      </c>
      <c r="N534" s="236" t="s">
        <v>41</v>
      </c>
      <c r="O534" s="91"/>
      <c r="P534" s="237">
        <f>O534*H534</f>
        <v>0</v>
      </c>
      <c r="Q534" s="237">
        <v>0.0030000000000000001</v>
      </c>
      <c r="R534" s="237">
        <f>Q534*H534</f>
        <v>0.0090000000000000011</v>
      </c>
      <c r="S534" s="237">
        <v>0</v>
      </c>
      <c r="T534" s="238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39" t="s">
        <v>216</v>
      </c>
      <c r="AT534" s="239" t="s">
        <v>159</v>
      </c>
      <c r="AU534" s="239" t="s">
        <v>86</v>
      </c>
      <c r="AY534" s="17" t="s">
        <v>156</v>
      </c>
      <c r="BE534" s="240">
        <f>IF(N534="základní",J534,0)</f>
        <v>0</v>
      </c>
      <c r="BF534" s="240">
        <f>IF(N534="snížená",J534,0)</f>
        <v>0</v>
      </c>
      <c r="BG534" s="240">
        <f>IF(N534="zákl. přenesená",J534,0)</f>
        <v>0</v>
      </c>
      <c r="BH534" s="240">
        <f>IF(N534="sníž. přenesená",J534,0)</f>
        <v>0</v>
      </c>
      <c r="BI534" s="240">
        <f>IF(N534="nulová",J534,0)</f>
        <v>0</v>
      </c>
      <c r="BJ534" s="17" t="s">
        <v>84</v>
      </c>
      <c r="BK534" s="240">
        <f>ROUND(I534*H534,2)</f>
        <v>0</v>
      </c>
      <c r="BL534" s="17" t="s">
        <v>216</v>
      </c>
      <c r="BM534" s="239" t="s">
        <v>587</v>
      </c>
    </row>
    <row r="535" s="2" customFormat="1" ht="24.15" customHeight="1">
      <c r="A535" s="38"/>
      <c r="B535" s="39"/>
      <c r="C535" s="227" t="s">
        <v>588</v>
      </c>
      <c r="D535" s="227" t="s">
        <v>159</v>
      </c>
      <c r="E535" s="228" t="s">
        <v>589</v>
      </c>
      <c r="F535" s="229" t="s">
        <v>590</v>
      </c>
      <c r="G535" s="230" t="s">
        <v>162</v>
      </c>
      <c r="H535" s="231">
        <v>5</v>
      </c>
      <c r="I535" s="232"/>
      <c r="J535" s="233">
        <f>ROUND(I535*H535,2)</f>
        <v>0</v>
      </c>
      <c r="K535" s="234"/>
      <c r="L535" s="44"/>
      <c r="M535" s="235" t="s">
        <v>1</v>
      </c>
      <c r="N535" s="236" t="s">
        <v>41</v>
      </c>
      <c r="O535" s="91"/>
      <c r="P535" s="237">
        <f>O535*H535</f>
        <v>0</v>
      </c>
      <c r="Q535" s="237">
        <v>0.0030000000000000001</v>
      </c>
      <c r="R535" s="237">
        <f>Q535*H535</f>
        <v>0.014999999999999999</v>
      </c>
      <c r="S535" s="237">
        <v>0</v>
      </c>
      <c r="T535" s="238">
        <f>S535*H535</f>
        <v>0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R535" s="239" t="s">
        <v>216</v>
      </c>
      <c r="AT535" s="239" t="s">
        <v>159</v>
      </c>
      <c r="AU535" s="239" t="s">
        <v>86</v>
      </c>
      <c r="AY535" s="17" t="s">
        <v>156</v>
      </c>
      <c r="BE535" s="240">
        <f>IF(N535="základní",J535,0)</f>
        <v>0</v>
      </c>
      <c r="BF535" s="240">
        <f>IF(N535="snížená",J535,0)</f>
        <v>0</v>
      </c>
      <c r="BG535" s="240">
        <f>IF(N535="zákl. přenesená",J535,0)</f>
        <v>0</v>
      </c>
      <c r="BH535" s="240">
        <f>IF(N535="sníž. přenesená",J535,0)</f>
        <v>0</v>
      </c>
      <c r="BI535" s="240">
        <f>IF(N535="nulová",J535,0)</f>
        <v>0</v>
      </c>
      <c r="BJ535" s="17" t="s">
        <v>84</v>
      </c>
      <c r="BK535" s="240">
        <f>ROUND(I535*H535,2)</f>
        <v>0</v>
      </c>
      <c r="BL535" s="17" t="s">
        <v>216</v>
      </c>
      <c r="BM535" s="239" t="s">
        <v>591</v>
      </c>
    </row>
    <row r="536" s="2" customFormat="1" ht="24.15" customHeight="1">
      <c r="A536" s="38"/>
      <c r="B536" s="39"/>
      <c r="C536" s="227" t="s">
        <v>592</v>
      </c>
      <c r="D536" s="227" t="s">
        <v>159</v>
      </c>
      <c r="E536" s="228" t="s">
        <v>593</v>
      </c>
      <c r="F536" s="229" t="s">
        <v>594</v>
      </c>
      <c r="G536" s="230" t="s">
        <v>162</v>
      </c>
      <c r="H536" s="231">
        <v>5</v>
      </c>
      <c r="I536" s="232"/>
      <c r="J536" s="233">
        <f>ROUND(I536*H536,2)</f>
        <v>0</v>
      </c>
      <c r="K536" s="234"/>
      <c r="L536" s="44"/>
      <c r="M536" s="235" t="s">
        <v>1</v>
      </c>
      <c r="N536" s="236" t="s">
        <v>41</v>
      </c>
      <c r="O536" s="91"/>
      <c r="P536" s="237">
        <f>O536*H536</f>
        <v>0</v>
      </c>
      <c r="Q536" s="237">
        <v>0.0030000000000000001</v>
      </c>
      <c r="R536" s="237">
        <f>Q536*H536</f>
        <v>0.014999999999999999</v>
      </c>
      <c r="S536" s="237">
        <v>0</v>
      </c>
      <c r="T536" s="238">
        <f>S536*H536</f>
        <v>0</v>
      </c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R536" s="239" t="s">
        <v>216</v>
      </c>
      <c r="AT536" s="239" t="s">
        <v>159</v>
      </c>
      <c r="AU536" s="239" t="s">
        <v>86</v>
      </c>
      <c r="AY536" s="17" t="s">
        <v>156</v>
      </c>
      <c r="BE536" s="240">
        <f>IF(N536="základní",J536,0)</f>
        <v>0</v>
      </c>
      <c r="BF536" s="240">
        <f>IF(N536="snížená",J536,0)</f>
        <v>0</v>
      </c>
      <c r="BG536" s="240">
        <f>IF(N536="zákl. přenesená",J536,0)</f>
        <v>0</v>
      </c>
      <c r="BH536" s="240">
        <f>IF(N536="sníž. přenesená",J536,0)</f>
        <v>0</v>
      </c>
      <c r="BI536" s="240">
        <f>IF(N536="nulová",J536,0)</f>
        <v>0</v>
      </c>
      <c r="BJ536" s="17" t="s">
        <v>84</v>
      </c>
      <c r="BK536" s="240">
        <f>ROUND(I536*H536,2)</f>
        <v>0</v>
      </c>
      <c r="BL536" s="17" t="s">
        <v>216</v>
      </c>
      <c r="BM536" s="239" t="s">
        <v>595</v>
      </c>
    </row>
    <row r="537" s="2" customFormat="1" ht="24.15" customHeight="1">
      <c r="A537" s="38"/>
      <c r="B537" s="39"/>
      <c r="C537" s="227" t="s">
        <v>596</v>
      </c>
      <c r="D537" s="227" t="s">
        <v>159</v>
      </c>
      <c r="E537" s="228" t="s">
        <v>597</v>
      </c>
      <c r="F537" s="229" t="s">
        <v>598</v>
      </c>
      <c r="G537" s="230" t="s">
        <v>162</v>
      </c>
      <c r="H537" s="231">
        <v>4</v>
      </c>
      <c r="I537" s="232"/>
      <c r="J537" s="233">
        <f>ROUND(I537*H537,2)</f>
        <v>0</v>
      </c>
      <c r="K537" s="234"/>
      <c r="L537" s="44"/>
      <c r="M537" s="235" t="s">
        <v>1</v>
      </c>
      <c r="N537" s="236" t="s">
        <v>41</v>
      </c>
      <c r="O537" s="91"/>
      <c r="P537" s="237">
        <f>O537*H537</f>
        <v>0</v>
      </c>
      <c r="Q537" s="237">
        <v>0.0030000000000000001</v>
      </c>
      <c r="R537" s="237">
        <f>Q537*H537</f>
        <v>0.012</v>
      </c>
      <c r="S537" s="237">
        <v>0</v>
      </c>
      <c r="T537" s="238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39" t="s">
        <v>216</v>
      </c>
      <c r="AT537" s="239" t="s">
        <v>159</v>
      </c>
      <c r="AU537" s="239" t="s">
        <v>86</v>
      </c>
      <c r="AY537" s="17" t="s">
        <v>156</v>
      </c>
      <c r="BE537" s="240">
        <f>IF(N537="základní",J537,0)</f>
        <v>0</v>
      </c>
      <c r="BF537" s="240">
        <f>IF(N537="snížená",J537,0)</f>
        <v>0</v>
      </c>
      <c r="BG537" s="240">
        <f>IF(N537="zákl. přenesená",J537,0)</f>
        <v>0</v>
      </c>
      <c r="BH537" s="240">
        <f>IF(N537="sníž. přenesená",J537,0)</f>
        <v>0</v>
      </c>
      <c r="BI537" s="240">
        <f>IF(N537="nulová",J537,0)</f>
        <v>0</v>
      </c>
      <c r="BJ537" s="17" t="s">
        <v>84</v>
      </c>
      <c r="BK537" s="240">
        <f>ROUND(I537*H537,2)</f>
        <v>0</v>
      </c>
      <c r="BL537" s="17" t="s">
        <v>216</v>
      </c>
      <c r="BM537" s="239" t="s">
        <v>599</v>
      </c>
    </row>
    <row r="538" s="2" customFormat="1" ht="24.15" customHeight="1">
      <c r="A538" s="38"/>
      <c r="B538" s="39"/>
      <c r="C538" s="227" t="s">
        <v>600</v>
      </c>
      <c r="D538" s="227" t="s">
        <v>159</v>
      </c>
      <c r="E538" s="228" t="s">
        <v>601</v>
      </c>
      <c r="F538" s="229" t="s">
        <v>602</v>
      </c>
      <c r="G538" s="230" t="s">
        <v>162</v>
      </c>
      <c r="H538" s="231">
        <v>4</v>
      </c>
      <c r="I538" s="232"/>
      <c r="J538" s="233">
        <f>ROUND(I538*H538,2)</f>
        <v>0</v>
      </c>
      <c r="K538" s="234"/>
      <c r="L538" s="44"/>
      <c r="M538" s="235" t="s">
        <v>1</v>
      </c>
      <c r="N538" s="236" t="s">
        <v>41</v>
      </c>
      <c r="O538" s="91"/>
      <c r="P538" s="237">
        <f>O538*H538</f>
        <v>0</v>
      </c>
      <c r="Q538" s="237">
        <v>0.0030000000000000001</v>
      </c>
      <c r="R538" s="237">
        <f>Q538*H538</f>
        <v>0.012</v>
      </c>
      <c r="S538" s="237">
        <v>0</v>
      </c>
      <c r="T538" s="238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39" t="s">
        <v>216</v>
      </c>
      <c r="AT538" s="239" t="s">
        <v>159</v>
      </c>
      <c r="AU538" s="239" t="s">
        <v>86</v>
      </c>
      <c r="AY538" s="17" t="s">
        <v>156</v>
      </c>
      <c r="BE538" s="240">
        <f>IF(N538="základní",J538,0)</f>
        <v>0</v>
      </c>
      <c r="BF538" s="240">
        <f>IF(N538="snížená",J538,0)</f>
        <v>0</v>
      </c>
      <c r="BG538" s="240">
        <f>IF(N538="zákl. přenesená",J538,0)</f>
        <v>0</v>
      </c>
      <c r="BH538" s="240">
        <f>IF(N538="sníž. přenesená",J538,0)</f>
        <v>0</v>
      </c>
      <c r="BI538" s="240">
        <f>IF(N538="nulová",J538,0)</f>
        <v>0</v>
      </c>
      <c r="BJ538" s="17" t="s">
        <v>84</v>
      </c>
      <c r="BK538" s="240">
        <f>ROUND(I538*H538,2)</f>
        <v>0</v>
      </c>
      <c r="BL538" s="17" t="s">
        <v>216</v>
      </c>
      <c r="BM538" s="239" t="s">
        <v>603</v>
      </c>
    </row>
    <row r="539" s="2" customFormat="1" ht="16.5" customHeight="1">
      <c r="A539" s="38"/>
      <c r="B539" s="39"/>
      <c r="C539" s="227" t="s">
        <v>604</v>
      </c>
      <c r="D539" s="227" t="s">
        <v>159</v>
      </c>
      <c r="E539" s="228" t="s">
        <v>605</v>
      </c>
      <c r="F539" s="229" t="s">
        <v>606</v>
      </c>
      <c r="G539" s="230" t="s">
        <v>162</v>
      </c>
      <c r="H539" s="231">
        <v>5</v>
      </c>
      <c r="I539" s="232"/>
      <c r="J539" s="233">
        <f>ROUND(I539*H539,2)</f>
        <v>0</v>
      </c>
      <c r="K539" s="234"/>
      <c r="L539" s="44"/>
      <c r="M539" s="235" t="s">
        <v>1</v>
      </c>
      <c r="N539" s="236" t="s">
        <v>41</v>
      </c>
      <c r="O539" s="91"/>
      <c r="P539" s="237">
        <f>O539*H539</f>
        <v>0</v>
      </c>
      <c r="Q539" s="237">
        <v>0.0030000000000000001</v>
      </c>
      <c r="R539" s="237">
        <f>Q539*H539</f>
        <v>0.014999999999999999</v>
      </c>
      <c r="S539" s="237">
        <v>0</v>
      </c>
      <c r="T539" s="238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239" t="s">
        <v>216</v>
      </c>
      <c r="AT539" s="239" t="s">
        <v>159</v>
      </c>
      <c r="AU539" s="239" t="s">
        <v>86</v>
      </c>
      <c r="AY539" s="17" t="s">
        <v>156</v>
      </c>
      <c r="BE539" s="240">
        <f>IF(N539="základní",J539,0)</f>
        <v>0</v>
      </c>
      <c r="BF539" s="240">
        <f>IF(N539="snížená",J539,0)</f>
        <v>0</v>
      </c>
      <c r="BG539" s="240">
        <f>IF(N539="zákl. přenesená",J539,0)</f>
        <v>0</v>
      </c>
      <c r="BH539" s="240">
        <f>IF(N539="sníž. přenesená",J539,0)</f>
        <v>0</v>
      </c>
      <c r="BI539" s="240">
        <f>IF(N539="nulová",J539,0)</f>
        <v>0</v>
      </c>
      <c r="BJ539" s="17" t="s">
        <v>84</v>
      </c>
      <c r="BK539" s="240">
        <f>ROUND(I539*H539,2)</f>
        <v>0</v>
      </c>
      <c r="BL539" s="17" t="s">
        <v>216</v>
      </c>
      <c r="BM539" s="239" t="s">
        <v>607</v>
      </c>
    </row>
    <row r="540" s="2" customFormat="1" ht="21.75" customHeight="1">
      <c r="A540" s="38"/>
      <c r="B540" s="39"/>
      <c r="C540" s="227" t="s">
        <v>608</v>
      </c>
      <c r="D540" s="227" t="s">
        <v>159</v>
      </c>
      <c r="E540" s="228" t="s">
        <v>609</v>
      </c>
      <c r="F540" s="229" t="s">
        <v>610</v>
      </c>
      <c r="G540" s="230" t="s">
        <v>162</v>
      </c>
      <c r="H540" s="231">
        <v>5</v>
      </c>
      <c r="I540" s="232"/>
      <c r="J540" s="233">
        <f>ROUND(I540*H540,2)</f>
        <v>0</v>
      </c>
      <c r="K540" s="234"/>
      <c r="L540" s="44"/>
      <c r="M540" s="235" t="s">
        <v>1</v>
      </c>
      <c r="N540" s="236" t="s">
        <v>41</v>
      </c>
      <c r="O540" s="91"/>
      <c r="P540" s="237">
        <f>O540*H540</f>
        <v>0</v>
      </c>
      <c r="Q540" s="237">
        <v>0.0030000000000000001</v>
      </c>
      <c r="R540" s="237">
        <f>Q540*H540</f>
        <v>0.014999999999999999</v>
      </c>
      <c r="S540" s="237">
        <v>0</v>
      </c>
      <c r="T540" s="238">
        <f>S540*H540</f>
        <v>0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239" t="s">
        <v>216</v>
      </c>
      <c r="AT540" s="239" t="s">
        <v>159</v>
      </c>
      <c r="AU540" s="239" t="s">
        <v>86</v>
      </c>
      <c r="AY540" s="17" t="s">
        <v>156</v>
      </c>
      <c r="BE540" s="240">
        <f>IF(N540="základní",J540,0)</f>
        <v>0</v>
      </c>
      <c r="BF540" s="240">
        <f>IF(N540="snížená",J540,0)</f>
        <v>0</v>
      </c>
      <c r="BG540" s="240">
        <f>IF(N540="zákl. přenesená",J540,0)</f>
        <v>0</v>
      </c>
      <c r="BH540" s="240">
        <f>IF(N540="sníž. přenesená",J540,0)</f>
        <v>0</v>
      </c>
      <c r="BI540" s="240">
        <f>IF(N540="nulová",J540,0)</f>
        <v>0</v>
      </c>
      <c r="BJ540" s="17" t="s">
        <v>84</v>
      </c>
      <c r="BK540" s="240">
        <f>ROUND(I540*H540,2)</f>
        <v>0</v>
      </c>
      <c r="BL540" s="17" t="s">
        <v>216</v>
      </c>
      <c r="BM540" s="239" t="s">
        <v>611</v>
      </c>
    </row>
    <row r="541" s="2" customFormat="1" ht="21.75" customHeight="1">
      <c r="A541" s="38"/>
      <c r="B541" s="39"/>
      <c r="C541" s="227" t="s">
        <v>612</v>
      </c>
      <c r="D541" s="227" t="s">
        <v>159</v>
      </c>
      <c r="E541" s="228" t="s">
        <v>613</v>
      </c>
      <c r="F541" s="229" t="s">
        <v>614</v>
      </c>
      <c r="G541" s="230" t="s">
        <v>162</v>
      </c>
      <c r="H541" s="231">
        <v>2</v>
      </c>
      <c r="I541" s="232"/>
      <c r="J541" s="233">
        <f>ROUND(I541*H541,2)</f>
        <v>0</v>
      </c>
      <c r="K541" s="234"/>
      <c r="L541" s="44"/>
      <c r="M541" s="235" t="s">
        <v>1</v>
      </c>
      <c r="N541" s="236" t="s">
        <v>41</v>
      </c>
      <c r="O541" s="91"/>
      <c r="P541" s="237">
        <f>O541*H541</f>
        <v>0</v>
      </c>
      <c r="Q541" s="237">
        <v>0.0030000000000000001</v>
      </c>
      <c r="R541" s="237">
        <f>Q541*H541</f>
        <v>0.0060000000000000001</v>
      </c>
      <c r="S541" s="237">
        <v>0</v>
      </c>
      <c r="T541" s="238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239" t="s">
        <v>216</v>
      </c>
      <c r="AT541" s="239" t="s">
        <v>159</v>
      </c>
      <c r="AU541" s="239" t="s">
        <v>86</v>
      </c>
      <c r="AY541" s="17" t="s">
        <v>156</v>
      </c>
      <c r="BE541" s="240">
        <f>IF(N541="základní",J541,0)</f>
        <v>0</v>
      </c>
      <c r="BF541" s="240">
        <f>IF(N541="snížená",J541,0)</f>
        <v>0</v>
      </c>
      <c r="BG541" s="240">
        <f>IF(N541="zákl. přenesená",J541,0)</f>
        <v>0</v>
      </c>
      <c r="BH541" s="240">
        <f>IF(N541="sníž. přenesená",J541,0)</f>
        <v>0</v>
      </c>
      <c r="BI541" s="240">
        <f>IF(N541="nulová",J541,0)</f>
        <v>0</v>
      </c>
      <c r="BJ541" s="17" t="s">
        <v>84</v>
      </c>
      <c r="BK541" s="240">
        <f>ROUND(I541*H541,2)</f>
        <v>0</v>
      </c>
      <c r="BL541" s="17" t="s">
        <v>216</v>
      </c>
      <c r="BM541" s="239" t="s">
        <v>615</v>
      </c>
    </row>
    <row r="542" s="2" customFormat="1" ht="24.15" customHeight="1">
      <c r="A542" s="38"/>
      <c r="B542" s="39"/>
      <c r="C542" s="227" t="s">
        <v>616</v>
      </c>
      <c r="D542" s="227" t="s">
        <v>159</v>
      </c>
      <c r="E542" s="228" t="s">
        <v>617</v>
      </c>
      <c r="F542" s="229" t="s">
        <v>618</v>
      </c>
      <c r="G542" s="230" t="s">
        <v>331</v>
      </c>
      <c r="H542" s="231">
        <v>1</v>
      </c>
      <c r="I542" s="232"/>
      <c r="J542" s="233">
        <f>ROUND(I542*H542,2)</f>
        <v>0</v>
      </c>
      <c r="K542" s="234"/>
      <c r="L542" s="44"/>
      <c r="M542" s="235" t="s">
        <v>1</v>
      </c>
      <c r="N542" s="236" t="s">
        <v>41</v>
      </c>
      <c r="O542" s="91"/>
      <c r="P542" s="237">
        <f>O542*H542</f>
        <v>0</v>
      </c>
      <c r="Q542" s="237">
        <v>0.0030000000000000001</v>
      </c>
      <c r="R542" s="237">
        <f>Q542*H542</f>
        <v>0.0030000000000000001</v>
      </c>
      <c r="S542" s="237">
        <v>0</v>
      </c>
      <c r="T542" s="238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39" t="s">
        <v>216</v>
      </c>
      <c r="AT542" s="239" t="s">
        <v>159</v>
      </c>
      <c r="AU542" s="239" t="s">
        <v>86</v>
      </c>
      <c r="AY542" s="17" t="s">
        <v>156</v>
      </c>
      <c r="BE542" s="240">
        <f>IF(N542="základní",J542,0)</f>
        <v>0</v>
      </c>
      <c r="BF542" s="240">
        <f>IF(N542="snížená",J542,0)</f>
        <v>0</v>
      </c>
      <c r="BG542" s="240">
        <f>IF(N542="zákl. přenesená",J542,0)</f>
        <v>0</v>
      </c>
      <c r="BH542" s="240">
        <f>IF(N542="sníž. přenesená",J542,0)</f>
        <v>0</v>
      </c>
      <c r="BI542" s="240">
        <f>IF(N542="nulová",J542,0)</f>
        <v>0</v>
      </c>
      <c r="BJ542" s="17" t="s">
        <v>84</v>
      </c>
      <c r="BK542" s="240">
        <f>ROUND(I542*H542,2)</f>
        <v>0</v>
      </c>
      <c r="BL542" s="17" t="s">
        <v>216</v>
      </c>
      <c r="BM542" s="239" t="s">
        <v>619</v>
      </c>
    </row>
    <row r="543" s="2" customFormat="1" ht="24.15" customHeight="1">
      <c r="A543" s="38"/>
      <c r="B543" s="39"/>
      <c r="C543" s="227" t="s">
        <v>620</v>
      </c>
      <c r="D543" s="227" t="s">
        <v>159</v>
      </c>
      <c r="E543" s="228" t="s">
        <v>621</v>
      </c>
      <c r="F543" s="229" t="s">
        <v>622</v>
      </c>
      <c r="G543" s="230" t="s">
        <v>419</v>
      </c>
      <c r="H543" s="231">
        <v>0.105</v>
      </c>
      <c r="I543" s="232"/>
      <c r="J543" s="233">
        <f>ROUND(I543*H543,2)</f>
        <v>0</v>
      </c>
      <c r="K543" s="234"/>
      <c r="L543" s="44"/>
      <c r="M543" s="235" t="s">
        <v>1</v>
      </c>
      <c r="N543" s="236" t="s">
        <v>41</v>
      </c>
      <c r="O543" s="91"/>
      <c r="P543" s="237">
        <f>O543*H543</f>
        <v>0</v>
      </c>
      <c r="Q543" s="237">
        <v>0</v>
      </c>
      <c r="R543" s="237">
        <f>Q543*H543</f>
        <v>0</v>
      </c>
      <c r="S543" s="237">
        <v>0</v>
      </c>
      <c r="T543" s="238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39" t="s">
        <v>216</v>
      </c>
      <c r="AT543" s="239" t="s">
        <v>159</v>
      </c>
      <c r="AU543" s="239" t="s">
        <v>86</v>
      </c>
      <c r="AY543" s="17" t="s">
        <v>156</v>
      </c>
      <c r="BE543" s="240">
        <f>IF(N543="základní",J543,0)</f>
        <v>0</v>
      </c>
      <c r="BF543" s="240">
        <f>IF(N543="snížená",J543,0)</f>
        <v>0</v>
      </c>
      <c r="BG543" s="240">
        <f>IF(N543="zákl. přenesená",J543,0)</f>
        <v>0</v>
      </c>
      <c r="BH543" s="240">
        <f>IF(N543="sníž. přenesená",J543,0)</f>
        <v>0</v>
      </c>
      <c r="BI543" s="240">
        <f>IF(N543="nulová",J543,0)</f>
        <v>0</v>
      </c>
      <c r="BJ543" s="17" t="s">
        <v>84</v>
      </c>
      <c r="BK543" s="240">
        <f>ROUND(I543*H543,2)</f>
        <v>0</v>
      </c>
      <c r="BL543" s="17" t="s">
        <v>216</v>
      </c>
      <c r="BM543" s="239" t="s">
        <v>623</v>
      </c>
    </row>
    <row r="544" s="12" customFormat="1" ht="22.8" customHeight="1">
      <c r="A544" s="12"/>
      <c r="B544" s="211"/>
      <c r="C544" s="212"/>
      <c r="D544" s="213" t="s">
        <v>75</v>
      </c>
      <c r="E544" s="225" t="s">
        <v>624</v>
      </c>
      <c r="F544" s="225" t="s">
        <v>625</v>
      </c>
      <c r="G544" s="212"/>
      <c r="H544" s="212"/>
      <c r="I544" s="215"/>
      <c r="J544" s="226">
        <f>BK544</f>
        <v>0</v>
      </c>
      <c r="K544" s="212"/>
      <c r="L544" s="217"/>
      <c r="M544" s="218"/>
      <c r="N544" s="219"/>
      <c r="O544" s="219"/>
      <c r="P544" s="220">
        <f>SUM(P545:P571)</f>
        <v>0</v>
      </c>
      <c r="Q544" s="219"/>
      <c r="R544" s="220">
        <f>SUM(R545:R571)</f>
        <v>0.9256354</v>
      </c>
      <c r="S544" s="219"/>
      <c r="T544" s="221">
        <f>SUM(T545:T571)</f>
        <v>0</v>
      </c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R544" s="222" t="s">
        <v>86</v>
      </c>
      <c r="AT544" s="223" t="s">
        <v>75</v>
      </c>
      <c r="AU544" s="223" t="s">
        <v>84</v>
      </c>
      <c r="AY544" s="222" t="s">
        <v>156</v>
      </c>
      <c r="BK544" s="224">
        <f>SUM(BK545:BK571)</f>
        <v>0</v>
      </c>
    </row>
    <row r="545" s="2" customFormat="1" ht="16.5" customHeight="1">
      <c r="A545" s="38"/>
      <c r="B545" s="39"/>
      <c r="C545" s="227" t="s">
        <v>626</v>
      </c>
      <c r="D545" s="227" t="s">
        <v>159</v>
      </c>
      <c r="E545" s="228" t="s">
        <v>627</v>
      </c>
      <c r="F545" s="229" t="s">
        <v>628</v>
      </c>
      <c r="G545" s="230" t="s">
        <v>167</v>
      </c>
      <c r="H545" s="231">
        <v>26.780000000000001</v>
      </c>
      <c r="I545" s="232"/>
      <c r="J545" s="233">
        <f>ROUND(I545*H545,2)</f>
        <v>0</v>
      </c>
      <c r="K545" s="234"/>
      <c r="L545" s="44"/>
      <c r="M545" s="235" t="s">
        <v>1</v>
      </c>
      <c r="N545" s="236" t="s">
        <v>41</v>
      </c>
      <c r="O545" s="91"/>
      <c r="P545" s="237">
        <f>O545*H545</f>
        <v>0</v>
      </c>
      <c r="Q545" s="237">
        <v>0</v>
      </c>
      <c r="R545" s="237">
        <f>Q545*H545</f>
        <v>0</v>
      </c>
      <c r="S545" s="237">
        <v>0</v>
      </c>
      <c r="T545" s="238">
        <f>S545*H545</f>
        <v>0</v>
      </c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R545" s="239" t="s">
        <v>216</v>
      </c>
      <c r="AT545" s="239" t="s">
        <v>159</v>
      </c>
      <c r="AU545" s="239" t="s">
        <v>86</v>
      </c>
      <c r="AY545" s="17" t="s">
        <v>156</v>
      </c>
      <c r="BE545" s="240">
        <f>IF(N545="základní",J545,0)</f>
        <v>0</v>
      </c>
      <c r="BF545" s="240">
        <f>IF(N545="snížená",J545,0)</f>
        <v>0</v>
      </c>
      <c r="BG545" s="240">
        <f>IF(N545="zákl. přenesená",J545,0)</f>
        <v>0</v>
      </c>
      <c r="BH545" s="240">
        <f>IF(N545="sníž. přenesená",J545,0)</f>
        <v>0</v>
      </c>
      <c r="BI545" s="240">
        <f>IF(N545="nulová",J545,0)</f>
        <v>0</v>
      </c>
      <c r="BJ545" s="17" t="s">
        <v>84</v>
      </c>
      <c r="BK545" s="240">
        <f>ROUND(I545*H545,2)</f>
        <v>0</v>
      </c>
      <c r="BL545" s="17" t="s">
        <v>216</v>
      </c>
      <c r="BM545" s="239" t="s">
        <v>629</v>
      </c>
    </row>
    <row r="546" s="13" customFormat="1">
      <c r="A546" s="13"/>
      <c r="B546" s="241"/>
      <c r="C546" s="242"/>
      <c r="D546" s="243" t="s">
        <v>169</v>
      </c>
      <c r="E546" s="244" t="s">
        <v>1</v>
      </c>
      <c r="F546" s="245" t="s">
        <v>630</v>
      </c>
      <c r="G546" s="242"/>
      <c r="H546" s="244" t="s">
        <v>1</v>
      </c>
      <c r="I546" s="246"/>
      <c r="J546" s="242"/>
      <c r="K546" s="242"/>
      <c r="L546" s="247"/>
      <c r="M546" s="248"/>
      <c r="N546" s="249"/>
      <c r="O546" s="249"/>
      <c r="P546" s="249"/>
      <c r="Q546" s="249"/>
      <c r="R546" s="249"/>
      <c r="S546" s="249"/>
      <c r="T546" s="250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51" t="s">
        <v>169</v>
      </c>
      <c r="AU546" s="251" t="s">
        <v>86</v>
      </c>
      <c r="AV546" s="13" t="s">
        <v>84</v>
      </c>
      <c r="AW546" s="13" t="s">
        <v>32</v>
      </c>
      <c r="AX546" s="13" t="s">
        <v>76</v>
      </c>
      <c r="AY546" s="251" t="s">
        <v>156</v>
      </c>
    </row>
    <row r="547" s="14" customFormat="1">
      <c r="A547" s="14"/>
      <c r="B547" s="252"/>
      <c r="C547" s="253"/>
      <c r="D547" s="243" t="s">
        <v>169</v>
      </c>
      <c r="E547" s="254" t="s">
        <v>1</v>
      </c>
      <c r="F547" s="255" t="s">
        <v>473</v>
      </c>
      <c r="G547" s="253"/>
      <c r="H547" s="256">
        <v>26.780000000000001</v>
      </c>
      <c r="I547" s="257"/>
      <c r="J547" s="253"/>
      <c r="K547" s="253"/>
      <c r="L547" s="258"/>
      <c r="M547" s="259"/>
      <c r="N547" s="260"/>
      <c r="O547" s="260"/>
      <c r="P547" s="260"/>
      <c r="Q547" s="260"/>
      <c r="R547" s="260"/>
      <c r="S547" s="260"/>
      <c r="T547" s="261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62" t="s">
        <v>169</v>
      </c>
      <c r="AU547" s="262" t="s">
        <v>86</v>
      </c>
      <c r="AV547" s="14" t="s">
        <v>86</v>
      </c>
      <c r="AW547" s="14" t="s">
        <v>32</v>
      </c>
      <c r="AX547" s="14" t="s">
        <v>84</v>
      </c>
      <c r="AY547" s="262" t="s">
        <v>156</v>
      </c>
    </row>
    <row r="548" s="2" customFormat="1" ht="16.5" customHeight="1">
      <c r="A548" s="38"/>
      <c r="B548" s="39"/>
      <c r="C548" s="227" t="s">
        <v>631</v>
      </c>
      <c r="D548" s="227" t="s">
        <v>159</v>
      </c>
      <c r="E548" s="228" t="s">
        <v>632</v>
      </c>
      <c r="F548" s="229" t="s">
        <v>633</v>
      </c>
      <c r="G548" s="230" t="s">
        <v>167</v>
      </c>
      <c r="H548" s="231">
        <v>26.780000000000001</v>
      </c>
      <c r="I548" s="232"/>
      <c r="J548" s="233">
        <f>ROUND(I548*H548,2)</f>
        <v>0</v>
      </c>
      <c r="K548" s="234"/>
      <c r="L548" s="44"/>
      <c r="M548" s="235" t="s">
        <v>1</v>
      </c>
      <c r="N548" s="236" t="s">
        <v>41</v>
      </c>
      <c r="O548" s="91"/>
      <c r="P548" s="237">
        <f>O548*H548</f>
        <v>0</v>
      </c>
      <c r="Q548" s="237">
        <v>0.00029999999999999997</v>
      </c>
      <c r="R548" s="237">
        <f>Q548*H548</f>
        <v>0.0080339999999999995</v>
      </c>
      <c r="S548" s="237">
        <v>0</v>
      </c>
      <c r="T548" s="238">
        <f>S548*H548</f>
        <v>0</v>
      </c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R548" s="239" t="s">
        <v>216</v>
      </c>
      <c r="AT548" s="239" t="s">
        <v>159</v>
      </c>
      <c r="AU548" s="239" t="s">
        <v>86</v>
      </c>
      <c r="AY548" s="17" t="s">
        <v>156</v>
      </c>
      <c r="BE548" s="240">
        <f>IF(N548="základní",J548,0)</f>
        <v>0</v>
      </c>
      <c r="BF548" s="240">
        <f>IF(N548="snížená",J548,0)</f>
        <v>0</v>
      </c>
      <c r="BG548" s="240">
        <f>IF(N548="zákl. přenesená",J548,0)</f>
        <v>0</v>
      </c>
      <c r="BH548" s="240">
        <f>IF(N548="sníž. přenesená",J548,0)</f>
        <v>0</v>
      </c>
      <c r="BI548" s="240">
        <f>IF(N548="nulová",J548,0)</f>
        <v>0</v>
      </c>
      <c r="BJ548" s="17" t="s">
        <v>84</v>
      </c>
      <c r="BK548" s="240">
        <f>ROUND(I548*H548,2)</f>
        <v>0</v>
      </c>
      <c r="BL548" s="17" t="s">
        <v>216</v>
      </c>
      <c r="BM548" s="239" t="s">
        <v>634</v>
      </c>
    </row>
    <row r="549" s="13" customFormat="1">
      <c r="A549" s="13"/>
      <c r="B549" s="241"/>
      <c r="C549" s="242"/>
      <c r="D549" s="243" t="s">
        <v>169</v>
      </c>
      <c r="E549" s="244" t="s">
        <v>1</v>
      </c>
      <c r="F549" s="245" t="s">
        <v>630</v>
      </c>
      <c r="G549" s="242"/>
      <c r="H549" s="244" t="s">
        <v>1</v>
      </c>
      <c r="I549" s="246"/>
      <c r="J549" s="242"/>
      <c r="K549" s="242"/>
      <c r="L549" s="247"/>
      <c r="M549" s="248"/>
      <c r="N549" s="249"/>
      <c r="O549" s="249"/>
      <c r="P549" s="249"/>
      <c r="Q549" s="249"/>
      <c r="R549" s="249"/>
      <c r="S549" s="249"/>
      <c r="T549" s="250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51" t="s">
        <v>169</v>
      </c>
      <c r="AU549" s="251" t="s">
        <v>86</v>
      </c>
      <c r="AV549" s="13" t="s">
        <v>84</v>
      </c>
      <c r="AW549" s="13" t="s">
        <v>32</v>
      </c>
      <c r="AX549" s="13" t="s">
        <v>76</v>
      </c>
      <c r="AY549" s="251" t="s">
        <v>156</v>
      </c>
    </row>
    <row r="550" s="14" customFormat="1">
      <c r="A550" s="14"/>
      <c r="B550" s="252"/>
      <c r="C550" s="253"/>
      <c r="D550" s="243" t="s">
        <v>169</v>
      </c>
      <c r="E550" s="254" t="s">
        <v>1</v>
      </c>
      <c r="F550" s="255" t="s">
        <v>473</v>
      </c>
      <c r="G550" s="253"/>
      <c r="H550" s="256">
        <v>26.780000000000001</v>
      </c>
      <c r="I550" s="257"/>
      <c r="J550" s="253"/>
      <c r="K550" s="253"/>
      <c r="L550" s="258"/>
      <c r="M550" s="259"/>
      <c r="N550" s="260"/>
      <c r="O550" s="260"/>
      <c r="P550" s="260"/>
      <c r="Q550" s="260"/>
      <c r="R550" s="260"/>
      <c r="S550" s="260"/>
      <c r="T550" s="261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62" t="s">
        <v>169</v>
      </c>
      <c r="AU550" s="262" t="s">
        <v>86</v>
      </c>
      <c r="AV550" s="14" t="s">
        <v>86</v>
      </c>
      <c r="AW550" s="14" t="s">
        <v>32</v>
      </c>
      <c r="AX550" s="14" t="s">
        <v>84</v>
      </c>
      <c r="AY550" s="262" t="s">
        <v>156</v>
      </c>
    </row>
    <row r="551" s="2" customFormat="1" ht="21.75" customHeight="1">
      <c r="A551" s="38"/>
      <c r="B551" s="39"/>
      <c r="C551" s="227" t="s">
        <v>486</v>
      </c>
      <c r="D551" s="227" t="s">
        <v>159</v>
      </c>
      <c r="E551" s="228" t="s">
        <v>635</v>
      </c>
      <c r="F551" s="229" t="s">
        <v>636</v>
      </c>
      <c r="G551" s="230" t="s">
        <v>167</v>
      </c>
      <c r="H551" s="231">
        <v>26.780000000000001</v>
      </c>
      <c r="I551" s="232"/>
      <c r="J551" s="233">
        <f>ROUND(I551*H551,2)</f>
        <v>0</v>
      </c>
      <c r="K551" s="234"/>
      <c r="L551" s="44"/>
      <c r="M551" s="235" t="s">
        <v>1</v>
      </c>
      <c r="N551" s="236" t="s">
        <v>41</v>
      </c>
      <c r="O551" s="91"/>
      <c r="P551" s="237">
        <f>O551*H551</f>
        <v>0</v>
      </c>
      <c r="Q551" s="237">
        <v>0.0045500000000000002</v>
      </c>
      <c r="R551" s="237">
        <f>Q551*H551</f>
        <v>0.12184900000000001</v>
      </c>
      <c r="S551" s="237">
        <v>0</v>
      </c>
      <c r="T551" s="238">
        <f>S551*H551</f>
        <v>0</v>
      </c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R551" s="239" t="s">
        <v>216</v>
      </c>
      <c r="AT551" s="239" t="s">
        <v>159</v>
      </c>
      <c r="AU551" s="239" t="s">
        <v>86</v>
      </c>
      <c r="AY551" s="17" t="s">
        <v>156</v>
      </c>
      <c r="BE551" s="240">
        <f>IF(N551="základní",J551,0)</f>
        <v>0</v>
      </c>
      <c r="BF551" s="240">
        <f>IF(N551="snížená",J551,0)</f>
        <v>0</v>
      </c>
      <c r="BG551" s="240">
        <f>IF(N551="zákl. přenesená",J551,0)</f>
        <v>0</v>
      </c>
      <c r="BH551" s="240">
        <f>IF(N551="sníž. přenesená",J551,0)</f>
        <v>0</v>
      </c>
      <c r="BI551" s="240">
        <f>IF(N551="nulová",J551,0)</f>
        <v>0</v>
      </c>
      <c r="BJ551" s="17" t="s">
        <v>84</v>
      </c>
      <c r="BK551" s="240">
        <f>ROUND(I551*H551,2)</f>
        <v>0</v>
      </c>
      <c r="BL551" s="17" t="s">
        <v>216</v>
      </c>
      <c r="BM551" s="239" t="s">
        <v>637</v>
      </c>
    </row>
    <row r="552" s="13" customFormat="1">
      <c r="A552" s="13"/>
      <c r="B552" s="241"/>
      <c r="C552" s="242"/>
      <c r="D552" s="243" t="s">
        <v>169</v>
      </c>
      <c r="E552" s="244" t="s">
        <v>1</v>
      </c>
      <c r="F552" s="245" t="s">
        <v>630</v>
      </c>
      <c r="G552" s="242"/>
      <c r="H552" s="244" t="s">
        <v>1</v>
      </c>
      <c r="I552" s="246"/>
      <c r="J552" s="242"/>
      <c r="K552" s="242"/>
      <c r="L552" s="247"/>
      <c r="M552" s="248"/>
      <c r="N552" s="249"/>
      <c r="O552" s="249"/>
      <c r="P552" s="249"/>
      <c r="Q552" s="249"/>
      <c r="R552" s="249"/>
      <c r="S552" s="249"/>
      <c r="T552" s="250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51" t="s">
        <v>169</v>
      </c>
      <c r="AU552" s="251" t="s">
        <v>86</v>
      </c>
      <c r="AV552" s="13" t="s">
        <v>84</v>
      </c>
      <c r="AW552" s="13" t="s">
        <v>32</v>
      </c>
      <c r="AX552" s="13" t="s">
        <v>76</v>
      </c>
      <c r="AY552" s="251" t="s">
        <v>156</v>
      </c>
    </row>
    <row r="553" s="14" customFormat="1">
      <c r="A553" s="14"/>
      <c r="B553" s="252"/>
      <c r="C553" s="253"/>
      <c r="D553" s="243" t="s">
        <v>169</v>
      </c>
      <c r="E553" s="254" t="s">
        <v>1</v>
      </c>
      <c r="F553" s="255" t="s">
        <v>473</v>
      </c>
      <c r="G553" s="253"/>
      <c r="H553" s="256">
        <v>26.780000000000001</v>
      </c>
      <c r="I553" s="257"/>
      <c r="J553" s="253"/>
      <c r="K553" s="253"/>
      <c r="L553" s="258"/>
      <c r="M553" s="259"/>
      <c r="N553" s="260"/>
      <c r="O553" s="260"/>
      <c r="P553" s="260"/>
      <c r="Q553" s="260"/>
      <c r="R553" s="260"/>
      <c r="S553" s="260"/>
      <c r="T553" s="261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62" t="s">
        <v>169</v>
      </c>
      <c r="AU553" s="262" t="s">
        <v>86</v>
      </c>
      <c r="AV553" s="14" t="s">
        <v>86</v>
      </c>
      <c r="AW553" s="14" t="s">
        <v>32</v>
      </c>
      <c r="AX553" s="14" t="s">
        <v>84</v>
      </c>
      <c r="AY553" s="262" t="s">
        <v>156</v>
      </c>
    </row>
    <row r="554" s="2" customFormat="1" ht="33" customHeight="1">
      <c r="A554" s="38"/>
      <c r="B554" s="39"/>
      <c r="C554" s="227" t="s">
        <v>638</v>
      </c>
      <c r="D554" s="227" t="s">
        <v>159</v>
      </c>
      <c r="E554" s="228" t="s">
        <v>639</v>
      </c>
      <c r="F554" s="229" t="s">
        <v>630</v>
      </c>
      <c r="G554" s="230" t="s">
        <v>167</v>
      </c>
      <c r="H554" s="231">
        <v>26.780000000000001</v>
      </c>
      <c r="I554" s="232"/>
      <c r="J554" s="233">
        <f>ROUND(I554*H554,2)</f>
        <v>0</v>
      </c>
      <c r="K554" s="234"/>
      <c r="L554" s="44"/>
      <c r="M554" s="235" t="s">
        <v>1</v>
      </c>
      <c r="N554" s="236" t="s">
        <v>41</v>
      </c>
      <c r="O554" s="91"/>
      <c r="P554" s="237">
        <f>O554*H554</f>
        <v>0</v>
      </c>
      <c r="Q554" s="237">
        <v>0.0053800000000000002</v>
      </c>
      <c r="R554" s="237">
        <f>Q554*H554</f>
        <v>0.14407640000000002</v>
      </c>
      <c r="S554" s="237">
        <v>0</v>
      </c>
      <c r="T554" s="238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239" t="s">
        <v>216</v>
      </c>
      <c r="AT554" s="239" t="s">
        <v>159</v>
      </c>
      <c r="AU554" s="239" t="s">
        <v>86</v>
      </c>
      <c r="AY554" s="17" t="s">
        <v>156</v>
      </c>
      <c r="BE554" s="240">
        <f>IF(N554="základní",J554,0)</f>
        <v>0</v>
      </c>
      <c r="BF554" s="240">
        <f>IF(N554="snížená",J554,0)</f>
        <v>0</v>
      </c>
      <c r="BG554" s="240">
        <f>IF(N554="zákl. přenesená",J554,0)</f>
        <v>0</v>
      </c>
      <c r="BH554" s="240">
        <f>IF(N554="sníž. přenesená",J554,0)</f>
        <v>0</v>
      </c>
      <c r="BI554" s="240">
        <f>IF(N554="nulová",J554,0)</f>
        <v>0</v>
      </c>
      <c r="BJ554" s="17" t="s">
        <v>84</v>
      </c>
      <c r="BK554" s="240">
        <f>ROUND(I554*H554,2)</f>
        <v>0</v>
      </c>
      <c r="BL554" s="17" t="s">
        <v>216</v>
      </c>
      <c r="BM554" s="239" t="s">
        <v>640</v>
      </c>
    </row>
    <row r="555" s="13" customFormat="1">
      <c r="A555" s="13"/>
      <c r="B555" s="241"/>
      <c r="C555" s="242"/>
      <c r="D555" s="243" t="s">
        <v>169</v>
      </c>
      <c r="E555" s="244" t="s">
        <v>1</v>
      </c>
      <c r="F555" s="245" t="s">
        <v>170</v>
      </c>
      <c r="G555" s="242"/>
      <c r="H555" s="244" t="s">
        <v>1</v>
      </c>
      <c r="I555" s="246"/>
      <c r="J555" s="242"/>
      <c r="K555" s="242"/>
      <c r="L555" s="247"/>
      <c r="M555" s="248"/>
      <c r="N555" s="249"/>
      <c r="O555" s="249"/>
      <c r="P555" s="249"/>
      <c r="Q555" s="249"/>
      <c r="R555" s="249"/>
      <c r="S555" s="249"/>
      <c r="T555" s="250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51" t="s">
        <v>169</v>
      </c>
      <c r="AU555" s="251" t="s">
        <v>86</v>
      </c>
      <c r="AV555" s="13" t="s">
        <v>84</v>
      </c>
      <c r="AW555" s="13" t="s">
        <v>32</v>
      </c>
      <c r="AX555" s="13" t="s">
        <v>76</v>
      </c>
      <c r="AY555" s="251" t="s">
        <v>156</v>
      </c>
    </row>
    <row r="556" s="13" customFormat="1">
      <c r="A556" s="13"/>
      <c r="B556" s="241"/>
      <c r="C556" s="242"/>
      <c r="D556" s="243" t="s">
        <v>169</v>
      </c>
      <c r="E556" s="244" t="s">
        <v>1</v>
      </c>
      <c r="F556" s="245" t="s">
        <v>218</v>
      </c>
      <c r="G556" s="242"/>
      <c r="H556" s="244" t="s">
        <v>1</v>
      </c>
      <c r="I556" s="246"/>
      <c r="J556" s="242"/>
      <c r="K556" s="242"/>
      <c r="L556" s="247"/>
      <c r="M556" s="248"/>
      <c r="N556" s="249"/>
      <c r="O556" s="249"/>
      <c r="P556" s="249"/>
      <c r="Q556" s="249"/>
      <c r="R556" s="249"/>
      <c r="S556" s="249"/>
      <c r="T556" s="250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51" t="s">
        <v>169</v>
      </c>
      <c r="AU556" s="251" t="s">
        <v>86</v>
      </c>
      <c r="AV556" s="13" t="s">
        <v>84</v>
      </c>
      <c r="AW556" s="13" t="s">
        <v>32</v>
      </c>
      <c r="AX556" s="13" t="s">
        <v>76</v>
      </c>
      <c r="AY556" s="251" t="s">
        <v>156</v>
      </c>
    </row>
    <row r="557" s="14" customFormat="1">
      <c r="A557" s="14"/>
      <c r="B557" s="252"/>
      <c r="C557" s="253"/>
      <c r="D557" s="243" t="s">
        <v>169</v>
      </c>
      <c r="E557" s="254" t="s">
        <v>1</v>
      </c>
      <c r="F557" s="255" t="s">
        <v>345</v>
      </c>
      <c r="G557" s="253"/>
      <c r="H557" s="256">
        <v>4.7300000000000004</v>
      </c>
      <c r="I557" s="257"/>
      <c r="J557" s="253"/>
      <c r="K557" s="253"/>
      <c r="L557" s="258"/>
      <c r="M557" s="259"/>
      <c r="N557" s="260"/>
      <c r="O557" s="260"/>
      <c r="P557" s="260"/>
      <c r="Q557" s="260"/>
      <c r="R557" s="260"/>
      <c r="S557" s="260"/>
      <c r="T557" s="261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62" t="s">
        <v>169</v>
      </c>
      <c r="AU557" s="262" t="s">
        <v>86</v>
      </c>
      <c r="AV557" s="14" t="s">
        <v>86</v>
      </c>
      <c r="AW557" s="14" t="s">
        <v>32</v>
      </c>
      <c r="AX557" s="14" t="s">
        <v>76</v>
      </c>
      <c r="AY557" s="262" t="s">
        <v>156</v>
      </c>
    </row>
    <row r="558" s="13" customFormat="1">
      <c r="A558" s="13"/>
      <c r="B558" s="241"/>
      <c r="C558" s="242"/>
      <c r="D558" s="243" t="s">
        <v>169</v>
      </c>
      <c r="E558" s="244" t="s">
        <v>1</v>
      </c>
      <c r="F558" s="245" t="s">
        <v>220</v>
      </c>
      <c r="G558" s="242"/>
      <c r="H558" s="244" t="s">
        <v>1</v>
      </c>
      <c r="I558" s="246"/>
      <c r="J558" s="242"/>
      <c r="K558" s="242"/>
      <c r="L558" s="247"/>
      <c r="M558" s="248"/>
      <c r="N558" s="249"/>
      <c r="O558" s="249"/>
      <c r="P558" s="249"/>
      <c r="Q558" s="249"/>
      <c r="R558" s="249"/>
      <c r="S558" s="249"/>
      <c r="T558" s="250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51" t="s">
        <v>169</v>
      </c>
      <c r="AU558" s="251" t="s">
        <v>86</v>
      </c>
      <c r="AV558" s="13" t="s">
        <v>84</v>
      </c>
      <c r="AW558" s="13" t="s">
        <v>32</v>
      </c>
      <c r="AX558" s="13" t="s">
        <v>76</v>
      </c>
      <c r="AY558" s="251" t="s">
        <v>156</v>
      </c>
    </row>
    <row r="559" s="14" customFormat="1">
      <c r="A559" s="14"/>
      <c r="B559" s="252"/>
      <c r="C559" s="253"/>
      <c r="D559" s="243" t="s">
        <v>169</v>
      </c>
      <c r="E559" s="254" t="s">
        <v>1</v>
      </c>
      <c r="F559" s="255" t="s">
        <v>346</v>
      </c>
      <c r="G559" s="253"/>
      <c r="H559" s="256">
        <v>12.32</v>
      </c>
      <c r="I559" s="257"/>
      <c r="J559" s="253"/>
      <c r="K559" s="253"/>
      <c r="L559" s="258"/>
      <c r="M559" s="259"/>
      <c r="N559" s="260"/>
      <c r="O559" s="260"/>
      <c r="P559" s="260"/>
      <c r="Q559" s="260"/>
      <c r="R559" s="260"/>
      <c r="S559" s="260"/>
      <c r="T559" s="261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2" t="s">
        <v>169</v>
      </c>
      <c r="AU559" s="262" t="s">
        <v>86</v>
      </c>
      <c r="AV559" s="14" t="s">
        <v>86</v>
      </c>
      <c r="AW559" s="14" t="s">
        <v>32</v>
      </c>
      <c r="AX559" s="14" t="s">
        <v>76</v>
      </c>
      <c r="AY559" s="262" t="s">
        <v>156</v>
      </c>
    </row>
    <row r="560" s="13" customFormat="1">
      <c r="A560" s="13"/>
      <c r="B560" s="241"/>
      <c r="C560" s="242"/>
      <c r="D560" s="243" t="s">
        <v>169</v>
      </c>
      <c r="E560" s="244" t="s">
        <v>1</v>
      </c>
      <c r="F560" s="245" t="s">
        <v>223</v>
      </c>
      <c r="G560" s="242"/>
      <c r="H560" s="244" t="s">
        <v>1</v>
      </c>
      <c r="I560" s="246"/>
      <c r="J560" s="242"/>
      <c r="K560" s="242"/>
      <c r="L560" s="247"/>
      <c r="M560" s="248"/>
      <c r="N560" s="249"/>
      <c r="O560" s="249"/>
      <c r="P560" s="249"/>
      <c r="Q560" s="249"/>
      <c r="R560" s="249"/>
      <c r="S560" s="249"/>
      <c r="T560" s="250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51" t="s">
        <v>169</v>
      </c>
      <c r="AU560" s="251" t="s">
        <v>86</v>
      </c>
      <c r="AV560" s="13" t="s">
        <v>84</v>
      </c>
      <c r="AW560" s="13" t="s">
        <v>32</v>
      </c>
      <c r="AX560" s="13" t="s">
        <v>76</v>
      </c>
      <c r="AY560" s="251" t="s">
        <v>156</v>
      </c>
    </row>
    <row r="561" s="14" customFormat="1">
      <c r="A561" s="14"/>
      <c r="B561" s="252"/>
      <c r="C561" s="253"/>
      <c r="D561" s="243" t="s">
        <v>169</v>
      </c>
      <c r="E561" s="254" t="s">
        <v>1</v>
      </c>
      <c r="F561" s="255" t="s">
        <v>347</v>
      </c>
      <c r="G561" s="253"/>
      <c r="H561" s="256">
        <v>9.7300000000000004</v>
      </c>
      <c r="I561" s="257"/>
      <c r="J561" s="253"/>
      <c r="K561" s="253"/>
      <c r="L561" s="258"/>
      <c r="M561" s="259"/>
      <c r="N561" s="260"/>
      <c r="O561" s="260"/>
      <c r="P561" s="260"/>
      <c r="Q561" s="260"/>
      <c r="R561" s="260"/>
      <c r="S561" s="260"/>
      <c r="T561" s="261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62" t="s">
        <v>169</v>
      </c>
      <c r="AU561" s="262" t="s">
        <v>86</v>
      </c>
      <c r="AV561" s="14" t="s">
        <v>86</v>
      </c>
      <c r="AW561" s="14" t="s">
        <v>32</v>
      </c>
      <c r="AX561" s="14" t="s">
        <v>76</v>
      </c>
      <c r="AY561" s="262" t="s">
        <v>156</v>
      </c>
    </row>
    <row r="562" s="15" customFormat="1">
      <c r="A562" s="15"/>
      <c r="B562" s="263"/>
      <c r="C562" s="264"/>
      <c r="D562" s="243" t="s">
        <v>169</v>
      </c>
      <c r="E562" s="265" t="s">
        <v>1</v>
      </c>
      <c r="F562" s="266" t="s">
        <v>179</v>
      </c>
      <c r="G562" s="264"/>
      <c r="H562" s="267">
        <v>26.780000000000001</v>
      </c>
      <c r="I562" s="268"/>
      <c r="J562" s="264"/>
      <c r="K562" s="264"/>
      <c r="L562" s="269"/>
      <c r="M562" s="270"/>
      <c r="N562" s="271"/>
      <c r="O562" s="271"/>
      <c r="P562" s="271"/>
      <c r="Q562" s="271"/>
      <c r="R562" s="271"/>
      <c r="S562" s="271"/>
      <c r="T562" s="272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73" t="s">
        <v>169</v>
      </c>
      <c r="AU562" s="273" t="s">
        <v>86</v>
      </c>
      <c r="AV562" s="15" t="s">
        <v>163</v>
      </c>
      <c r="AW562" s="15" t="s">
        <v>32</v>
      </c>
      <c r="AX562" s="15" t="s">
        <v>84</v>
      </c>
      <c r="AY562" s="273" t="s">
        <v>156</v>
      </c>
    </row>
    <row r="563" s="2" customFormat="1" ht="16.5" customHeight="1">
      <c r="A563" s="38"/>
      <c r="B563" s="39"/>
      <c r="C563" s="274" t="s">
        <v>641</v>
      </c>
      <c r="D563" s="274" t="s">
        <v>298</v>
      </c>
      <c r="E563" s="275" t="s">
        <v>642</v>
      </c>
      <c r="F563" s="276" t="s">
        <v>643</v>
      </c>
      <c r="G563" s="277" t="s">
        <v>167</v>
      </c>
      <c r="H563" s="278">
        <v>29.457999999999998</v>
      </c>
      <c r="I563" s="279"/>
      <c r="J563" s="280">
        <f>ROUND(I563*H563,2)</f>
        <v>0</v>
      </c>
      <c r="K563" s="281"/>
      <c r="L563" s="282"/>
      <c r="M563" s="283" t="s">
        <v>1</v>
      </c>
      <c r="N563" s="284" t="s">
        <v>41</v>
      </c>
      <c r="O563" s="91"/>
      <c r="P563" s="237">
        <f>O563*H563</f>
        <v>0</v>
      </c>
      <c r="Q563" s="237">
        <v>0.021999999999999999</v>
      </c>
      <c r="R563" s="237">
        <f>Q563*H563</f>
        <v>0.64807599999999987</v>
      </c>
      <c r="S563" s="237">
        <v>0</v>
      </c>
      <c r="T563" s="238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39" t="s">
        <v>360</v>
      </c>
      <c r="AT563" s="239" t="s">
        <v>298</v>
      </c>
      <c r="AU563" s="239" t="s">
        <v>86</v>
      </c>
      <c r="AY563" s="17" t="s">
        <v>156</v>
      </c>
      <c r="BE563" s="240">
        <f>IF(N563="základní",J563,0)</f>
        <v>0</v>
      </c>
      <c r="BF563" s="240">
        <f>IF(N563="snížená",J563,0)</f>
        <v>0</v>
      </c>
      <c r="BG563" s="240">
        <f>IF(N563="zákl. přenesená",J563,0)</f>
        <v>0</v>
      </c>
      <c r="BH563" s="240">
        <f>IF(N563="sníž. přenesená",J563,0)</f>
        <v>0</v>
      </c>
      <c r="BI563" s="240">
        <f>IF(N563="nulová",J563,0)</f>
        <v>0</v>
      </c>
      <c r="BJ563" s="17" t="s">
        <v>84</v>
      </c>
      <c r="BK563" s="240">
        <f>ROUND(I563*H563,2)</f>
        <v>0</v>
      </c>
      <c r="BL563" s="17" t="s">
        <v>216</v>
      </c>
      <c r="BM563" s="239" t="s">
        <v>644</v>
      </c>
    </row>
    <row r="564" s="14" customFormat="1">
      <c r="A564" s="14"/>
      <c r="B564" s="252"/>
      <c r="C564" s="253"/>
      <c r="D564" s="243" t="s">
        <v>169</v>
      </c>
      <c r="E564" s="254" t="s">
        <v>1</v>
      </c>
      <c r="F564" s="255" t="s">
        <v>645</v>
      </c>
      <c r="G564" s="253"/>
      <c r="H564" s="256">
        <v>29.457999999999998</v>
      </c>
      <c r="I564" s="257"/>
      <c r="J564" s="253"/>
      <c r="K564" s="253"/>
      <c r="L564" s="258"/>
      <c r="M564" s="259"/>
      <c r="N564" s="260"/>
      <c r="O564" s="260"/>
      <c r="P564" s="260"/>
      <c r="Q564" s="260"/>
      <c r="R564" s="260"/>
      <c r="S564" s="260"/>
      <c r="T564" s="261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62" t="s">
        <v>169</v>
      </c>
      <c r="AU564" s="262" t="s">
        <v>86</v>
      </c>
      <c r="AV564" s="14" t="s">
        <v>86</v>
      </c>
      <c r="AW564" s="14" t="s">
        <v>32</v>
      </c>
      <c r="AX564" s="14" t="s">
        <v>84</v>
      </c>
      <c r="AY564" s="262" t="s">
        <v>156</v>
      </c>
    </row>
    <row r="565" s="2" customFormat="1" ht="33" customHeight="1">
      <c r="A565" s="38"/>
      <c r="B565" s="39"/>
      <c r="C565" s="227" t="s">
        <v>646</v>
      </c>
      <c r="D565" s="227" t="s">
        <v>159</v>
      </c>
      <c r="E565" s="228" t="s">
        <v>647</v>
      </c>
      <c r="F565" s="229" t="s">
        <v>648</v>
      </c>
      <c r="G565" s="230" t="s">
        <v>167</v>
      </c>
      <c r="H565" s="231">
        <v>4.7300000000000004</v>
      </c>
      <c r="I565" s="232"/>
      <c r="J565" s="233">
        <f>ROUND(I565*H565,2)</f>
        <v>0</v>
      </c>
      <c r="K565" s="234"/>
      <c r="L565" s="44"/>
      <c r="M565" s="235" t="s">
        <v>1</v>
      </c>
      <c r="N565" s="236" t="s">
        <v>41</v>
      </c>
      <c r="O565" s="91"/>
      <c r="P565" s="237">
        <f>O565*H565</f>
        <v>0</v>
      </c>
      <c r="Q565" s="237">
        <v>0</v>
      </c>
      <c r="R565" s="237">
        <f>Q565*H565</f>
        <v>0</v>
      </c>
      <c r="S565" s="237">
        <v>0</v>
      </c>
      <c r="T565" s="238">
        <f>S565*H565</f>
        <v>0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R565" s="239" t="s">
        <v>216</v>
      </c>
      <c r="AT565" s="239" t="s">
        <v>159</v>
      </c>
      <c r="AU565" s="239" t="s">
        <v>86</v>
      </c>
      <c r="AY565" s="17" t="s">
        <v>156</v>
      </c>
      <c r="BE565" s="240">
        <f>IF(N565="základní",J565,0)</f>
        <v>0</v>
      </c>
      <c r="BF565" s="240">
        <f>IF(N565="snížená",J565,0)</f>
        <v>0</v>
      </c>
      <c r="BG565" s="240">
        <f>IF(N565="zákl. přenesená",J565,0)</f>
        <v>0</v>
      </c>
      <c r="BH565" s="240">
        <f>IF(N565="sníž. přenesená",J565,0)</f>
        <v>0</v>
      </c>
      <c r="BI565" s="240">
        <f>IF(N565="nulová",J565,0)</f>
        <v>0</v>
      </c>
      <c r="BJ565" s="17" t="s">
        <v>84</v>
      </c>
      <c r="BK565" s="240">
        <f>ROUND(I565*H565,2)</f>
        <v>0</v>
      </c>
      <c r="BL565" s="17" t="s">
        <v>216</v>
      </c>
      <c r="BM565" s="239" t="s">
        <v>649</v>
      </c>
    </row>
    <row r="566" s="13" customFormat="1">
      <c r="A566" s="13"/>
      <c r="B566" s="241"/>
      <c r="C566" s="242"/>
      <c r="D566" s="243" t="s">
        <v>169</v>
      </c>
      <c r="E566" s="244" t="s">
        <v>1</v>
      </c>
      <c r="F566" s="245" t="s">
        <v>170</v>
      </c>
      <c r="G566" s="242"/>
      <c r="H566" s="244" t="s">
        <v>1</v>
      </c>
      <c r="I566" s="246"/>
      <c r="J566" s="242"/>
      <c r="K566" s="242"/>
      <c r="L566" s="247"/>
      <c r="M566" s="248"/>
      <c r="N566" s="249"/>
      <c r="O566" s="249"/>
      <c r="P566" s="249"/>
      <c r="Q566" s="249"/>
      <c r="R566" s="249"/>
      <c r="S566" s="249"/>
      <c r="T566" s="250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51" t="s">
        <v>169</v>
      </c>
      <c r="AU566" s="251" t="s">
        <v>86</v>
      </c>
      <c r="AV566" s="13" t="s">
        <v>84</v>
      </c>
      <c r="AW566" s="13" t="s">
        <v>32</v>
      </c>
      <c r="AX566" s="13" t="s">
        <v>76</v>
      </c>
      <c r="AY566" s="251" t="s">
        <v>156</v>
      </c>
    </row>
    <row r="567" s="13" customFormat="1">
      <c r="A567" s="13"/>
      <c r="B567" s="241"/>
      <c r="C567" s="242"/>
      <c r="D567" s="243" t="s">
        <v>169</v>
      </c>
      <c r="E567" s="244" t="s">
        <v>1</v>
      </c>
      <c r="F567" s="245" t="s">
        <v>218</v>
      </c>
      <c r="G567" s="242"/>
      <c r="H567" s="244" t="s">
        <v>1</v>
      </c>
      <c r="I567" s="246"/>
      <c r="J567" s="242"/>
      <c r="K567" s="242"/>
      <c r="L567" s="247"/>
      <c r="M567" s="248"/>
      <c r="N567" s="249"/>
      <c r="O567" s="249"/>
      <c r="P567" s="249"/>
      <c r="Q567" s="249"/>
      <c r="R567" s="249"/>
      <c r="S567" s="249"/>
      <c r="T567" s="250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51" t="s">
        <v>169</v>
      </c>
      <c r="AU567" s="251" t="s">
        <v>86</v>
      </c>
      <c r="AV567" s="13" t="s">
        <v>84</v>
      </c>
      <c r="AW567" s="13" t="s">
        <v>32</v>
      </c>
      <c r="AX567" s="13" t="s">
        <v>76</v>
      </c>
      <c r="AY567" s="251" t="s">
        <v>156</v>
      </c>
    </row>
    <row r="568" s="14" customFormat="1">
      <c r="A568" s="14"/>
      <c r="B568" s="252"/>
      <c r="C568" s="253"/>
      <c r="D568" s="243" t="s">
        <v>169</v>
      </c>
      <c r="E568" s="254" t="s">
        <v>1</v>
      </c>
      <c r="F568" s="255" t="s">
        <v>345</v>
      </c>
      <c r="G568" s="253"/>
      <c r="H568" s="256">
        <v>4.7300000000000004</v>
      </c>
      <c r="I568" s="257"/>
      <c r="J568" s="253"/>
      <c r="K568" s="253"/>
      <c r="L568" s="258"/>
      <c r="M568" s="259"/>
      <c r="N568" s="260"/>
      <c r="O568" s="260"/>
      <c r="P568" s="260"/>
      <c r="Q568" s="260"/>
      <c r="R568" s="260"/>
      <c r="S568" s="260"/>
      <c r="T568" s="261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62" t="s">
        <v>169</v>
      </c>
      <c r="AU568" s="262" t="s">
        <v>86</v>
      </c>
      <c r="AV568" s="14" t="s">
        <v>86</v>
      </c>
      <c r="AW568" s="14" t="s">
        <v>32</v>
      </c>
      <c r="AX568" s="14" t="s">
        <v>84</v>
      </c>
      <c r="AY568" s="262" t="s">
        <v>156</v>
      </c>
    </row>
    <row r="569" s="2" customFormat="1" ht="16.5" customHeight="1">
      <c r="A569" s="38"/>
      <c r="B569" s="39"/>
      <c r="C569" s="227" t="s">
        <v>650</v>
      </c>
      <c r="D569" s="227" t="s">
        <v>159</v>
      </c>
      <c r="E569" s="228" t="s">
        <v>651</v>
      </c>
      <c r="F569" s="229" t="s">
        <v>652</v>
      </c>
      <c r="G569" s="230" t="s">
        <v>196</v>
      </c>
      <c r="H569" s="231">
        <v>40</v>
      </c>
      <c r="I569" s="232"/>
      <c r="J569" s="233">
        <f>ROUND(I569*H569,2)</f>
        <v>0</v>
      </c>
      <c r="K569" s="234"/>
      <c r="L569" s="44"/>
      <c r="M569" s="235" t="s">
        <v>1</v>
      </c>
      <c r="N569" s="236" t="s">
        <v>41</v>
      </c>
      <c r="O569" s="91"/>
      <c r="P569" s="237">
        <f>O569*H569</f>
        <v>0</v>
      </c>
      <c r="Q569" s="237">
        <v>9.0000000000000006E-05</v>
      </c>
      <c r="R569" s="237">
        <f>Q569*H569</f>
        <v>0.0036000000000000003</v>
      </c>
      <c r="S569" s="237">
        <v>0</v>
      </c>
      <c r="T569" s="238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239" t="s">
        <v>216</v>
      </c>
      <c r="AT569" s="239" t="s">
        <v>159</v>
      </c>
      <c r="AU569" s="239" t="s">
        <v>86</v>
      </c>
      <c r="AY569" s="17" t="s">
        <v>156</v>
      </c>
      <c r="BE569" s="240">
        <f>IF(N569="základní",J569,0)</f>
        <v>0</v>
      </c>
      <c r="BF569" s="240">
        <f>IF(N569="snížená",J569,0)</f>
        <v>0</v>
      </c>
      <c r="BG569" s="240">
        <f>IF(N569="zákl. přenesená",J569,0)</f>
        <v>0</v>
      </c>
      <c r="BH569" s="240">
        <f>IF(N569="sníž. přenesená",J569,0)</f>
        <v>0</v>
      </c>
      <c r="BI569" s="240">
        <f>IF(N569="nulová",J569,0)</f>
        <v>0</v>
      </c>
      <c r="BJ569" s="17" t="s">
        <v>84</v>
      </c>
      <c r="BK569" s="240">
        <f>ROUND(I569*H569,2)</f>
        <v>0</v>
      </c>
      <c r="BL569" s="17" t="s">
        <v>216</v>
      </c>
      <c r="BM569" s="239" t="s">
        <v>653</v>
      </c>
    </row>
    <row r="570" s="2" customFormat="1" ht="21.75" customHeight="1">
      <c r="A570" s="38"/>
      <c r="B570" s="39"/>
      <c r="C570" s="227" t="s">
        <v>654</v>
      </c>
      <c r="D570" s="227" t="s">
        <v>159</v>
      </c>
      <c r="E570" s="228" t="s">
        <v>655</v>
      </c>
      <c r="F570" s="229" t="s">
        <v>656</v>
      </c>
      <c r="G570" s="230" t="s">
        <v>196</v>
      </c>
      <c r="H570" s="231">
        <v>3</v>
      </c>
      <c r="I570" s="232"/>
      <c r="J570" s="233">
        <f>ROUND(I570*H570,2)</f>
        <v>0</v>
      </c>
      <c r="K570" s="234"/>
      <c r="L570" s="44"/>
      <c r="M570" s="235" t="s">
        <v>1</v>
      </c>
      <c r="N570" s="236" t="s">
        <v>41</v>
      </c>
      <c r="O570" s="91"/>
      <c r="P570" s="237">
        <f>O570*H570</f>
        <v>0</v>
      </c>
      <c r="Q570" s="237">
        <v>0</v>
      </c>
      <c r="R570" s="237">
        <f>Q570*H570</f>
        <v>0</v>
      </c>
      <c r="S570" s="237">
        <v>0</v>
      </c>
      <c r="T570" s="238">
        <f>S570*H570</f>
        <v>0</v>
      </c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R570" s="239" t="s">
        <v>216</v>
      </c>
      <c r="AT570" s="239" t="s">
        <v>159</v>
      </c>
      <c r="AU570" s="239" t="s">
        <v>86</v>
      </c>
      <c r="AY570" s="17" t="s">
        <v>156</v>
      </c>
      <c r="BE570" s="240">
        <f>IF(N570="základní",J570,0)</f>
        <v>0</v>
      </c>
      <c r="BF570" s="240">
        <f>IF(N570="snížená",J570,0)</f>
        <v>0</v>
      </c>
      <c r="BG570" s="240">
        <f>IF(N570="zákl. přenesená",J570,0)</f>
        <v>0</v>
      </c>
      <c r="BH570" s="240">
        <f>IF(N570="sníž. přenesená",J570,0)</f>
        <v>0</v>
      </c>
      <c r="BI570" s="240">
        <f>IF(N570="nulová",J570,0)</f>
        <v>0</v>
      </c>
      <c r="BJ570" s="17" t="s">
        <v>84</v>
      </c>
      <c r="BK570" s="240">
        <f>ROUND(I570*H570,2)</f>
        <v>0</v>
      </c>
      <c r="BL570" s="17" t="s">
        <v>216</v>
      </c>
      <c r="BM570" s="239" t="s">
        <v>657</v>
      </c>
    </row>
    <row r="571" s="2" customFormat="1" ht="24.15" customHeight="1">
      <c r="A571" s="38"/>
      <c r="B571" s="39"/>
      <c r="C571" s="227" t="s">
        <v>658</v>
      </c>
      <c r="D571" s="227" t="s">
        <v>159</v>
      </c>
      <c r="E571" s="228" t="s">
        <v>659</v>
      </c>
      <c r="F571" s="229" t="s">
        <v>660</v>
      </c>
      <c r="G571" s="230" t="s">
        <v>419</v>
      </c>
      <c r="H571" s="231">
        <v>0.92600000000000005</v>
      </c>
      <c r="I571" s="232"/>
      <c r="J571" s="233">
        <f>ROUND(I571*H571,2)</f>
        <v>0</v>
      </c>
      <c r="K571" s="234"/>
      <c r="L571" s="44"/>
      <c r="M571" s="235" t="s">
        <v>1</v>
      </c>
      <c r="N571" s="236" t="s">
        <v>41</v>
      </c>
      <c r="O571" s="91"/>
      <c r="P571" s="237">
        <f>O571*H571</f>
        <v>0</v>
      </c>
      <c r="Q571" s="237">
        <v>0</v>
      </c>
      <c r="R571" s="237">
        <f>Q571*H571</f>
        <v>0</v>
      </c>
      <c r="S571" s="237">
        <v>0</v>
      </c>
      <c r="T571" s="238">
        <f>S571*H571</f>
        <v>0</v>
      </c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R571" s="239" t="s">
        <v>216</v>
      </c>
      <c r="AT571" s="239" t="s">
        <v>159</v>
      </c>
      <c r="AU571" s="239" t="s">
        <v>86</v>
      </c>
      <c r="AY571" s="17" t="s">
        <v>156</v>
      </c>
      <c r="BE571" s="240">
        <f>IF(N571="základní",J571,0)</f>
        <v>0</v>
      </c>
      <c r="BF571" s="240">
        <f>IF(N571="snížená",J571,0)</f>
        <v>0</v>
      </c>
      <c r="BG571" s="240">
        <f>IF(N571="zákl. přenesená",J571,0)</f>
        <v>0</v>
      </c>
      <c r="BH571" s="240">
        <f>IF(N571="sníž. přenesená",J571,0)</f>
        <v>0</v>
      </c>
      <c r="BI571" s="240">
        <f>IF(N571="nulová",J571,0)</f>
        <v>0</v>
      </c>
      <c r="BJ571" s="17" t="s">
        <v>84</v>
      </c>
      <c r="BK571" s="240">
        <f>ROUND(I571*H571,2)</f>
        <v>0</v>
      </c>
      <c r="BL571" s="17" t="s">
        <v>216</v>
      </c>
      <c r="BM571" s="239" t="s">
        <v>661</v>
      </c>
    </row>
    <row r="572" s="12" customFormat="1" ht="22.8" customHeight="1">
      <c r="A572" s="12"/>
      <c r="B572" s="211"/>
      <c r="C572" s="212"/>
      <c r="D572" s="213" t="s">
        <v>75</v>
      </c>
      <c r="E572" s="225" t="s">
        <v>662</v>
      </c>
      <c r="F572" s="225" t="s">
        <v>663</v>
      </c>
      <c r="G572" s="212"/>
      <c r="H572" s="212"/>
      <c r="I572" s="215"/>
      <c r="J572" s="226">
        <f>BK572</f>
        <v>0</v>
      </c>
      <c r="K572" s="212"/>
      <c r="L572" s="217"/>
      <c r="M572" s="218"/>
      <c r="N572" s="219"/>
      <c r="O572" s="219"/>
      <c r="P572" s="220">
        <f>SUM(P573:P762)</f>
        <v>0</v>
      </c>
      <c r="Q572" s="219"/>
      <c r="R572" s="220">
        <f>SUM(R573:R762)</f>
        <v>2.70491861</v>
      </c>
      <c r="S572" s="219"/>
      <c r="T572" s="221">
        <f>SUM(T573:T762)</f>
        <v>0.77509130000000004</v>
      </c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R572" s="222" t="s">
        <v>86</v>
      </c>
      <c r="AT572" s="223" t="s">
        <v>75</v>
      </c>
      <c r="AU572" s="223" t="s">
        <v>84</v>
      </c>
      <c r="AY572" s="222" t="s">
        <v>156</v>
      </c>
      <c r="BK572" s="224">
        <f>SUM(BK573:BK762)</f>
        <v>0</v>
      </c>
    </row>
    <row r="573" s="2" customFormat="1" ht="16.5" customHeight="1">
      <c r="A573" s="38"/>
      <c r="B573" s="39"/>
      <c r="C573" s="227" t="s">
        <v>664</v>
      </c>
      <c r="D573" s="227" t="s">
        <v>159</v>
      </c>
      <c r="E573" s="228" t="s">
        <v>665</v>
      </c>
      <c r="F573" s="229" t="s">
        <v>666</v>
      </c>
      <c r="G573" s="230" t="s">
        <v>167</v>
      </c>
      <c r="H573" s="231">
        <v>296.31</v>
      </c>
      <c r="I573" s="232"/>
      <c r="J573" s="233">
        <f>ROUND(I573*H573,2)</f>
        <v>0</v>
      </c>
      <c r="K573" s="234"/>
      <c r="L573" s="44"/>
      <c r="M573" s="235" t="s">
        <v>1</v>
      </c>
      <c r="N573" s="236" t="s">
        <v>41</v>
      </c>
      <c r="O573" s="91"/>
      <c r="P573" s="237">
        <f>O573*H573</f>
        <v>0</v>
      </c>
      <c r="Q573" s="237">
        <v>0</v>
      </c>
      <c r="R573" s="237">
        <f>Q573*H573</f>
        <v>0</v>
      </c>
      <c r="S573" s="237">
        <v>0</v>
      </c>
      <c r="T573" s="238">
        <f>S573*H573</f>
        <v>0</v>
      </c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239" t="s">
        <v>216</v>
      </c>
      <c r="AT573" s="239" t="s">
        <v>159</v>
      </c>
      <c r="AU573" s="239" t="s">
        <v>86</v>
      </c>
      <c r="AY573" s="17" t="s">
        <v>156</v>
      </c>
      <c r="BE573" s="240">
        <f>IF(N573="základní",J573,0)</f>
        <v>0</v>
      </c>
      <c r="BF573" s="240">
        <f>IF(N573="snížená",J573,0)</f>
        <v>0</v>
      </c>
      <c r="BG573" s="240">
        <f>IF(N573="zákl. přenesená",J573,0)</f>
        <v>0</v>
      </c>
      <c r="BH573" s="240">
        <f>IF(N573="sníž. přenesená",J573,0)</f>
        <v>0</v>
      </c>
      <c r="BI573" s="240">
        <f>IF(N573="nulová",J573,0)</f>
        <v>0</v>
      </c>
      <c r="BJ573" s="17" t="s">
        <v>84</v>
      </c>
      <c r="BK573" s="240">
        <f>ROUND(I573*H573,2)</f>
        <v>0</v>
      </c>
      <c r="BL573" s="17" t="s">
        <v>216</v>
      </c>
      <c r="BM573" s="239" t="s">
        <v>667</v>
      </c>
    </row>
    <row r="574" s="2" customFormat="1" ht="24.15" customHeight="1">
      <c r="A574" s="38"/>
      <c r="B574" s="39"/>
      <c r="C574" s="227" t="s">
        <v>668</v>
      </c>
      <c r="D574" s="227" t="s">
        <v>159</v>
      </c>
      <c r="E574" s="228" t="s">
        <v>669</v>
      </c>
      <c r="F574" s="229" t="s">
        <v>670</v>
      </c>
      <c r="G574" s="230" t="s">
        <v>167</v>
      </c>
      <c r="H574" s="231">
        <v>296.31</v>
      </c>
      <c r="I574" s="232"/>
      <c r="J574" s="233">
        <f>ROUND(I574*H574,2)</f>
        <v>0</v>
      </c>
      <c r="K574" s="234"/>
      <c r="L574" s="44"/>
      <c r="M574" s="235" t="s">
        <v>1</v>
      </c>
      <c r="N574" s="236" t="s">
        <v>41</v>
      </c>
      <c r="O574" s="91"/>
      <c r="P574" s="237">
        <f>O574*H574</f>
        <v>0</v>
      </c>
      <c r="Q574" s="237">
        <v>3.0000000000000001E-05</v>
      </c>
      <c r="R574" s="237">
        <f>Q574*H574</f>
        <v>0.008889300000000001</v>
      </c>
      <c r="S574" s="237">
        <v>0</v>
      </c>
      <c r="T574" s="238">
        <f>S574*H574</f>
        <v>0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239" t="s">
        <v>216</v>
      </c>
      <c r="AT574" s="239" t="s">
        <v>159</v>
      </c>
      <c r="AU574" s="239" t="s">
        <v>86</v>
      </c>
      <c r="AY574" s="17" t="s">
        <v>156</v>
      </c>
      <c r="BE574" s="240">
        <f>IF(N574="základní",J574,0)</f>
        <v>0</v>
      </c>
      <c r="BF574" s="240">
        <f>IF(N574="snížená",J574,0)</f>
        <v>0</v>
      </c>
      <c r="BG574" s="240">
        <f>IF(N574="zákl. přenesená",J574,0)</f>
        <v>0</v>
      </c>
      <c r="BH574" s="240">
        <f>IF(N574="sníž. přenesená",J574,0)</f>
        <v>0</v>
      </c>
      <c r="BI574" s="240">
        <f>IF(N574="nulová",J574,0)</f>
        <v>0</v>
      </c>
      <c r="BJ574" s="17" t="s">
        <v>84</v>
      </c>
      <c r="BK574" s="240">
        <f>ROUND(I574*H574,2)</f>
        <v>0</v>
      </c>
      <c r="BL574" s="17" t="s">
        <v>216</v>
      </c>
      <c r="BM574" s="239" t="s">
        <v>671</v>
      </c>
    </row>
    <row r="575" s="2" customFormat="1" ht="33" customHeight="1">
      <c r="A575" s="38"/>
      <c r="B575" s="39"/>
      <c r="C575" s="227" t="s">
        <v>672</v>
      </c>
      <c r="D575" s="227" t="s">
        <v>159</v>
      </c>
      <c r="E575" s="228" t="s">
        <v>673</v>
      </c>
      <c r="F575" s="229" t="s">
        <v>674</v>
      </c>
      <c r="G575" s="230" t="s">
        <v>167</v>
      </c>
      <c r="H575" s="231">
        <v>296.31</v>
      </c>
      <c r="I575" s="232"/>
      <c r="J575" s="233">
        <f>ROUND(I575*H575,2)</f>
        <v>0</v>
      </c>
      <c r="K575" s="234"/>
      <c r="L575" s="44"/>
      <c r="M575" s="235" t="s">
        <v>1</v>
      </c>
      <c r="N575" s="236" t="s">
        <v>41</v>
      </c>
      <c r="O575" s="91"/>
      <c r="P575" s="237">
        <f>O575*H575</f>
        <v>0</v>
      </c>
      <c r="Q575" s="237">
        <v>0.0045500000000000002</v>
      </c>
      <c r="R575" s="237">
        <f>Q575*H575</f>
        <v>1.3482105</v>
      </c>
      <c r="S575" s="237">
        <v>0</v>
      </c>
      <c r="T575" s="238">
        <f>S575*H575</f>
        <v>0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239" t="s">
        <v>216</v>
      </c>
      <c r="AT575" s="239" t="s">
        <v>159</v>
      </c>
      <c r="AU575" s="239" t="s">
        <v>86</v>
      </c>
      <c r="AY575" s="17" t="s">
        <v>156</v>
      </c>
      <c r="BE575" s="240">
        <f>IF(N575="základní",J575,0)</f>
        <v>0</v>
      </c>
      <c r="BF575" s="240">
        <f>IF(N575="snížená",J575,0)</f>
        <v>0</v>
      </c>
      <c r="BG575" s="240">
        <f>IF(N575="zákl. přenesená",J575,0)</f>
        <v>0</v>
      </c>
      <c r="BH575" s="240">
        <f>IF(N575="sníž. přenesená",J575,0)</f>
        <v>0</v>
      </c>
      <c r="BI575" s="240">
        <f>IF(N575="nulová",J575,0)</f>
        <v>0</v>
      </c>
      <c r="BJ575" s="17" t="s">
        <v>84</v>
      </c>
      <c r="BK575" s="240">
        <f>ROUND(I575*H575,2)</f>
        <v>0</v>
      </c>
      <c r="BL575" s="17" t="s">
        <v>216</v>
      </c>
      <c r="BM575" s="239" t="s">
        <v>675</v>
      </c>
    </row>
    <row r="576" s="2" customFormat="1" ht="24.15" customHeight="1">
      <c r="A576" s="38"/>
      <c r="B576" s="39"/>
      <c r="C576" s="227" t="s">
        <v>676</v>
      </c>
      <c r="D576" s="227" t="s">
        <v>159</v>
      </c>
      <c r="E576" s="228" t="s">
        <v>677</v>
      </c>
      <c r="F576" s="229" t="s">
        <v>678</v>
      </c>
      <c r="G576" s="230" t="s">
        <v>167</v>
      </c>
      <c r="H576" s="231">
        <v>283.79000000000002</v>
      </c>
      <c r="I576" s="232"/>
      <c r="J576" s="233">
        <f>ROUND(I576*H576,2)</f>
        <v>0</v>
      </c>
      <c r="K576" s="234"/>
      <c r="L576" s="44"/>
      <c r="M576" s="235" t="s">
        <v>1</v>
      </c>
      <c r="N576" s="236" t="s">
        <v>41</v>
      </c>
      <c r="O576" s="91"/>
      <c r="P576" s="237">
        <f>O576*H576</f>
        <v>0</v>
      </c>
      <c r="Q576" s="237">
        <v>0</v>
      </c>
      <c r="R576" s="237">
        <f>Q576*H576</f>
        <v>0</v>
      </c>
      <c r="S576" s="237">
        <v>0.0025000000000000001</v>
      </c>
      <c r="T576" s="238">
        <f>S576*H576</f>
        <v>0.70947500000000008</v>
      </c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R576" s="239" t="s">
        <v>216</v>
      </c>
      <c r="AT576" s="239" t="s">
        <v>159</v>
      </c>
      <c r="AU576" s="239" t="s">
        <v>86</v>
      </c>
      <c r="AY576" s="17" t="s">
        <v>156</v>
      </c>
      <c r="BE576" s="240">
        <f>IF(N576="základní",J576,0)</f>
        <v>0</v>
      </c>
      <c r="BF576" s="240">
        <f>IF(N576="snížená",J576,0)</f>
        <v>0</v>
      </c>
      <c r="BG576" s="240">
        <f>IF(N576="zákl. přenesená",J576,0)</f>
        <v>0</v>
      </c>
      <c r="BH576" s="240">
        <f>IF(N576="sníž. přenesená",J576,0)</f>
        <v>0</v>
      </c>
      <c r="BI576" s="240">
        <f>IF(N576="nulová",J576,0)</f>
        <v>0</v>
      </c>
      <c r="BJ576" s="17" t="s">
        <v>84</v>
      </c>
      <c r="BK576" s="240">
        <f>ROUND(I576*H576,2)</f>
        <v>0</v>
      </c>
      <c r="BL576" s="17" t="s">
        <v>216</v>
      </c>
      <c r="BM576" s="239" t="s">
        <v>679</v>
      </c>
    </row>
    <row r="577" s="13" customFormat="1">
      <c r="A577" s="13"/>
      <c r="B577" s="241"/>
      <c r="C577" s="242"/>
      <c r="D577" s="243" t="s">
        <v>169</v>
      </c>
      <c r="E577" s="244" t="s">
        <v>1</v>
      </c>
      <c r="F577" s="245" t="s">
        <v>386</v>
      </c>
      <c r="G577" s="242"/>
      <c r="H577" s="244" t="s">
        <v>1</v>
      </c>
      <c r="I577" s="246"/>
      <c r="J577" s="242"/>
      <c r="K577" s="242"/>
      <c r="L577" s="247"/>
      <c r="M577" s="248"/>
      <c r="N577" s="249"/>
      <c r="O577" s="249"/>
      <c r="P577" s="249"/>
      <c r="Q577" s="249"/>
      <c r="R577" s="249"/>
      <c r="S577" s="249"/>
      <c r="T577" s="250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51" t="s">
        <v>169</v>
      </c>
      <c r="AU577" s="251" t="s">
        <v>86</v>
      </c>
      <c r="AV577" s="13" t="s">
        <v>84</v>
      </c>
      <c r="AW577" s="13" t="s">
        <v>32</v>
      </c>
      <c r="AX577" s="13" t="s">
        <v>76</v>
      </c>
      <c r="AY577" s="251" t="s">
        <v>156</v>
      </c>
    </row>
    <row r="578" s="13" customFormat="1">
      <c r="A578" s="13"/>
      <c r="B578" s="241"/>
      <c r="C578" s="242"/>
      <c r="D578" s="243" t="s">
        <v>169</v>
      </c>
      <c r="E578" s="244" t="s">
        <v>1</v>
      </c>
      <c r="F578" s="245" t="s">
        <v>250</v>
      </c>
      <c r="G578" s="242"/>
      <c r="H578" s="244" t="s">
        <v>1</v>
      </c>
      <c r="I578" s="246"/>
      <c r="J578" s="242"/>
      <c r="K578" s="242"/>
      <c r="L578" s="247"/>
      <c r="M578" s="248"/>
      <c r="N578" s="249"/>
      <c r="O578" s="249"/>
      <c r="P578" s="249"/>
      <c r="Q578" s="249"/>
      <c r="R578" s="249"/>
      <c r="S578" s="249"/>
      <c r="T578" s="250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51" t="s">
        <v>169</v>
      </c>
      <c r="AU578" s="251" t="s">
        <v>86</v>
      </c>
      <c r="AV578" s="13" t="s">
        <v>84</v>
      </c>
      <c r="AW578" s="13" t="s">
        <v>32</v>
      </c>
      <c r="AX578" s="13" t="s">
        <v>76</v>
      </c>
      <c r="AY578" s="251" t="s">
        <v>156</v>
      </c>
    </row>
    <row r="579" s="14" customFormat="1">
      <c r="A579" s="14"/>
      <c r="B579" s="252"/>
      <c r="C579" s="253"/>
      <c r="D579" s="243" t="s">
        <v>169</v>
      </c>
      <c r="E579" s="254" t="s">
        <v>1</v>
      </c>
      <c r="F579" s="255" t="s">
        <v>486</v>
      </c>
      <c r="G579" s="253"/>
      <c r="H579" s="256">
        <v>82</v>
      </c>
      <c r="I579" s="257"/>
      <c r="J579" s="253"/>
      <c r="K579" s="253"/>
      <c r="L579" s="258"/>
      <c r="M579" s="259"/>
      <c r="N579" s="260"/>
      <c r="O579" s="260"/>
      <c r="P579" s="260"/>
      <c r="Q579" s="260"/>
      <c r="R579" s="260"/>
      <c r="S579" s="260"/>
      <c r="T579" s="261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62" t="s">
        <v>169</v>
      </c>
      <c r="AU579" s="262" t="s">
        <v>86</v>
      </c>
      <c r="AV579" s="14" t="s">
        <v>86</v>
      </c>
      <c r="AW579" s="14" t="s">
        <v>32</v>
      </c>
      <c r="AX579" s="14" t="s">
        <v>76</v>
      </c>
      <c r="AY579" s="262" t="s">
        <v>156</v>
      </c>
    </row>
    <row r="580" s="13" customFormat="1">
      <c r="A580" s="13"/>
      <c r="B580" s="241"/>
      <c r="C580" s="242"/>
      <c r="D580" s="243" t="s">
        <v>169</v>
      </c>
      <c r="E580" s="244" t="s">
        <v>1</v>
      </c>
      <c r="F580" s="245" t="s">
        <v>487</v>
      </c>
      <c r="G580" s="242"/>
      <c r="H580" s="244" t="s">
        <v>1</v>
      </c>
      <c r="I580" s="246"/>
      <c r="J580" s="242"/>
      <c r="K580" s="242"/>
      <c r="L580" s="247"/>
      <c r="M580" s="248"/>
      <c r="N580" s="249"/>
      <c r="O580" s="249"/>
      <c r="P580" s="249"/>
      <c r="Q580" s="249"/>
      <c r="R580" s="249"/>
      <c r="S580" s="249"/>
      <c r="T580" s="250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51" t="s">
        <v>169</v>
      </c>
      <c r="AU580" s="251" t="s">
        <v>86</v>
      </c>
      <c r="AV580" s="13" t="s">
        <v>84</v>
      </c>
      <c r="AW580" s="13" t="s">
        <v>32</v>
      </c>
      <c r="AX580" s="13" t="s">
        <v>76</v>
      </c>
      <c r="AY580" s="251" t="s">
        <v>156</v>
      </c>
    </row>
    <row r="581" s="14" customFormat="1">
      <c r="A581" s="14"/>
      <c r="B581" s="252"/>
      <c r="C581" s="253"/>
      <c r="D581" s="243" t="s">
        <v>169</v>
      </c>
      <c r="E581" s="254" t="s">
        <v>1</v>
      </c>
      <c r="F581" s="255" t="s">
        <v>488</v>
      </c>
      <c r="G581" s="253"/>
      <c r="H581" s="256">
        <v>12.27</v>
      </c>
      <c r="I581" s="257"/>
      <c r="J581" s="253"/>
      <c r="K581" s="253"/>
      <c r="L581" s="258"/>
      <c r="M581" s="259"/>
      <c r="N581" s="260"/>
      <c r="O581" s="260"/>
      <c r="P581" s="260"/>
      <c r="Q581" s="260"/>
      <c r="R581" s="260"/>
      <c r="S581" s="260"/>
      <c r="T581" s="261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62" t="s">
        <v>169</v>
      </c>
      <c r="AU581" s="262" t="s">
        <v>86</v>
      </c>
      <c r="AV581" s="14" t="s">
        <v>86</v>
      </c>
      <c r="AW581" s="14" t="s">
        <v>32</v>
      </c>
      <c r="AX581" s="14" t="s">
        <v>76</v>
      </c>
      <c r="AY581" s="262" t="s">
        <v>156</v>
      </c>
    </row>
    <row r="582" s="13" customFormat="1">
      <c r="A582" s="13"/>
      <c r="B582" s="241"/>
      <c r="C582" s="242"/>
      <c r="D582" s="243" t="s">
        <v>169</v>
      </c>
      <c r="E582" s="244" t="s">
        <v>1</v>
      </c>
      <c r="F582" s="245" t="s">
        <v>489</v>
      </c>
      <c r="G582" s="242"/>
      <c r="H582" s="244" t="s">
        <v>1</v>
      </c>
      <c r="I582" s="246"/>
      <c r="J582" s="242"/>
      <c r="K582" s="242"/>
      <c r="L582" s="247"/>
      <c r="M582" s="248"/>
      <c r="N582" s="249"/>
      <c r="O582" s="249"/>
      <c r="P582" s="249"/>
      <c r="Q582" s="249"/>
      <c r="R582" s="249"/>
      <c r="S582" s="249"/>
      <c r="T582" s="250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51" t="s">
        <v>169</v>
      </c>
      <c r="AU582" s="251" t="s">
        <v>86</v>
      </c>
      <c r="AV582" s="13" t="s">
        <v>84</v>
      </c>
      <c r="AW582" s="13" t="s">
        <v>32</v>
      </c>
      <c r="AX582" s="13" t="s">
        <v>76</v>
      </c>
      <c r="AY582" s="251" t="s">
        <v>156</v>
      </c>
    </row>
    <row r="583" s="14" customFormat="1">
      <c r="A583" s="14"/>
      <c r="B583" s="252"/>
      <c r="C583" s="253"/>
      <c r="D583" s="243" t="s">
        <v>169</v>
      </c>
      <c r="E583" s="254" t="s">
        <v>1</v>
      </c>
      <c r="F583" s="255" t="s">
        <v>490</v>
      </c>
      <c r="G583" s="253"/>
      <c r="H583" s="256">
        <v>28.41</v>
      </c>
      <c r="I583" s="257"/>
      <c r="J583" s="253"/>
      <c r="K583" s="253"/>
      <c r="L583" s="258"/>
      <c r="M583" s="259"/>
      <c r="N583" s="260"/>
      <c r="O583" s="260"/>
      <c r="P583" s="260"/>
      <c r="Q583" s="260"/>
      <c r="R583" s="260"/>
      <c r="S583" s="260"/>
      <c r="T583" s="261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62" t="s">
        <v>169</v>
      </c>
      <c r="AU583" s="262" t="s">
        <v>86</v>
      </c>
      <c r="AV583" s="14" t="s">
        <v>86</v>
      </c>
      <c r="AW583" s="14" t="s">
        <v>32</v>
      </c>
      <c r="AX583" s="14" t="s">
        <v>76</v>
      </c>
      <c r="AY583" s="262" t="s">
        <v>156</v>
      </c>
    </row>
    <row r="584" s="13" customFormat="1">
      <c r="A584" s="13"/>
      <c r="B584" s="241"/>
      <c r="C584" s="242"/>
      <c r="D584" s="243" t="s">
        <v>169</v>
      </c>
      <c r="E584" s="244" t="s">
        <v>1</v>
      </c>
      <c r="F584" s="245" t="s">
        <v>171</v>
      </c>
      <c r="G584" s="242"/>
      <c r="H584" s="244" t="s">
        <v>1</v>
      </c>
      <c r="I584" s="246"/>
      <c r="J584" s="242"/>
      <c r="K584" s="242"/>
      <c r="L584" s="247"/>
      <c r="M584" s="248"/>
      <c r="N584" s="249"/>
      <c r="O584" s="249"/>
      <c r="P584" s="249"/>
      <c r="Q584" s="249"/>
      <c r="R584" s="249"/>
      <c r="S584" s="249"/>
      <c r="T584" s="250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51" t="s">
        <v>169</v>
      </c>
      <c r="AU584" s="251" t="s">
        <v>86</v>
      </c>
      <c r="AV584" s="13" t="s">
        <v>84</v>
      </c>
      <c r="AW584" s="13" t="s">
        <v>32</v>
      </c>
      <c r="AX584" s="13" t="s">
        <v>76</v>
      </c>
      <c r="AY584" s="251" t="s">
        <v>156</v>
      </c>
    </row>
    <row r="585" s="14" customFormat="1">
      <c r="A585" s="14"/>
      <c r="B585" s="252"/>
      <c r="C585" s="253"/>
      <c r="D585" s="243" t="s">
        <v>169</v>
      </c>
      <c r="E585" s="254" t="s">
        <v>1</v>
      </c>
      <c r="F585" s="255" t="s">
        <v>491</v>
      </c>
      <c r="G585" s="253"/>
      <c r="H585" s="256">
        <v>28.719999999999999</v>
      </c>
      <c r="I585" s="257"/>
      <c r="J585" s="253"/>
      <c r="K585" s="253"/>
      <c r="L585" s="258"/>
      <c r="M585" s="259"/>
      <c r="N585" s="260"/>
      <c r="O585" s="260"/>
      <c r="P585" s="260"/>
      <c r="Q585" s="260"/>
      <c r="R585" s="260"/>
      <c r="S585" s="260"/>
      <c r="T585" s="261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2" t="s">
        <v>169</v>
      </c>
      <c r="AU585" s="262" t="s">
        <v>86</v>
      </c>
      <c r="AV585" s="14" t="s">
        <v>86</v>
      </c>
      <c r="AW585" s="14" t="s">
        <v>32</v>
      </c>
      <c r="AX585" s="14" t="s">
        <v>76</v>
      </c>
      <c r="AY585" s="262" t="s">
        <v>156</v>
      </c>
    </row>
    <row r="586" s="13" customFormat="1">
      <c r="A586" s="13"/>
      <c r="B586" s="241"/>
      <c r="C586" s="242"/>
      <c r="D586" s="243" t="s">
        <v>169</v>
      </c>
      <c r="E586" s="244" t="s">
        <v>1</v>
      </c>
      <c r="F586" s="245" t="s">
        <v>254</v>
      </c>
      <c r="G586" s="242"/>
      <c r="H586" s="244" t="s">
        <v>1</v>
      </c>
      <c r="I586" s="246"/>
      <c r="J586" s="242"/>
      <c r="K586" s="242"/>
      <c r="L586" s="247"/>
      <c r="M586" s="248"/>
      <c r="N586" s="249"/>
      <c r="O586" s="249"/>
      <c r="P586" s="249"/>
      <c r="Q586" s="249"/>
      <c r="R586" s="249"/>
      <c r="S586" s="249"/>
      <c r="T586" s="250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51" t="s">
        <v>169</v>
      </c>
      <c r="AU586" s="251" t="s">
        <v>86</v>
      </c>
      <c r="AV586" s="13" t="s">
        <v>84</v>
      </c>
      <c r="AW586" s="13" t="s">
        <v>32</v>
      </c>
      <c r="AX586" s="13" t="s">
        <v>76</v>
      </c>
      <c r="AY586" s="251" t="s">
        <v>156</v>
      </c>
    </row>
    <row r="587" s="14" customFormat="1">
      <c r="A587" s="14"/>
      <c r="B587" s="252"/>
      <c r="C587" s="253"/>
      <c r="D587" s="243" t="s">
        <v>169</v>
      </c>
      <c r="E587" s="254" t="s">
        <v>1</v>
      </c>
      <c r="F587" s="255" t="s">
        <v>492</v>
      </c>
      <c r="G587" s="253"/>
      <c r="H587" s="256">
        <v>49.5</v>
      </c>
      <c r="I587" s="257"/>
      <c r="J587" s="253"/>
      <c r="K587" s="253"/>
      <c r="L587" s="258"/>
      <c r="M587" s="259"/>
      <c r="N587" s="260"/>
      <c r="O587" s="260"/>
      <c r="P587" s="260"/>
      <c r="Q587" s="260"/>
      <c r="R587" s="260"/>
      <c r="S587" s="260"/>
      <c r="T587" s="261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62" t="s">
        <v>169</v>
      </c>
      <c r="AU587" s="262" t="s">
        <v>86</v>
      </c>
      <c r="AV587" s="14" t="s">
        <v>86</v>
      </c>
      <c r="AW587" s="14" t="s">
        <v>32</v>
      </c>
      <c r="AX587" s="14" t="s">
        <v>76</v>
      </c>
      <c r="AY587" s="262" t="s">
        <v>156</v>
      </c>
    </row>
    <row r="588" s="13" customFormat="1">
      <c r="A588" s="13"/>
      <c r="B588" s="241"/>
      <c r="C588" s="242"/>
      <c r="D588" s="243" t="s">
        <v>169</v>
      </c>
      <c r="E588" s="244" t="s">
        <v>1</v>
      </c>
      <c r="F588" s="245" t="s">
        <v>256</v>
      </c>
      <c r="G588" s="242"/>
      <c r="H588" s="244" t="s">
        <v>1</v>
      </c>
      <c r="I588" s="246"/>
      <c r="J588" s="242"/>
      <c r="K588" s="242"/>
      <c r="L588" s="247"/>
      <c r="M588" s="248"/>
      <c r="N588" s="249"/>
      <c r="O588" s="249"/>
      <c r="P588" s="249"/>
      <c r="Q588" s="249"/>
      <c r="R588" s="249"/>
      <c r="S588" s="249"/>
      <c r="T588" s="250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51" t="s">
        <v>169</v>
      </c>
      <c r="AU588" s="251" t="s">
        <v>86</v>
      </c>
      <c r="AV588" s="13" t="s">
        <v>84</v>
      </c>
      <c r="AW588" s="13" t="s">
        <v>32</v>
      </c>
      <c r="AX588" s="13" t="s">
        <v>76</v>
      </c>
      <c r="AY588" s="251" t="s">
        <v>156</v>
      </c>
    </row>
    <row r="589" s="14" customFormat="1">
      <c r="A589" s="14"/>
      <c r="B589" s="252"/>
      <c r="C589" s="253"/>
      <c r="D589" s="243" t="s">
        <v>169</v>
      </c>
      <c r="E589" s="254" t="s">
        <v>1</v>
      </c>
      <c r="F589" s="255" t="s">
        <v>493</v>
      </c>
      <c r="G589" s="253"/>
      <c r="H589" s="256">
        <v>29.109999999999999</v>
      </c>
      <c r="I589" s="257"/>
      <c r="J589" s="253"/>
      <c r="K589" s="253"/>
      <c r="L589" s="258"/>
      <c r="M589" s="259"/>
      <c r="N589" s="260"/>
      <c r="O589" s="260"/>
      <c r="P589" s="260"/>
      <c r="Q589" s="260"/>
      <c r="R589" s="260"/>
      <c r="S589" s="260"/>
      <c r="T589" s="261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2" t="s">
        <v>169</v>
      </c>
      <c r="AU589" s="262" t="s">
        <v>86</v>
      </c>
      <c r="AV589" s="14" t="s">
        <v>86</v>
      </c>
      <c r="AW589" s="14" t="s">
        <v>32</v>
      </c>
      <c r="AX589" s="14" t="s">
        <v>76</v>
      </c>
      <c r="AY589" s="262" t="s">
        <v>156</v>
      </c>
    </row>
    <row r="590" s="13" customFormat="1">
      <c r="A590" s="13"/>
      <c r="B590" s="241"/>
      <c r="C590" s="242"/>
      <c r="D590" s="243" t="s">
        <v>169</v>
      </c>
      <c r="E590" s="244" t="s">
        <v>1</v>
      </c>
      <c r="F590" s="245" t="s">
        <v>494</v>
      </c>
      <c r="G590" s="242"/>
      <c r="H590" s="244" t="s">
        <v>1</v>
      </c>
      <c r="I590" s="246"/>
      <c r="J590" s="242"/>
      <c r="K590" s="242"/>
      <c r="L590" s="247"/>
      <c r="M590" s="248"/>
      <c r="N590" s="249"/>
      <c r="O590" s="249"/>
      <c r="P590" s="249"/>
      <c r="Q590" s="249"/>
      <c r="R590" s="249"/>
      <c r="S590" s="249"/>
      <c r="T590" s="250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51" t="s">
        <v>169</v>
      </c>
      <c r="AU590" s="251" t="s">
        <v>86</v>
      </c>
      <c r="AV590" s="13" t="s">
        <v>84</v>
      </c>
      <c r="AW590" s="13" t="s">
        <v>32</v>
      </c>
      <c r="AX590" s="13" t="s">
        <v>76</v>
      </c>
      <c r="AY590" s="251" t="s">
        <v>156</v>
      </c>
    </row>
    <row r="591" s="14" customFormat="1">
      <c r="A591" s="14"/>
      <c r="B591" s="252"/>
      <c r="C591" s="253"/>
      <c r="D591" s="243" t="s">
        <v>169</v>
      </c>
      <c r="E591" s="254" t="s">
        <v>1</v>
      </c>
      <c r="F591" s="255" t="s">
        <v>495</v>
      </c>
      <c r="G591" s="253"/>
      <c r="H591" s="256">
        <v>23.300000000000001</v>
      </c>
      <c r="I591" s="257"/>
      <c r="J591" s="253"/>
      <c r="K591" s="253"/>
      <c r="L591" s="258"/>
      <c r="M591" s="259"/>
      <c r="N591" s="260"/>
      <c r="O591" s="260"/>
      <c r="P591" s="260"/>
      <c r="Q591" s="260"/>
      <c r="R591" s="260"/>
      <c r="S591" s="260"/>
      <c r="T591" s="261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2" t="s">
        <v>169</v>
      </c>
      <c r="AU591" s="262" t="s">
        <v>86</v>
      </c>
      <c r="AV591" s="14" t="s">
        <v>86</v>
      </c>
      <c r="AW591" s="14" t="s">
        <v>32</v>
      </c>
      <c r="AX591" s="14" t="s">
        <v>76</v>
      </c>
      <c r="AY591" s="262" t="s">
        <v>156</v>
      </c>
    </row>
    <row r="592" s="13" customFormat="1">
      <c r="A592" s="13"/>
      <c r="B592" s="241"/>
      <c r="C592" s="242"/>
      <c r="D592" s="243" t="s">
        <v>169</v>
      </c>
      <c r="E592" s="244" t="s">
        <v>1</v>
      </c>
      <c r="F592" s="245" t="s">
        <v>496</v>
      </c>
      <c r="G592" s="242"/>
      <c r="H592" s="244" t="s">
        <v>1</v>
      </c>
      <c r="I592" s="246"/>
      <c r="J592" s="242"/>
      <c r="K592" s="242"/>
      <c r="L592" s="247"/>
      <c r="M592" s="248"/>
      <c r="N592" s="249"/>
      <c r="O592" s="249"/>
      <c r="P592" s="249"/>
      <c r="Q592" s="249"/>
      <c r="R592" s="249"/>
      <c r="S592" s="249"/>
      <c r="T592" s="250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51" t="s">
        <v>169</v>
      </c>
      <c r="AU592" s="251" t="s">
        <v>86</v>
      </c>
      <c r="AV592" s="13" t="s">
        <v>84</v>
      </c>
      <c r="AW592" s="13" t="s">
        <v>32</v>
      </c>
      <c r="AX592" s="13" t="s">
        <v>76</v>
      </c>
      <c r="AY592" s="251" t="s">
        <v>156</v>
      </c>
    </row>
    <row r="593" s="14" customFormat="1">
      <c r="A593" s="14"/>
      <c r="B593" s="252"/>
      <c r="C593" s="253"/>
      <c r="D593" s="243" t="s">
        <v>169</v>
      </c>
      <c r="E593" s="254" t="s">
        <v>1</v>
      </c>
      <c r="F593" s="255" t="s">
        <v>497</v>
      </c>
      <c r="G593" s="253"/>
      <c r="H593" s="256">
        <v>20.32</v>
      </c>
      <c r="I593" s="257"/>
      <c r="J593" s="253"/>
      <c r="K593" s="253"/>
      <c r="L593" s="258"/>
      <c r="M593" s="259"/>
      <c r="N593" s="260"/>
      <c r="O593" s="260"/>
      <c r="P593" s="260"/>
      <c r="Q593" s="260"/>
      <c r="R593" s="260"/>
      <c r="S593" s="260"/>
      <c r="T593" s="261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62" t="s">
        <v>169</v>
      </c>
      <c r="AU593" s="262" t="s">
        <v>86</v>
      </c>
      <c r="AV593" s="14" t="s">
        <v>86</v>
      </c>
      <c r="AW593" s="14" t="s">
        <v>32</v>
      </c>
      <c r="AX593" s="14" t="s">
        <v>76</v>
      </c>
      <c r="AY593" s="262" t="s">
        <v>156</v>
      </c>
    </row>
    <row r="594" s="13" customFormat="1">
      <c r="A594" s="13"/>
      <c r="B594" s="241"/>
      <c r="C594" s="242"/>
      <c r="D594" s="243" t="s">
        <v>169</v>
      </c>
      <c r="E594" s="244" t="s">
        <v>1</v>
      </c>
      <c r="F594" s="245" t="s">
        <v>498</v>
      </c>
      <c r="G594" s="242"/>
      <c r="H594" s="244" t="s">
        <v>1</v>
      </c>
      <c r="I594" s="246"/>
      <c r="J594" s="242"/>
      <c r="K594" s="242"/>
      <c r="L594" s="247"/>
      <c r="M594" s="248"/>
      <c r="N594" s="249"/>
      <c r="O594" s="249"/>
      <c r="P594" s="249"/>
      <c r="Q594" s="249"/>
      <c r="R594" s="249"/>
      <c r="S594" s="249"/>
      <c r="T594" s="250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51" t="s">
        <v>169</v>
      </c>
      <c r="AU594" s="251" t="s">
        <v>86</v>
      </c>
      <c r="AV594" s="13" t="s">
        <v>84</v>
      </c>
      <c r="AW594" s="13" t="s">
        <v>32</v>
      </c>
      <c r="AX594" s="13" t="s">
        <v>76</v>
      </c>
      <c r="AY594" s="251" t="s">
        <v>156</v>
      </c>
    </row>
    <row r="595" s="14" customFormat="1">
      <c r="A595" s="14"/>
      <c r="B595" s="252"/>
      <c r="C595" s="253"/>
      <c r="D595" s="243" t="s">
        <v>169</v>
      </c>
      <c r="E595" s="254" t="s">
        <v>1</v>
      </c>
      <c r="F595" s="255" t="s">
        <v>499</v>
      </c>
      <c r="G595" s="253"/>
      <c r="H595" s="256">
        <v>10.16</v>
      </c>
      <c r="I595" s="257"/>
      <c r="J595" s="253"/>
      <c r="K595" s="253"/>
      <c r="L595" s="258"/>
      <c r="M595" s="259"/>
      <c r="N595" s="260"/>
      <c r="O595" s="260"/>
      <c r="P595" s="260"/>
      <c r="Q595" s="260"/>
      <c r="R595" s="260"/>
      <c r="S595" s="260"/>
      <c r="T595" s="261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62" t="s">
        <v>169</v>
      </c>
      <c r="AU595" s="262" t="s">
        <v>86</v>
      </c>
      <c r="AV595" s="14" t="s">
        <v>86</v>
      </c>
      <c r="AW595" s="14" t="s">
        <v>32</v>
      </c>
      <c r="AX595" s="14" t="s">
        <v>76</v>
      </c>
      <c r="AY595" s="262" t="s">
        <v>156</v>
      </c>
    </row>
    <row r="596" s="15" customFormat="1">
      <c r="A596" s="15"/>
      <c r="B596" s="263"/>
      <c r="C596" s="264"/>
      <c r="D596" s="243" t="s">
        <v>169</v>
      </c>
      <c r="E596" s="265" t="s">
        <v>1</v>
      </c>
      <c r="F596" s="266" t="s">
        <v>179</v>
      </c>
      <c r="G596" s="264"/>
      <c r="H596" s="267">
        <v>283.79000000000002</v>
      </c>
      <c r="I596" s="268"/>
      <c r="J596" s="264"/>
      <c r="K596" s="264"/>
      <c r="L596" s="269"/>
      <c r="M596" s="270"/>
      <c r="N596" s="271"/>
      <c r="O596" s="271"/>
      <c r="P596" s="271"/>
      <c r="Q596" s="271"/>
      <c r="R596" s="271"/>
      <c r="S596" s="271"/>
      <c r="T596" s="272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73" t="s">
        <v>169</v>
      </c>
      <c r="AU596" s="273" t="s">
        <v>86</v>
      </c>
      <c r="AV596" s="15" t="s">
        <v>163</v>
      </c>
      <c r="AW596" s="15" t="s">
        <v>32</v>
      </c>
      <c r="AX596" s="15" t="s">
        <v>84</v>
      </c>
      <c r="AY596" s="273" t="s">
        <v>156</v>
      </c>
    </row>
    <row r="597" s="2" customFormat="1" ht="16.5" customHeight="1">
      <c r="A597" s="38"/>
      <c r="B597" s="39"/>
      <c r="C597" s="227" t="s">
        <v>680</v>
      </c>
      <c r="D597" s="227" t="s">
        <v>159</v>
      </c>
      <c r="E597" s="228" t="s">
        <v>681</v>
      </c>
      <c r="F597" s="229" t="s">
        <v>682</v>
      </c>
      <c r="G597" s="230" t="s">
        <v>167</v>
      </c>
      <c r="H597" s="231">
        <v>296.31</v>
      </c>
      <c r="I597" s="232"/>
      <c r="J597" s="233">
        <f>ROUND(I597*H597,2)</f>
        <v>0</v>
      </c>
      <c r="K597" s="234"/>
      <c r="L597" s="44"/>
      <c r="M597" s="235" t="s">
        <v>1</v>
      </c>
      <c r="N597" s="236" t="s">
        <v>41</v>
      </c>
      <c r="O597" s="91"/>
      <c r="P597" s="237">
        <f>O597*H597</f>
        <v>0</v>
      </c>
      <c r="Q597" s="237">
        <v>0.00029999999999999997</v>
      </c>
      <c r="R597" s="237">
        <f>Q597*H597</f>
        <v>0.088893</v>
      </c>
      <c r="S597" s="237">
        <v>0</v>
      </c>
      <c r="T597" s="238">
        <f>S597*H597</f>
        <v>0</v>
      </c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R597" s="239" t="s">
        <v>216</v>
      </c>
      <c r="AT597" s="239" t="s">
        <v>159</v>
      </c>
      <c r="AU597" s="239" t="s">
        <v>86</v>
      </c>
      <c r="AY597" s="17" t="s">
        <v>156</v>
      </c>
      <c r="BE597" s="240">
        <f>IF(N597="základní",J597,0)</f>
        <v>0</v>
      </c>
      <c r="BF597" s="240">
        <f>IF(N597="snížená",J597,0)</f>
        <v>0</v>
      </c>
      <c r="BG597" s="240">
        <f>IF(N597="zákl. přenesená",J597,0)</f>
        <v>0</v>
      </c>
      <c r="BH597" s="240">
        <f>IF(N597="sníž. přenesená",J597,0)</f>
        <v>0</v>
      </c>
      <c r="BI597" s="240">
        <f>IF(N597="nulová",J597,0)</f>
        <v>0</v>
      </c>
      <c r="BJ597" s="17" t="s">
        <v>84</v>
      </c>
      <c r="BK597" s="240">
        <f>ROUND(I597*H597,2)</f>
        <v>0</v>
      </c>
      <c r="BL597" s="17" t="s">
        <v>216</v>
      </c>
      <c r="BM597" s="239" t="s">
        <v>683</v>
      </c>
    </row>
    <row r="598" s="13" customFormat="1">
      <c r="A598" s="13"/>
      <c r="B598" s="241"/>
      <c r="C598" s="242"/>
      <c r="D598" s="243" t="s">
        <v>169</v>
      </c>
      <c r="E598" s="244" t="s">
        <v>1</v>
      </c>
      <c r="F598" s="245" t="s">
        <v>170</v>
      </c>
      <c r="G598" s="242"/>
      <c r="H598" s="244" t="s">
        <v>1</v>
      </c>
      <c r="I598" s="246"/>
      <c r="J598" s="242"/>
      <c r="K598" s="242"/>
      <c r="L598" s="247"/>
      <c r="M598" s="248"/>
      <c r="N598" s="249"/>
      <c r="O598" s="249"/>
      <c r="P598" s="249"/>
      <c r="Q598" s="249"/>
      <c r="R598" s="249"/>
      <c r="S598" s="249"/>
      <c r="T598" s="250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51" t="s">
        <v>169</v>
      </c>
      <c r="AU598" s="251" t="s">
        <v>86</v>
      </c>
      <c r="AV598" s="13" t="s">
        <v>84</v>
      </c>
      <c r="AW598" s="13" t="s">
        <v>32</v>
      </c>
      <c r="AX598" s="13" t="s">
        <v>76</v>
      </c>
      <c r="AY598" s="251" t="s">
        <v>156</v>
      </c>
    </row>
    <row r="599" s="13" customFormat="1">
      <c r="A599" s="13"/>
      <c r="B599" s="241"/>
      <c r="C599" s="242"/>
      <c r="D599" s="243" t="s">
        <v>169</v>
      </c>
      <c r="E599" s="244" t="s">
        <v>1</v>
      </c>
      <c r="F599" s="245" t="s">
        <v>337</v>
      </c>
      <c r="G599" s="242"/>
      <c r="H599" s="244" t="s">
        <v>1</v>
      </c>
      <c r="I599" s="246"/>
      <c r="J599" s="242"/>
      <c r="K599" s="242"/>
      <c r="L599" s="247"/>
      <c r="M599" s="248"/>
      <c r="N599" s="249"/>
      <c r="O599" s="249"/>
      <c r="P599" s="249"/>
      <c r="Q599" s="249"/>
      <c r="R599" s="249"/>
      <c r="S599" s="249"/>
      <c r="T599" s="250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51" t="s">
        <v>169</v>
      </c>
      <c r="AU599" s="251" t="s">
        <v>86</v>
      </c>
      <c r="AV599" s="13" t="s">
        <v>84</v>
      </c>
      <c r="AW599" s="13" t="s">
        <v>32</v>
      </c>
      <c r="AX599" s="13" t="s">
        <v>76</v>
      </c>
      <c r="AY599" s="251" t="s">
        <v>156</v>
      </c>
    </row>
    <row r="600" s="14" customFormat="1">
      <c r="A600" s="14"/>
      <c r="B600" s="252"/>
      <c r="C600" s="253"/>
      <c r="D600" s="243" t="s">
        <v>169</v>
      </c>
      <c r="E600" s="254" t="s">
        <v>1</v>
      </c>
      <c r="F600" s="255" t="s">
        <v>338</v>
      </c>
      <c r="G600" s="253"/>
      <c r="H600" s="256">
        <v>70.609999999999999</v>
      </c>
      <c r="I600" s="257"/>
      <c r="J600" s="253"/>
      <c r="K600" s="253"/>
      <c r="L600" s="258"/>
      <c r="M600" s="259"/>
      <c r="N600" s="260"/>
      <c r="O600" s="260"/>
      <c r="P600" s="260"/>
      <c r="Q600" s="260"/>
      <c r="R600" s="260"/>
      <c r="S600" s="260"/>
      <c r="T600" s="261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62" t="s">
        <v>169</v>
      </c>
      <c r="AU600" s="262" t="s">
        <v>86</v>
      </c>
      <c r="AV600" s="14" t="s">
        <v>86</v>
      </c>
      <c r="AW600" s="14" t="s">
        <v>32</v>
      </c>
      <c r="AX600" s="14" t="s">
        <v>76</v>
      </c>
      <c r="AY600" s="262" t="s">
        <v>156</v>
      </c>
    </row>
    <row r="601" s="13" customFormat="1">
      <c r="A601" s="13"/>
      <c r="B601" s="241"/>
      <c r="C601" s="242"/>
      <c r="D601" s="243" t="s">
        <v>169</v>
      </c>
      <c r="E601" s="244" t="s">
        <v>1</v>
      </c>
      <c r="F601" s="245" t="s">
        <v>339</v>
      </c>
      <c r="G601" s="242"/>
      <c r="H601" s="244" t="s">
        <v>1</v>
      </c>
      <c r="I601" s="246"/>
      <c r="J601" s="242"/>
      <c r="K601" s="242"/>
      <c r="L601" s="247"/>
      <c r="M601" s="248"/>
      <c r="N601" s="249"/>
      <c r="O601" s="249"/>
      <c r="P601" s="249"/>
      <c r="Q601" s="249"/>
      <c r="R601" s="249"/>
      <c r="S601" s="249"/>
      <c r="T601" s="250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51" t="s">
        <v>169</v>
      </c>
      <c r="AU601" s="251" t="s">
        <v>86</v>
      </c>
      <c r="AV601" s="13" t="s">
        <v>84</v>
      </c>
      <c r="AW601" s="13" t="s">
        <v>32</v>
      </c>
      <c r="AX601" s="13" t="s">
        <v>76</v>
      </c>
      <c r="AY601" s="251" t="s">
        <v>156</v>
      </c>
    </row>
    <row r="602" s="14" customFormat="1">
      <c r="A602" s="14"/>
      <c r="B602" s="252"/>
      <c r="C602" s="253"/>
      <c r="D602" s="243" t="s">
        <v>169</v>
      </c>
      <c r="E602" s="254" t="s">
        <v>1</v>
      </c>
      <c r="F602" s="255" t="s">
        <v>340</v>
      </c>
      <c r="G602" s="253"/>
      <c r="H602" s="256">
        <v>82.799999999999997</v>
      </c>
      <c r="I602" s="257"/>
      <c r="J602" s="253"/>
      <c r="K602" s="253"/>
      <c r="L602" s="258"/>
      <c r="M602" s="259"/>
      <c r="N602" s="260"/>
      <c r="O602" s="260"/>
      <c r="P602" s="260"/>
      <c r="Q602" s="260"/>
      <c r="R602" s="260"/>
      <c r="S602" s="260"/>
      <c r="T602" s="261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62" t="s">
        <v>169</v>
      </c>
      <c r="AU602" s="262" t="s">
        <v>86</v>
      </c>
      <c r="AV602" s="14" t="s">
        <v>86</v>
      </c>
      <c r="AW602" s="14" t="s">
        <v>32</v>
      </c>
      <c r="AX602" s="14" t="s">
        <v>76</v>
      </c>
      <c r="AY602" s="262" t="s">
        <v>156</v>
      </c>
    </row>
    <row r="603" s="13" customFormat="1">
      <c r="A603" s="13"/>
      <c r="B603" s="241"/>
      <c r="C603" s="242"/>
      <c r="D603" s="243" t="s">
        <v>169</v>
      </c>
      <c r="E603" s="244" t="s">
        <v>1</v>
      </c>
      <c r="F603" s="245" t="s">
        <v>341</v>
      </c>
      <c r="G603" s="242"/>
      <c r="H603" s="244" t="s">
        <v>1</v>
      </c>
      <c r="I603" s="246"/>
      <c r="J603" s="242"/>
      <c r="K603" s="242"/>
      <c r="L603" s="247"/>
      <c r="M603" s="248"/>
      <c r="N603" s="249"/>
      <c r="O603" s="249"/>
      <c r="P603" s="249"/>
      <c r="Q603" s="249"/>
      <c r="R603" s="249"/>
      <c r="S603" s="249"/>
      <c r="T603" s="250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51" t="s">
        <v>169</v>
      </c>
      <c r="AU603" s="251" t="s">
        <v>86</v>
      </c>
      <c r="AV603" s="13" t="s">
        <v>84</v>
      </c>
      <c r="AW603" s="13" t="s">
        <v>32</v>
      </c>
      <c r="AX603" s="13" t="s">
        <v>76</v>
      </c>
      <c r="AY603" s="251" t="s">
        <v>156</v>
      </c>
    </row>
    <row r="604" s="14" customFormat="1">
      <c r="A604" s="14"/>
      <c r="B604" s="252"/>
      <c r="C604" s="253"/>
      <c r="D604" s="243" t="s">
        <v>169</v>
      </c>
      <c r="E604" s="254" t="s">
        <v>1</v>
      </c>
      <c r="F604" s="255" t="s">
        <v>342</v>
      </c>
      <c r="G604" s="253"/>
      <c r="H604" s="256">
        <v>58.350000000000001</v>
      </c>
      <c r="I604" s="257"/>
      <c r="J604" s="253"/>
      <c r="K604" s="253"/>
      <c r="L604" s="258"/>
      <c r="M604" s="259"/>
      <c r="N604" s="260"/>
      <c r="O604" s="260"/>
      <c r="P604" s="260"/>
      <c r="Q604" s="260"/>
      <c r="R604" s="260"/>
      <c r="S604" s="260"/>
      <c r="T604" s="261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62" t="s">
        <v>169</v>
      </c>
      <c r="AU604" s="262" t="s">
        <v>86</v>
      </c>
      <c r="AV604" s="14" t="s">
        <v>86</v>
      </c>
      <c r="AW604" s="14" t="s">
        <v>32</v>
      </c>
      <c r="AX604" s="14" t="s">
        <v>76</v>
      </c>
      <c r="AY604" s="262" t="s">
        <v>156</v>
      </c>
    </row>
    <row r="605" s="13" customFormat="1">
      <c r="A605" s="13"/>
      <c r="B605" s="241"/>
      <c r="C605" s="242"/>
      <c r="D605" s="243" t="s">
        <v>169</v>
      </c>
      <c r="E605" s="244" t="s">
        <v>1</v>
      </c>
      <c r="F605" s="245" t="s">
        <v>343</v>
      </c>
      <c r="G605" s="242"/>
      <c r="H605" s="244" t="s">
        <v>1</v>
      </c>
      <c r="I605" s="246"/>
      <c r="J605" s="242"/>
      <c r="K605" s="242"/>
      <c r="L605" s="247"/>
      <c r="M605" s="248"/>
      <c r="N605" s="249"/>
      <c r="O605" s="249"/>
      <c r="P605" s="249"/>
      <c r="Q605" s="249"/>
      <c r="R605" s="249"/>
      <c r="S605" s="249"/>
      <c r="T605" s="250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51" t="s">
        <v>169</v>
      </c>
      <c r="AU605" s="251" t="s">
        <v>86</v>
      </c>
      <c r="AV605" s="13" t="s">
        <v>84</v>
      </c>
      <c r="AW605" s="13" t="s">
        <v>32</v>
      </c>
      <c r="AX605" s="13" t="s">
        <v>76</v>
      </c>
      <c r="AY605" s="251" t="s">
        <v>156</v>
      </c>
    </row>
    <row r="606" s="14" customFormat="1">
      <c r="A606" s="14"/>
      <c r="B606" s="252"/>
      <c r="C606" s="253"/>
      <c r="D606" s="243" t="s">
        <v>169</v>
      </c>
      <c r="E606" s="254" t="s">
        <v>1</v>
      </c>
      <c r="F606" s="255" t="s">
        <v>344</v>
      </c>
      <c r="G606" s="253"/>
      <c r="H606" s="256">
        <v>84.549999999999997</v>
      </c>
      <c r="I606" s="257"/>
      <c r="J606" s="253"/>
      <c r="K606" s="253"/>
      <c r="L606" s="258"/>
      <c r="M606" s="259"/>
      <c r="N606" s="260"/>
      <c r="O606" s="260"/>
      <c r="P606" s="260"/>
      <c r="Q606" s="260"/>
      <c r="R606" s="260"/>
      <c r="S606" s="260"/>
      <c r="T606" s="261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62" t="s">
        <v>169</v>
      </c>
      <c r="AU606" s="262" t="s">
        <v>86</v>
      </c>
      <c r="AV606" s="14" t="s">
        <v>86</v>
      </c>
      <c r="AW606" s="14" t="s">
        <v>32</v>
      </c>
      <c r="AX606" s="14" t="s">
        <v>76</v>
      </c>
      <c r="AY606" s="262" t="s">
        <v>156</v>
      </c>
    </row>
    <row r="607" s="15" customFormat="1">
      <c r="A607" s="15"/>
      <c r="B607" s="263"/>
      <c r="C607" s="264"/>
      <c r="D607" s="243" t="s">
        <v>169</v>
      </c>
      <c r="E607" s="265" t="s">
        <v>1</v>
      </c>
      <c r="F607" s="266" t="s">
        <v>179</v>
      </c>
      <c r="G607" s="264"/>
      <c r="H607" s="267">
        <v>296.31</v>
      </c>
      <c r="I607" s="268"/>
      <c r="J607" s="264"/>
      <c r="K607" s="264"/>
      <c r="L607" s="269"/>
      <c r="M607" s="270"/>
      <c r="N607" s="271"/>
      <c r="O607" s="271"/>
      <c r="P607" s="271"/>
      <c r="Q607" s="271"/>
      <c r="R607" s="271"/>
      <c r="S607" s="271"/>
      <c r="T607" s="272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73" t="s">
        <v>169</v>
      </c>
      <c r="AU607" s="273" t="s">
        <v>86</v>
      </c>
      <c r="AV607" s="15" t="s">
        <v>163</v>
      </c>
      <c r="AW607" s="15" t="s">
        <v>32</v>
      </c>
      <c r="AX607" s="15" t="s">
        <v>84</v>
      </c>
      <c r="AY607" s="273" t="s">
        <v>156</v>
      </c>
    </row>
    <row r="608" s="2" customFormat="1" ht="16.5" customHeight="1">
      <c r="A608" s="38"/>
      <c r="B608" s="39"/>
      <c r="C608" s="274" t="s">
        <v>684</v>
      </c>
      <c r="D608" s="274" t="s">
        <v>298</v>
      </c>
      <c r="E608" s="275" t="s">
        <v>685</v>
      </c>
      <c r="F608" s="276" t="s">
        <v>686</v>
      </c>
      <c r="G608" s="277" t="s">
        <v>167</v>
      </c>
      <c r="H608" s="278">
        <v>325.94099999999997</v>
      </c>
      <c r="I608" s="279"/>
      <c r="J608" s="280">
        <f>ROUND(I608*H608,2)</f>
        <v>0</v>
      </c>
      <c r="K608" s="281"/>
      <c r="L608" s="282"/>
      <c r="M608" s="283" t="s">
        <v>1</v>
      </c>
      <c r="N608" s="284" t="s">
        <v>41</v>
      </c>
      <c r="O608" s="91"/>
      <c r="P608" s="237">
        <f>O608*H608</f>
        <v>0</v>
      </c>
      <c r="Q608" s="237">
        <v>0.0033999999999999998</v>
      </c>
      <c r="R608" s="237">
        <f>Q608*H608</f>
        <v>1.1081994</v>
      </c>
      <c r="S608" s="237">
        <v>0</v>
      </c>
      <c r="T608" s="238">
        <f>S608*H608</f>
        <v>0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239" t="s">
        <v>360</v>
      </c>
      <c r="AT608" s="239" t="s">
        <v>298</v>
      </c>
      <c r="AU608" s="239" t="s">
        <v>86</v>
      </c>
      <c r="AY608" s="17" t="s">
        <v>156</v>
      </c>
      <c r="BE608" s="240">
        <f>IF(N608="základní",J608,0)</f>
        <v>0</v>
      </c>
      <c r="BF608" s="240">
        <f>IF(N608="snížená",J608,0)</f>
        <v>0</v>
      </c>
      <c r="BG608" s="240">
        <f>IF(N608="zákl. přenesená",J608,0)</f>
        <v>0</v>
      </c>
      <c r="BH608" s="240">
        <f>IF(N608="sníž. přenesená",J608,0)</f>
        <v>0</v>
      </c>
      <c r="BI608" s="240">
        <f>IF(N608="nulová",J608,0)</f>
        <v>0</v>
      </c>
      <c r="BJ608" s="17" t="s">
        <v>84</v>
      </c>
      <c r="BK608" s="240">
        <f>ROUND(I608*H608,2)</f>
        <v>0</v>
      </c>
      <c r="BL608" s="17" t="s">
        <v>216</v>
      </c>
      <c r="BM608" s="239" t="s">
        <v>687</v>
      </c>
    </row>
    <row r="609" s="14" customFormat="1">
      <c r="A609" s="14"/>
      <c r="B609" s="252"/>
      <c r="C609" s="253"/>
      <c r="D609" s="243" t="s">
        <v>169</v>
      </c>
      <c r="E609" s="254" t="s">
        <v>1</v>
      </c>
      <c r="F609" s="255" t="s">
        <v>688</v>
      </c>
      <c r="G609" s="253"/>
      <c r="H609" s="256">
        <v>325.94099999999997</v>
      </c>
      <c r="I609" s="257"/>
      <c r="J609" s="253"/>
      <c r="K609" s="253"/>
      <c r="L609" s="258"/>
      <c r="M609" s="259"/>
      <c r="N609" s="260"/>
      <c r="O609" s="260"/>
      <c r="P609" s="260"/>
      <c r="Q609" s="260"/>
      <c r="R609" s="260"/>
      <c r="S609" s="260"/>
      <c r="T609" s="261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62" t="s">
        <v>169</v>
      </c>
      <c r="AU609" s="262" t="s">
        <v>86</v>
      </c>
      <c r="AV609" s="14" t="s">
        <v>86</v>
      </c>
      <c r="AW609" s="14" t="s">
        <v>32</v>
      </c>
      <c r="AX609" s="14" t="s">
        <v>84</v>
      </c>
      <c r="AY609" s="262" t="s">
        <v>156</v>
      </c>
    </row>
    <row r="610" s="2" customFormat="1" ht="21.75" customHeight="1">
      <c r="A610" s="38"/>
      <c r="B610" s="39"/>
      <c r="C610" s="227" t="s">
        <v>689</v>
      </c>
      <c r="D610" s="227" t="s">
        <v>159</v>
      </c>
      <c r="E610" s="228" t="s">
        <v>690</v>
      </c>
      <c r="F610" s="229" t="s">
        <v>691</v>
      </c>
      <c r="G610" s="230" t="s">
        <v>196</v>
      </c>
      <c r="H610" s="231">
        <v>218.721</v>
      </c>
      <c r="I610" s="232"/>
      <c r="J610" s="233">
        <f>ROUND(I610*H610,2)</f>
        <v>0</v>
      </c>
      <c r="K610" s="234"/>
      <c r="L610" s="44"/>
      <c r="M610" s="235" t="s">
        <v>1</v>
      </c>
      <c r="N610" s="236" t="s">
        <v>41</v>
      </c>
      <c r="O610" s="91"/>
      <c r="P610" s="237">
        <f>O610*H610</f>
        <v>0</v>
      </c>
      <c r="Q610" s="237">
        <v>0</v>
      </c>
      <c r="R610" s="237">
        <f>Q610*H610</f>
        <v>0</v>
      </c>
      <c r="S610" s="237">
        <v>0.00029999999999999997</v>
      </c>
      <c r="T610" s="238">
        <f>S610*H610</f>
        <v>0.065616299999999989</v>
      </c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R610" s="239" t="s">
        <v>216</v>
      </c>
      <c r="AT610" s="239" t="s">
        <v>159</v>
      </c>
      <c r="AU610" s="239" t="s">
        <v>86</v>
      </c>
      <c r="AY610" s="17" t="s">
        <v>156</v>
      </c>
      <c r="BE610" s="240">
        <f>IF(N610="základní",J610,0)</f>
        <v>0</v>
      </c>
      <c r="BF610" s="240">
        <f>IF(N610="snížená",J610,0)</f>
        <v>0</v>
      </c>
      <c r="BG610" s="240">
        <f>IF(N610="zákl. přenesená",J610,0)</f>
        <v>0</v>
      </c>
      <c r="BH610" s="240">
        <f>IF(N610="sníž. přenesená",J610,0)</f>
        <v>0</v>
      </c>
      <c r="BI610" s="240">
        <f>IF(N610="nulová",J610,0)</f>
        <v>0</v>
      </c>
      <c r="BJ610" s="17" t="s">
        <v>84</v>
      </c>
      <c r="BK610" s="240">
        <f>ROUND(I610*H610,2)</f>
        <v>0</v>
      </c>
      <c r="BL610" s="17" t="s">
        <v>216</v>
      </c>
      <c r="BM610" s="239" t="s">
        <v>692</v>
      </c>
    </row>
    <row r="611" s="13" customFormat="1">
      <c r="A611" s="13"/>
      <c r="B611" s="241"/>
      <c r="C611" s="242"/>
      <c r="D611" s="243" t="s">
        <v>169</v>
      </c>
      <c r="E611" s="244" t="s">
        <v>1</v>
      </c>
      <c r="F611" s="245" t="s">
        <v>386</v>
      </c>
      <c r="G611" s="242"/>
      <c r="H611" s="244" t="s">
        <v>1</v>
      </c>
      <c r="I611" s="246"/>
      <c r="J611" s="242"/>
      <c r="K611" s="242"/>
      <c r="L611" s="247"/>
      <c r="M611" s="248"/>
      <c r="N611" s="249"/>
      <c r="O611" s="249"/>
      <c r="P611" s="249"/>
      <c r="Q611" s="249"/>
      <c r="R611" s="249"/>
      <c r="S611" s="249"/>
      <c r="T611" s="250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51" t="s">
        <v>169</v>
      </c>
      <c r="AU611" s="251" t="s">
        <v>86</v>
      </c>
      <c r="AV611" s="13" t="s">
        <v>84</v>
      </c>
      <c r="AW611" s="13" t="s">
        <v>32</v>
      </c>
      <c r="AX611" s="13" t="s">
        <v>76</v>
      </c>
      <c r="AY611" s="251" t="s">
        <v>156</v>
      </c>
    </row>
    <row r="612" s="13" customFormat="1">
      <c r="A612" s="13"/>
      <c r="B612" s="241"/>
      <c r="C612" s="242"/>
      <c r="D612" s="243" t="s">
        <v>169</v>
      </c>
      <c r="E612" s="244" t="s">
        <v>1</v>
      </c>
      <c r="F612" s="245" t="s">
        <v>250</v>
      </c>
      <c r="G612" s="242"/>
      <c r="H612" s="244" t="s">
        <v>1</v>
      </c>
      <c r="I612" s="246"/>
      <c r="J612" s="242"/>
      <c r="K612" s="242"/>
      <c r="L612" s="247"/>
      <c r="M612" s="248"/>
      <c r="N612" s="249"/>
      <c r="O612" s="249"/>
      <c r="P612" s="249"/>
      <c r="Q612" s="249"/>
      <c r="R612" s="249"/>
      <c r="S612" s="249"/>
      <c r="T612" s="250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51" t="s">
        <v>169</v>
      </c>
      <c r="AU612" s="251" t="s">
        <v>86</v>
      </c>
      <c r="AV612" s="13" t="s">
        <v>84</v>
      </c>
      <c r="AW612" s="13" t="s">
        <v>32</v>
      </c>
      <c r="AX612" s="13" t="s">
        <v>76</v>
      </c>
      <c r="AY612" s="251" t="s">
        <v>156</v>
      </c>
    </row>
    <row r="613" s="14" customFormat="1">
      <c r="A613" s="14"/>
      <c r="B613" s="252"/>
      <c r="C613" s="253"/>
      <c r="D613" s="243" t="s">
        <v>169</v>
      </c>
      <c r="E613" s="254" t="s">
        <v>1</v>
      </c>
      <c r="F613" s="255" t="s">
        <v>693</v>
      </c>
      <c r="G613" s="253"/>
      <c r="H613" s="256">
        <v>79.281000000000006</v>
      </c>
      <c r="I613" s="257"/>
      <c r="J613" s="253"/>
      <c r="K613" s="253"/>
      <c r="L613" s="258"/>
      <c r="M613" s="259"/>
      <c r="N613" s="260"/>
      <c r="O613" s="260"/>
      <c r="P613" s="260"/>
      <c r="Q613" s="260"/>
      <c r="R613" s="260"/>
      <c r="S613" s="260"/>
      <c r="T613" s="261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62" t="s">
        <v>169</v>
      </c>
      <c r="AU613" s="262" t="s">
        <v>86</v>
      </c>
      <c r="AV613" s="14" t="s">
        <v>86</v>
      </c>
      <c r="AW613" s="14" t="s">
        <v>32</v>
      </c>
      <c r="AX613" s="14" t="s">
        <v>76</v>
      </c>
      <c r="AY613" s="262" t="s">
        <v>156</v>
      </c>
    </row>
    <row r="614" s="14" customFormat="1">
      <c r="A614" s="14"/>
      <c r="B614" s="252"/>
      <c r="C614" s="253"/>
      <c r="D614" s="243" t="s">
        <v>169</v>
      </c>
      <c r="E614" s="254" t="s">
        <v>1</v>
      </c>
      <c r="F614" s="255" t="s">
        <v>694</v>
      </c>
      <c r="G614" s="253"/>
      <c r="H614" s="256">
        <v>-1.8</v>
      </c>
      <c r="I614" s="257"/>
      <c r="J614" s="253"/>
      <c r="K614" s="253"/>
      <c r="L614" s="258"/>
      <c r="M614" s="259"/>
      <c r="N614" s="260"/>
      <c r="O614" s="260"/>
      <c r="P614" s="260"/>
      <c r="Q614" s="260"/>
      <c r="R614" s="260"/>
      <c r="S614" s="260"/>
      <c r="T614" s="261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62" t="s">
        <v>169</v>
      </c>
      <c r="AU614" s="262" t="s">
        <v>86</v>
      </c>
      <c r="AV614" s="14" t="s">
        <v>86</v>
      </c>
      <c r="AW614" s="14" t="s">
        <v>32</v>
      </c>
      <c r="AX614" s="14" t="s">
        <v>76</v>
      </c>
      <c r="AY614" s="262" t="s">
        <v>156</v>
      </c>
    </row>
    <row r="615" s="14" customFormat="1">
      <c r="A615" s="14"/>
      <c r="B615" s="252"/>
      <c r="C615" s="253"/>
      <c r="D615" s="243" t="s">
        <v>169</v>
      </c>
      <c r="E615" s="254" t="s">
        <v>1</v>
      </c>
      <c r="F615" s="255" t="s">
        <v>695</v>
      </c>
      <c r="G615" s="253"/>
      <c r="H615" s="256">
        <v>-5.4000000000000004</v>
      </c>
      <c r="I615" s="257"/>
      <c r="J615" s="253"/>
      <c r="K615" s="253"/>
      <c r="L615" s="258"/>
      <c r="M615" s="259"/>
      <c r="N615" s="260"/>
      <c r="O615" s="260"/>
      <c r="P615" s="260"/>
      <c r="Q615" s="260"/>
      <c r="R615" s="260"/>
      <c r="S615" s="260"/>
      <c r="T615" s="261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2" t="s">
        <v>169</v>
      </c>
      <c r="AU615" s="262" t="s">
        <v>86</v>
      </c>
      <c r="AV615" s="14" t="s">
        <v>86</v>
      </c>
      <c r="AW615" s="14" t="s">
        <v>32</v>
      </c>
      <c r="AX615" s="14" t="s">
        <v>76</v>
      </c>
      <c r="AY615" s="262" t="s">
        <v>156</v>
      </c>
    </row>
    <row r="616" s="14" customFormat="1">
      <c r="A616" s="14"/>
      <c r="B616" s="252"/>
      <c r="C616" s="253"/>
      <c r="D616" s="243" t="s">
        <v>169</v>
      </c>
      <c r="E616" s="254" t="s">
        <v>1</v>
      </c>
      <c r="F616" s="255" t="s">
        <v>696</v>
      </c>
      <c r="G616" s="253"/>
      <c r="H616" s="256">
        <v>-3.2000000000000002</v>
      </c>
      <c r="I616" s="257"/>
      <c r="J616" s="253"/>
      <c r="K616" s="253"/>
      <c r="L616" s="258"/>
      <c r="M616" s="259"/>
      <c r="N616" s="260"/>
      <c r="O616" s="260"/>
      <c r="P616" s="260"/>
      <c r="Q616" s="260"/>
      <c r="R616" s="260"/>
      <c r="S616" s="260"/>
      <c r="T616" s="261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2" t="s">
        <v>169</v>
      </c>
      <c r="AU616" s="262" t="s">
        <v>86</v>
      </c>
      <c r="AV616" s="14" t="s">
        <v>86</v>
      </c>
      <c r="AW616" s="14" t="s">
        <v>32</v>
      </c>
      <c r="AX616" s="14" t="s">
        <v>76</v>
      </c>
      <c r="AY616" s="262" t="s">
        <v>156</v>
      </c>
    </row>
    <row r="617" s="14" customFormat="1">
      <c r="A617" s="14"/>
      <c r="B617" s="252"/>
      <c r="C617" s="253"/>
      <c r="D617" s="243" t="s">
        <v>169</v>
      </c>
      <c r="E617" s="254" t="s">
        <v>1</v>
      </c>
      <c r="F617" s="255" t="s">
        <v>697</v>
      </c>
      <c r="G617" s="253"/>
      <c r="H617" s="256">
        <v>-3.5</v>
      </c>
      <c r="I617" s="257"/>
      <c r="J617" s="253"/>
      <c r="K617" s="253"/>
      <c r="L617" s="258"/>
      <c r="M617" s="259"/>
      <c r="N617" s="260"/>
      <c r="O617" s="260"/>
      <c r="P617" s="260"/>
      <c r="Q617" s="260"/>
      <c r="R617" s="260"/>
      <c r="S617" s="260"/>
      <c r="T617" s="261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62" t="s">
        <v>169</v>
      </c>
      <c r="AU617" s="262" t="s">
        <v>86</v>
      </c>
      <c r="AV617" s="14" t="s">
        <v>86</v>
      </c>
      <c r="AW617" s="14" t="s">
        <v>32</v>
      </c>
      <c r="AX617" s="14" t="s">
        <v>76</v>
      </c>
      <c r="AY617" s="262" t="s">
        <v>156</v>
      </c>
    </row>
    <row r="618" s="14" customFormat="1">
      <c r="A618" s="14"/>
      <c r="B618" s="252"/>
      <c r="C618" s="253"/>
      <c r="D618" s="243" t="s">
        <v>169</v>
      </c>
      <c r="E618" s="254" t="s">
        <v>1</v>
      </c>
      <c r="F618" s="255" t="s">
        <v>698</v>
      </c>
      <c r="G618" s="253"/>
      <c r="H618" s="256">
        <v>-1.925</v>
      </c>
      <c r="I618" s="257"/>
      <c r="J618" s="253"/>
      <c r="K618" s="253"/>
      <c r="L618" s="258"/>
      <c r="M618" s="259"/>
      <c r="N618" s="260"/>
      <c r="O618" s="260"/>
      <c r="P618" s="260"/>
      <c r="Q618" s="260"/>
      <c r="R618" s="260"/>
      <c r="S618" s="260"/>
      <c r="T618" s="261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62" t="s">
        <v>169</v>
      </c>
      <c r="AU618" s="262" t="s">
        <v>86</v>
      </c>
      <c r="AV618" s="14" t="s">
        <v>86</v>
      </c>
      <c r="AW618" s="14" t="s">
        <v>32</v>
      </c>
      <c r="AX618" s="14" t="s">
        <v>76</v>
      </c>
      <c r="AY618" s="262" t="s">
        <v>156</v>
      </c>
    </row>
    <row r="619" s="14" customFormat="1">
      <c r="A619" s="14"/>
      <c r="B619" s="252"/>
      <c r="C619" s="253"/>
      <c r="D619" s="243" t="s">
        <v>169</v>
      </c>
      <c r="E619" s="254" t="s">
        <v>1</v>
      </c>
      <c r="F619" s="255" t="s">
        <v>699</v>
      </c>
      <c r="G619" s="253"/>
      <c r="H619" s="256">
        <v>-1.5</v>
      </c>
      <c r="I619" s="257"/>
      <c r="J619" s="253"/>
      <c r="K619" s="253"/>
      <c r="L619" s="258"/>
      <c r="M619" s="259"/>
      <c r="N619" s="260"/>
      <c r="O619" s="260"/>
      <c r="P619" s="260"/>
      <c r="Q619" s="260"/>
      <c r="R619" s="260"/>
      <c r="S619" s="260"/>
      <c r="T619" s="261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62" t="s">
        <v>169</v>
      </c>
      <c r="AU619" s="262" t="s">
        <v>86</v>
      </c>
      <c r="AV619" s="14" t="s">
        <v>86</v>
      </c>
      <c r="AW619" s="14" t="s">
        <v>32</v>
      </c>
      <c r="AX619" s="14" t="s">
        <v>76</v>
      </c>
      <c r="AY619" s="262" t="s">
        <v>156</v>
      </c>
    </row>
    <row r="620" s="13" customFormat="1">
      <c r="A620" s="13"/>
      <c r="B620" s="241"/>
      <c r="C620" s="242"/>
      <c r="D620" s="243" t="s">
        <v>169</v>
      </c>
      <c r="E620" s="244" t="s">
        <v>1</v>
      </c>
      <c r="F620" s="245" t="s">
        <v>487</v>
      </c>
      <c r="G620" s="242"/>
      <c r="H620" s="244" t="s">
        <v>1</v>
      </c>
      <c r="I620" s="246"/>
      <c r="J620" s="242"/>
      <c r="K620" s="242"/>
      <c r="L620" s="247"/>
      <c r="M620" s="248"/>
      <c r="N620" s="249"/>
      <c r="O620" s="249"/>
      <c r="P620" s="249"/>
      <c r="Q620" s="249"/>
      <c r="R620" s="249"/>
      <c r="S620" s="249"/>
      <c r="T620" s="250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51" t="s">
        <v>169</v>
      </c>
      <c r="AU620" s="251" t="s">
        <v>86</v>
      </c>
      <c r="AV620" s="13" t="s">
        <v>84</v>
      </c>
      <c r="AW620" s="13" t="s">
        <v>32</v>
      </c>
      <c r="AX620" s="13" t="s">
        <v>76</v>
      </c>
      <c r="AY620" s="251" t="s">
        <v>156</v>
      </c>
    </row>
    <row r="621" s="14" customFormat="1">
      <c r="A621" s="14"/>
      <c r="B621" s="252"/>
      <c r="C621" s="253"/>
      <c r="D621" s="243" t="s">
        <v>169</v>
      </c>
      <c r="E621" s="254" t="s">
        <v>1</v>
      </c>
      <c r="F621" s="255" t="s">
        <v>700</v>
      </c>
      <c r="G621" s="253"/>
      <c r="H621" s="256">
        <v>14.810000000000001</v>
      </c>
      <c r="I621" s="257"/>
      <c r="J621" s="253"/>
      <c r="K621" s="253"/>
      <c r="L621" s="258"/>
      <c r="M621" s="259"/>
      <c r="N621" s="260"/>
      <c r="O621" s="260"/>
      <c r="P621" s="260"/>
      <c r="Q621" s="260"/>
      <c r="R621" s="260"/>
      <c r="S621" s="260"/>
      <c r="T621" s="261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62" t="s">
        <v>169</v>
      </c>
      <c r="AU621" s="262" t="s">
        <v>86</v>
      </c>
      <c r="AV621" s="14" t="s">
        <v>86</v>
      </c>
      <c r="AW621" s="14" t="s">
        <v>32</v>
      </c>
      <c r="AX621" s="14" t="s">
        <v>76</v>
      </c>
      <c r="AY621" s="262" t="s">
        <v>156</v>
      </c>
    </row>
    <row r="622" s="14" customFormat="1">
      <c r="A622" s="14"/>
      <c r="B622" s="252"/>
      <c r="C622" s="253"/>
      <c r="D622" s="243" t="s">
        <v>169</v>
      </c>
      <c r="E622" s="254" t="s">
        <v>1</v>
      </c>
      <c r="F622" s="255" t="s">
        <v>698</v>
      </c>
      <c r="G622" s="253"/>
      <c r="H622" s="256">
        <v>-1.925</v>
      </c>
      <c r="I622" s="257"/>
      <c r="J622" s="253"/>
      <c r="K622" s="253"/>
      <c r="L622" s="258"/>
      <c r="M622" s="259"/>
      <c r="N622" s="260"/>
      <c r="O622" s="260"/>
      <c r="P622" s="260"/>
      <c r="Q622" s="260"/>
      <c r="R622" s="260"/>
      <c r="S622" s="260"/>
      <c r="T622" s="261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62" t="s">
        <v>169</v>
      </c>
      <c r="AU622" s="262" t="s">
        <v>86</v>
      </c>
      <c r="AV622" s="14" t="s">
        <v>86</v>
      </c>
      <c r="AW622" s="14" t="s">
        <v>32</v>
      </c>
      <c r="AX622" s="14" t="s">
        <v>76</v>
      </c>
      <c r="AY622" s="262" t="s">
        <v>156</v>
      </c>
    </row>
    <row r="623" s="13" customFormat="1">
      <c r="A623" s="13"/>
      <c r="B623" s="241"/>
      <c r="C623" s="242"/>
      <c r="D623" s="243" t="s">
        <v>169</v>
      </c>
      <c r="E623" s="244" t="s">
        <v>1</v>
      </c>
      <c r="F623" s="245" t="s">
        <v>489</v>
      </c>
      <c r="G623" s="242"/>
      <c r="H623" s="244" t="s">
        <v>1</v>
      </c>
      <c r="I623" s="246"/>
      <c r="J623" s="242"/>
      <c r="K623" s="242"/>
      <c r="L623" s="247"/>
      <c r="M623" s="248"/>
      <c r="N623" s="249"/>
      <c r="O623" s="249"/>
      <c r="P623" s="249"/>
      <c r="Q623" s="249"/>
      <c r="R623" s="249"/>
      <c r="S623" s="249"/>
      <c r="T623" s="250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51" t="s">
        <v>169</v>
      </c>
      <c r="AU623" s="251" t="s">
        <v>86</v>
      </c>
      <c r="AV623" s="13" t="s">
        <v>84</v>
      </c>
      <c r="AW623" s="13" t="s">
        <v>32</v>
      </c>
      <c r="AX623" s="13" t="s">
        <v>76</v>
      </c>
      <c r="AY623" s="251" t="s">
        <v>156</v>
      </c>
    </row>
    <row r="624" s="14" customFormat="1">
      <c r="A624" s="14"/>
      <c r="B624" s="252"/>
      <c r="C624" s="253"/>
      <c r="D624" s="243" t="s">
        <v>169</v>
      </c>
      <c r="E624" s="254" t="s">
        <v>1</v>
      </c>
      <c r="F624" s="255" t="s">
        <v>701</v>
      </c>
      <c r="G624" s="253"/>
      <c r="H624" s="256">
        <v>23.699999999999999</v>
      </c>
      <c r="I624" s="257"/>
      <c r="J624" s="253"/>
      <c r="K624" s="253"/>
      <c r="L624" s="258"/>
      <c r="M624" s="259"/>
      <c r="N624" s="260"/>
      <c r="O624" s="260"/>
      <c r="P624" s="260"/>
      <c r="Q624" s="260"/>
      <c r="R624" s="260"/>
      <c r="S624" s="260"/>
      <c r="T624" s="261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62" t="s">
        <v>169</v>
      </c>
      <c r="AU624" s="262" t="s">
        <v>86</v>
      </c>
      <c r="AV624" s="14" t="s">
        <v>86</v>
      </c>
      <c r="AW624" s="14" t="s">
        <v>32</v>
      </c>
      <c r="AX624" s="14" t="s">
        <v>76</v>
      </c>
      <c r="AY624" s="262" t="s">
        <v>156</v>
      </c>
    </row>
    <row r="625" s="14" customFormat="1">
      <c r="A625" s="14"/>
      <c r="B625" s="252"/>
      <c r="C625" s="253"/>
      <c r="D625" s="243" t="s">
        <v>169</v>
      </c>
      <c r="E625" s="254" t="s">
        <v>1</v>
      </c>
      <c r="F625" s="255" t="s">
        <v>702</v>
      </c>
      <c r="G625" s="253"/>
      <c r="H625" s="256">
        <v>-0.80000000000000004</v>
      </c>
      <c r="I625" s="257"/>
      <c r="J625" s="253"/>
      <c r="K625" s="253"/>
      <c r="L625" s="258"/>
      <c r="M625" s="259"/>
      <c r="N625" s="260"/>
      <c r="O625" s="260"/>
      <c r="P625" s="260"/>
      <c r="Q625" s="260"/>
      <c r="R625" s="260"/>
      <c r="S625" s="260"/>
      <c r="T625" s="261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62" t="s">
        <v>169</v>
      </c>
      <c r="AU625" s="262" t="s">
        <v>86</v>
      </c>
      <c r="AV625" s="14" t="s">
        <v>86</v>
      </c>
      <c r="AW625" s="14" t="s">
        <v>32</v>
      </c>
      <c r="AX625" s="14" t="s">
        <v>76</v>
      </c>
      <c r="AY625" s="262" t="s">
        <v>156</v>
      </c>
    </row>
    <row r="626" s="13" customFormat="1">
      <c r="A626" s="13"/>
      <c r="B626" s="241"/>
      <c r="C626" s="242"/>
      <c r="D626" s="243" t="s">
        <v>169</v>
      </c>
      <c r="E626" s="244" t="s">
        <v>1</v>
      </c>
      <c r="F626" s="245" t="s">
        <v>171</v>
      </c>
      <c r="G626" s="242"/>
      <c r="H626" s="244" t="s">
        <v>1</v>
      </c>
      <c r="I626" s="246"/>
      <c r="J626" s="242"/>
      <c r="K626" s="242"/>
      <c r="L626" s="247"/>
      <c r="M626" s="248"/>
      <c r="N626" s="249"/>
      <c r="O626" s="249"/>
      <c r="P626" s="249"/>
      <c r="Q626" s="249"/>
      <c r="R626" s="249"/>
      <c r="S626" s="249"/>
      <c r="T626" s="250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51" t="s">
        <v>169</v>
      </c>
      <c r="AU626" s="251" t="s">
        <v>86</v>
      </c>
      <c r="AV626" s="13" t="s">
        <v>84</v>
      </c>
      <c r="AW626" s="13" t="s">
        <v>32</v>
      </c>
      <c r="AX626" s="13" t="s">
        <v>76</v>
      </c>
      <c r="AY626" s="251" t="s">
        <v>156</v>
      </c>
    </row>
    <row r="627" s="14" customFormat="1">
      <c r="A627" s="14"/>
      <c r="B627" s="252"/>
      <c r="C627" s="253"/>
      <c r="D627" s="243" t="s">
        <v>169</v>
      </c>
      <c r="E627" s="254" t="s">
        <v>1</v>
      </c>
      <c r="F627" s="255" t="s">
        <v>703</v>
      </c>
      <c r="G627" s="253"/>
      <c r="H627" s="256">
        <v>21.550000000000001</v>
      </c>
      <c r="I627" s="257"/>
      <c r="J627" s="253"/>
      <c r="K627" s="253"/>
      <c r="L627" s="258"/>
      <c r="M627" s="259"/>
      <c r="N627" s="260"/>
      <c r="O627" s="260"/>
      <c r="P627" s="260"/>
      <c r="Q627" s="260"/>
      <c r="R627" s="260"/>
      <c r="S627" s="260"/>
      <c r="T627" s="261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62" t="s">
        <v>169</v>
      </c>
      <c r="AU627" s="262" t="s">
        <v>86</v>
      </c>
      <c r="AV627" s="14" t="s">
        <v>86</v>
      </c>
      <c r="AW627" s="14" t="s">
        <v>32</v>
      </c>
      <c r="AX627" s="14" t="s">
        <v>76</v>
      </c>
      <c r="AY627" s="262" t="s">
        <v>156</v>
      </c>
    </row>
    <row r="628" s="14" customFormat="1">
      <c r="A628" s="14"/>
      <c r="B628" s="252"/>
      <c r="C628" s="253"/>
      <c r="D628" s="243" t="s">
        <v>169</v>
      </c>
      <c r="E628" s="254" t="s">
        <v>1</v>
      </c>
      <c r="F628" s="255" t="s">
        <v>704</v>
      </c>
      <c r="G628" s="253"/>
      <c r="H628" s="256">
        <v>-0.90000000000000002</v>
      </c>
      <c r="I628" s="257"/>
      <c r="J628" s="253"/>
      <c r="K628" s="253"/>
      <c r="L628" s="258"/>
      <c r="M628" s="259"/>
      <c r="N628" s="260"/>
      <c r="O628" s="260"/>
      <c r="P628" s="260"/>
      <c r="Q628" s="260"/>
      <c r="R628" s="260"/>
      <c r="S628" s="260"/>
      <c r="T628" s="261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62" t="s">
        <v>169</v>
      </c>
      <c r="AU628" s="262" t="s">
        <v>86</v>
      </c>
      <c r="AV628" s="14" t="s">
        <v>86</v>
      </c>
      <c r="AW628" s="14" t="s">
        <v>32</v>
      </c>
      <c r="AX628" s="14" t="s">
        <v>76</v>
      </c>
      <c r="AY628" s="262" t="s">
        <v>156</v>
      </c>
    </row>
    <row r="629" s="13" customFormat="1">
      <c r="A629" s="13"/>
      <c r="B629" s="241"/>
      <c r="C629" s="242"/>
      <c r="D629" s="243" t="s">
        <v>169</v>
      </c>
      <c r="E629" s="244" t="s">
        <v>1</v>
      </c>
      <c r="F629" s="245" t="s">
        <v>254</v>
      </c>
      <c r="G629" s="242"/>
      <c r="H629" s="244" t="s">
        <v>1</v>
      </c>
      <c r="I629" s="246"/>
      <c r="J629" s="242"/>
      <c r="K629" s="242"/>
      <c r="L629" s="247"/>
      <c r="M629" s="248"/>
      <c r="N629" s="249"/>
      <c r="O629" s="249"/>
      <c r="P629" s="249"/>
      <c r="Q629" s="249"/>
      <c r="R629" s="249"/>
      <c r="S629" s="249"/>
      <c r="T629" s="250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51" t="s">
        <v>169</v>
      </c>
      <c r="AU629" s="251" t="s">
        <v>86</v>
      </c>
      <c r="AV629" s="13" t="s">
        <v>84</v>
      </c>
      <c r="AW629" s="13" t="s">
        <v>32</v>
      </c>
      <c r="AX629" s="13" t="s">
        <v>76</v>
      </c>
      <c r="AY629" s="251" t="s">
        <v>156</v>
      </c>
    </row>
    <row r="630" s="14" customFormat="1">
      <c r="A630" s="14"/>
      <c r="B630" s="252"/>
      <c r="C630" s="253"/>
      <c r="D630" s="243" t="s">
        <v>169</v>
      </c>
      <c r="E630" s="254" t="s">
        <v>1</v>
      </c>
      <c r="F630" s="255" t="s">
        <v>705</v>
      </c>
      <c r="G630" s="253"/>
      <c r="H630" s="256">
        <v>28.300000000000001</v>
      </c>
      <c r="I630" s="257"/>
      <c r="J630" s="253"/>
      <c r="K630" s="253"/>
      <c r="L630" s="258"/>
      <c r="M630" s="259"/>
      <c r="N630" s="260"/>
      <c r="O630" s="260"/>
      <c r="P630" s="260"/>
      <c r="Q630" s="260"/>
      <c r="R630" s="260"/>
      <c r="S630" s="260"/>
      <c r="T630" s="261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62" t="s">
        <v>169</v>
      </c>
      <c r="AU630" s="262" t="s">
        <v>86</v>
      </c>
      <c r="AV630" s="14" t="s">
        <v>86</v>
      </c>
      <c r="AW630" s="14" t="s">
        <v>32</v>
      </c>
      <c r="AX630" s="14" t="s">
        <v>76</v>
      </c>
      <c r="AY630" s="262" t="s">
        <v>156</v>
      </c>
    </row>
    <row r="631" s="14" customFormat="1">
      <c r="A631" s="14"/>
      <c r="B631" s="252"/>
      <c r="C631" s="253"/>
      <c r="D631" s="243" t="s">
        <v>169</v>
      </c>
      <c r="E631" s="254" t="s">
        <v>1</v>
      </c>
      <c r="F631" s="255" t="s">
        <v>704</v>
      </c>
      <c r="G631" s="253"/>
      <c r="H631" s="256">
        <v>-0.90000000000000002</v>
      </c>
      <c r="I631" s="257"/>
      <c r="J631" s="253"/>
      <c r="K631" s="253"/>
      <c r="L631" s="258"/>
      <c r="M631" s="259"/>
      <c r="N631" s="260"/>
      <c r="O631" s="260"/>
      <c r="P631" s="260"/>
      <c r="Q631" s="260"/>
      <c r="R631" s="260"/>
      <c r="S631" s="260"/>
      <c r="T631" s="261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62" t="s">
        <v>169</v>
      </c>
      <c r="AU631" s="262" t="s">
        <v>86</v>
      </c>
      <c r="AV631" s="14" t="s">
        <v>86</v>
      </c>
      <c r="AW631" s="14" t="s">
        <v>32</v>
      </c>
      <c r="AX631" s="14" t="s">
        <v>76</v>
      </c>
      <c r="AY631" s="262" t="s">
        <v>156</v>
      </c>
    </row>
    <row r="632" s="14" customFormat="1">
      <c r="A632" s="14"/>
      <c r="B632" s="252"/>
      <c r="C632" s="253"/>
      <c r="D632" s="243" t="s">
        <v>169</v>
      </c>
      <c r="E632" s="254" t="s">
        <v>1</v>
      </c>
      <c r="F632" s="255" t="s">
        <v>702</v>
      </c>
      <c r="G632" s="253"/>
      <c r="H632" s="256">
        <v>-0.80000000000000004</v>
      </c>
      <c r="I632" s="257"/>
      <c r="J632" s="253"/>
      <c r="K632" s="253"/>
      <c r="L632" s="258"/>
      <c r="M632" s="259"/>
      <c r="N632" s="260"/>
      <c r="O632" s="260"/>
      <c r="P632" s="260"/>
      <c r="Q632" s="260"/>
      <c r="R632" s="260"/>
      <c r="S632" s="260"/>
      <c r="T632" s="261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62" t="s">
        <v>169</v>
      </c>
      <c r="AU632" s="262" t="s">
        <v>86</v>
      </c>
      <c r="AV632" s="14" t="s">
        <v>86</v>
      </c>
      <c r="AW632" s="14" t="s">
        <v>32</v>
      </c>
      <c r="AX632" s="14" t="s">
        <v>76</v>
      </c>
      <c r="AY632" s="262" t="s">
        <v>156</v>
      </c>
    </row>
    <row r="633" s="13" customFormat="1">
      <c r="A633" s="13"/>
      <c r="B633" s="241"/>
      <c r="C633" s="242"/>
      <c r="D633" s="243" t="s">
        <v>169</v>
      </c>
      <c r="E633" s="244" t="s">
        <v>1</v>
      </c>
      <c r="F633" s="245" t="s">
        <v>256</v>
      </c>
      <c r="G633" s="242"/>
      <c r="H633" s="244" t="s">
        <v>1</v>
      </c>
      <c r="I633" s="246"/>
      <c r="J633" s="242"/>
      <c r="K633" s="242"/>
      <c r="L633" s="247"/>
      <c r="M633" s="248"/>
      <c r="N633" s="249"/>
      <c r="O633" s="249"/>
      <c r="P633" s="249"/>
      <c r="Q633" s="249"/>
      <c r="R633" s="249"/>
      <c r="S633" s="249"/>
      <c r="T633" s="250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51" t="s">
        <v>169</v>
      </c>
      <c r="AU633" s="251" t="s">
        <v>86</v>
      </c>
      <c r="AV633" s="13" t="s">
        <v>84</v>
      </c>
      <c r="AW633" s="13" t="s">
        <v>32</v>
      </c>
      <c r="AX633" s="13" t="s">
        <v>76</v>
      </c>
      <c r="AY633" s="251" t="s">
        <v>156</v>
      </c>
    </row>
    <row r="634" s="14" customFormat="1">
      <c r="A634" s="14"/>
      <c r="B634" s="252"/>
      <c r="C634" s="253"/>
      <c r="D634" s="243" t="s">
        <v>169</v>
      </c>
      <c r="E634" s="254" t="s">
        <v>1</v>
      </c>
      <c r="F634" s="255" t="s">
        <v>706</v>
      </c>
      <c r="G634" s="253"/>
      <c r="H634" s="256">
        <v>21.800000000000001</v>
      </c>
      <c r="I634" s="257"/>
      <c r="J634" s="253"/>
      <c r="K634" s="253"/>
      <c r="L634" s="258"/>
      <c r="M634" s="259"/>
      <c r="N634" s="260"/>
      <c r="O634" s="260"/>
      <c r="P634" s="260"/>
      <c r="Q634" s="260"/>
      <c r="R634" s="260"/>
      <c r="S634" s="260"/>
      <c r="T634" s="261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62" t="s">
        <v>169</v>
      </c>
      <c r="AU634" s="262" t="s">
        <v>86</v>
      </c>
      <c r="AV634" s="14" t="s">
        <v>86</v>
      </c>
      <c r="AW634" s="14" t="s">
        <v>32</v>
      </c>
      <c r="AX634" s="14" t="s">
        <v>76</v>
      </c>
      <c r="AY634" s="262" t="s">
        <v>156</v>
      </c>
    </row>
    <row r="635" s="14" customFormat="1">
      <c r="A635" s="14"/>
      <c r="B635" s="252"/>
      <c r="C635" s="253"/>
      <c r="D635" s="243" t="s">
        <v>169</v>
      </c>
      <c r="E635" s="254" t="s">
        <v>1</v>
      </c>
      <c r="F635" s="255" t="s">
        <v>707</v>
      </c>
      <c r="G635" s="253"/>
      <c r="H635" s="256">
        <v>-2.3999999999999999</v>
      </c>
      <c r="I635" s="257"/>
      <c r="J635" s="253"/>
      <c r="K635" s="253"/>
      <c r="L635" s="258"/>
      <c r="M635" s="259"/>
      <c r="N635" s="260"/>
      <c r="O635" s="260"/>
      <c r="P635" s="260"/>
      <c r="Q635" s="260"/>
      <c r="R635" s="260"/>
      <c r="S635" s="260"/>
      <c r="T635" s="261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62" t="s">
        <v>169</v>
      </c>
      <c r="AU635" s="262" t="s">
        <v>86</v>
      </c>
      <c r="AV635" s="14" t="s">
        <v>86</v>
      </c>
      <c r="AW635" s="14" t="s">
        <v>32</v>
      </c>
      <c r="AX635" s="14" t="s">
        <v>76</v>
      </c>
      <c r="AY635" s="262" t="s">
        <v>156</v>
      </c>
    </row>
    <row r="636" s="13" customFormat="1">
      <c r="A636" s="13"/>
      <c r="B636" s="241"/>
      <c r="C636" s="242"/>
      <c r="D636" s="243" t="s">
        <v>169</v>
      </c>
      <c r="E636" s="244" t="s">
        <v>1</v>
      </c>
      <c r="F636" s="245" t="s">
        <v>494</v>
      </c>
      <c r="G636" s="242"/>
      <c r="H636" s="244" t="s">
        <v>1</v>
      </c>
      <c r="I636" s="246"/>
      <c r="J636" s="242"/>
      <c r="K636" s="242"/>
      <c r="L636" s="247"/>
      <c r="M636" s="248"/>
      <c r="N636" s="249"/>
      <c r="O636" s="249"/>
      <c r="P636" s="249"/>
      <c r="Q636" s="249"/>
      <c r="R636" s="249"/>
      <c r="S636" s="249"/>
      <c r="T636" s="250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51" t="s">
        <v>169</v>
      </c>
      <c r="AU636" s="251" t="s">
        <v>86</v>
      </c>
      <c r="AV636" s="13" t="s">
        <v>84</v>
      </c>
      <c r="AW636" s="13" t="s">
        <v>32</v>
      </c>
      <c r="AX636" s="13" t="s">
        <v>76</v>
      </c>
      <c r="AY636" s="251" t="s">
        <v>156</v>
      </c>
    </row>
    <row r="637" s="14" customFormat="1">
      <c r="A637" s="14"/>
      <c r="B637" s="252"/>
      <c r="C637" s="253"/>
      <c r="D637" s="243" t="s">
        <v>169</v>
      </c>
      <c r="E637" s="254" t="s">
        <v>1</v>
      </c>
      <c r="F637" s="255" t="s">
        <v>708</v>
      </c>
      <c r="G637" s="253"/>
      <c r="H637" s="256">
        <v>22.100000000000001</v>
      </c>
      <c r="I637" s="257"/>
      <c r="J637" s="253"/>
      <c r="K637" s="253"/>
      <c r="L637" s="258"/>
      <c r="M637" s="259"/>
      <c r="N637" s="260"/>
      <c r="O637" s="260"/>
      <c r="P637" s="260"/>
      <c r="Q637" s="260"/>
      <c r="R637" s="260"/>
      <c r="S637" s="260"/>
      <c r="T637" s="261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62" t="s">
        <v>169</v>
      </c>
      <c r="AU637" s="262" t="s">
        <v>86</v>
      </c>
      <c r="AV637" s="14" t="s">
        <v>86</v>
      </c>
      <c r="AW637" s="14" t="s">
        <v>32</v>
      </c>
      <c r="AX637" s="14" t="s">
        <v>76</v>
      </c>
      <c r="AY637" s="262" t="s">
        <v>156</v>
      </c>
    </row>
    <row r="638" s="14" customFormat="1">
      <c r="A638" s="14"/>
      <c r="B638" s="252"/>
      <c r="C638" s="253"/>
      <c r="D638" s="243" t="s">
        <v>169</v>
      </c>
      <c r="E638" s="254" t="s">
        <v>1</v>
      </c>
      <c r="F638" s="255" t="s">
        <v>704</v>
      </c>
      <c r="G638" s="253"/>
      <c r="H638" s="256">
        <v>-0.90000000000000002</v>
      </c>
      <c r="I638" s="257"/>
      <c r="J638" s="253"/>
      <c r="K638" s="253"/>
      <c r="L638" s="258"/>
      <c r="M638" s="259"/>
      <c r="N638" s="260"/>
      <c r="O638" s="260"/>
      <c r="P638" s="260"/>
      <c r="Q638" s="260"/>
      <c r="R638" s="260"/>
      <c r="S638" s="260"/>
      <c r="T638" s="261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62" t="s">
        <v>169</v>
      </c>
      <c r="AU638" s="262" t="s">
        <v>86</v>
      </c>
      <c r="AV638" s="14" t="s">
        <v>86</v>
      </c>
      <c r="AW638" s="14" t="s">
        <v>32</v>
      </c>
      <c r="AX638" s="14" t="s">
        <v>76</v>
      </c>
      <c r="AY638" s="262" t="s">
        <v>156</v>
      </c>
    </row>
    <row r="639" s="14" customFormat="1">
      <c r="A639" s="14"/>
      <c r="B639" s="252"/>
      <c r="C639" s="253"/>
      <c r="D639" s="243" t="s">
        <v>169</v>
      </c>
      <c r="E639" s="254" t="s">
        <v>1</v>
      </c>
      <c r="F639" s="255" t="s">
        <v>709</v>
      </c>
      <c r="G639" s="253"/>
      <c r="H639" s="256">
        <v>-1.6000000000000001</v>
      </c>
      <c r="I639" s="257"/>
      <c r="J639" s="253"/>
      <c r="K639" s="253"/>
      <c r="L639" s="258"/>
      <c r="M639" s="259"/>
      <c r="N639" s="260"/>
      <c r="O639" s="260"/>
      <c r="P639" s="260"/>
      <c r="Q639" s="260"/>
      <c r="R639" s="260"/>
      <c r="S639" s="260"/>
      <c r="T639" s="261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62" t="s">
        <v>169</v>
      </c>
      <c r="AU639" s="262" t="s">
        <v>86</v>
      </c>
      <c r="AV639" s="14" t="s">
        <v>86</v>
      </c>
      <c r="AW639" s="14" t="s">
        <v>32</v>
      </c>
      <c r="AX639" s="14" t="s">
        <v>76</v>
      </c>
      <c r="AY639" s="262" t="s">
        <v>156</v>
      </c>
    </row>
    <row r="640" s="13" customFormat="1">
      <c r="A640" s="13"/>
      <c r="B640" s="241"/>
      <c r="C640" s="242"/>
      <c r="D640" s="243" t="s">
        <v>169</v>
      </c>
      <c r="E640" s="244" t="s">
        <v>1</v>
      </c>
      <c r="F640" s="245" t="s">
        <v>496</v>
      </c>
      <c r="G640" s="242"/>
      <c r="H640" s="244" t="s">
        <v>1</v>
      </c>
      <c r="I640" s="246"/>
      <c r="J640" s="242"/>
      <c r="K640" s="242"/>
      <c r="L640" s="247"/>
      <c r="M640" s="248"/>
      <c r="N640" s="249"/>
      <c r="O640" s="249"/>
      <c r="P640" s="249"/>
      <c r="Q640" s="249"/>
      <c r="R640" s="249"/>
      <c r="S640" s="249"/>
      <c r="T640" s="250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51" t="s">
        <v>169</v>
      </c>
      <c r="AU640" s="251" t="s">
        <v>86</v>
      </c>
      <c r="AV640" s="13" t="s">
        <v>84</v>
      </c>
      <c r="AW640" s="13" t="s">
        <v>32</v>
      </c>
      <c r="AX640" s="13" t="s">
        <v>76</v>
      </c>
      <c r="AY640" s="251" t="s">
        <v>156</v>
      </c>
    </row>
    <row r="641" s="14" customFormat="1">
      <c r="A641" s="14"/>
      <c r="B641" s="252"/>
      <c r="C641" s="253"/>
      <c r="D641" s="243" t="s">
        <v>169</v>
      </c>
      <c r="E641" s="254" t="s">
        <v>1</v>
      </c>
      <c r="F641" s="255" t="s">
        <v>710</v>
      </c>
      <c r="G641" s="253"/>
      <c r="H641" s="256">
        <v>19.399999999999999</v>
      </c>
      <c r="I641" s="257"/>
      <c r="J641" s="253"/>
      <c r="K641" s="253"/>
      <c r="L641" s="258"/>
      <c r="M641" s="259"/>
      <c r="N641" s="260"/>
      <c r="O641" s="260"/>
      <c r="P641" s="260"/>
      <c r="Q641" s="260"/>
      <c r="R641" s="260"/>
      <c r="S641" s="260"/>
      <c r="T641" s="261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62" t="s">
        <v>169</v>
      </c>
      <c r="AU641" s="262" t="s">
        <v>86</v>
      </c>
      <c r="AV641" s="14" t="s">
        <v>86</v>
      </c>
      <c r="AW641" s="14" t="s">
        <v>32</v>
      </c>
      <c r="AX641" s="14" t="s">
        <v>76</v>
      </c>
      <c r="AY641" s="262" t="s">
        <v>156</v>
      </c>
    </row>
    <row r="642" s="14" customFormat="1">
      <c r="A642" s="14"/>
      <c r="B642" s="252"/>
      <c r="C642" s="253"/>
      <c r="D642" s="243" t="s">
        <v>169</v>
      </c>
      <c r="E642" s="254" t="s">
        <v>1</v>
      </c>
      <c r="F642" s="255" t="s">
        <v>709</v>
      </c>
      <c r="G642" s="253"/>
      <c r="H642" s="256">
        <v>-1.6000000000000001</v>
      </c>
      <c r="I642" s="257"/>
      <c r="J642" s="253"/>
      <c r="K642" s="253"/>
      <c r="L642" s="258"/>
      <c r="M642" s="259"/>
      <c r="N642" s="260"/>
      <c r="O642" s="260"/>
      <c r="P642" s="260"/>
      <c r="Q642" s="260"/>
      <c r="R642" s="260"/>
      <c r="S642" s="260"/>
      <c r="T642" s="261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62" t="s">
        <v>169</v>
      </c>
      <c r="AU642" s="262" t="s">
        <v>86</v>
      </c>
      <c r="AV642" s="14" t="s">
        <v>86</v>
      </c>
      <c r="AW642" s="14" t="s">
        <v>32</v>
      </c>
      <c r="AX642" s="14" t="s">
        <v>76</v>
      </c>
      <c r="AY642" s="262" t="s">
        <v>156</v>
      </c>
    </row>
    <row r="643" s="13" customFormat="1">
      <c r="A643" s="13"/>
      <c r="B643" s="241"/>
      <c r="C643" s="242"/>
      <c r="D643" s="243" t="s">
        <v>169</v>
      </c>
      <c r="E643" s="244" t="s">
        <v>1</v>
      </c>
      <c r="F643" s="245" t="s">
        <v>498</v>
      </c>
      <c r="G643" s="242"/>
      <c r="H643" s="244" t="s">
        <v>1</v>
      </c>
      <c r="I643" s="246"/>
      <c r="J643" s="242"/>
      <c r="K643" s="242"/>
      <c r="L643" s="247"/>
      <c r="M643" s="248"/>
      <c r="N643" s="249"/>
      <c r="O643" s="249"/>
      <c r="P643" s="249"/>
      <c r="Q643" s="249"/>
      <c r="R643" s="249"/>
      <c r="S643" s="249"/>
      <c r="T643" s="250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51" t="s">
        <v>169</v>
      </c>
      <c r="AU643" s="251" t="s">
        <v>86</v>
      </c>
      <c r="AV643" s="13" t="s">
        <v>84</v>
      </c>
      <c r="AW643" s="13" t="s">
        <v>32</v>
      </c>
      <c r="AX643" s="13" t="s">
        <v>76</v>
      </c>
      <c r="AY643" s="251" t="s">
        <v>156</v>
      </c>
    </row>
    <row r="644" s="14" customFormat="1">
      <c r="A644" s="14"/>
      <c r="B644" s="252"/>
      <c r="C644" s="253"/>
      <c r="D644" s="243" t="s">
        <v>169</v>
      </c>
      <c r="E644" s="254" t="s">
        <v>1</v>
      </c>
      <c r="F644" s="255" t="s">
        <v>711</v>
      </c>
      <c r="G644" s="253"/>
      <c r="H644" s="256">
        <v>17.73</v>
      </c>
      <c r="I644" s="257"/>
      <c r="J644" s="253"/>
      <c r="K644" s="253"/>
      <c r="L644" s="258"/>
      <c r="M644" s="259"/>
      <c r="N644" s="260"/>
      <c r="O644" s="260"/>
      <c r="P644" s="260"/>
      <c r="Q644" s="260"/>
      <c r="R644" s="260"/>
      <c r="S644" s="260"/>
      <c r="T644" s="261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62" t="s">
        <v>169</v>
      </c>
      <c r="AU644" s="262" t="s">
        <v>86</v>
      </c>
      <c r="AV644" s="14" t="s">
        <v>86</v>
      </c>
      <c r="AW644" s="14" t="s">
        <v>32</v>
      </c>
      <c r="AX644" s="14" t="s">
        <v>76</v>
      </c>
      <c r="AY644" s="262" t="s">
        <v>156</v>
      </c>
    </row>
    <row r="645" s="14" customFormat="1">
      <c r="A645" s="14"/>
      <c r="B645" s="252"/>
      <c r="C645" s="253"/>
      <c r="D645" s="243" t="s">
        <v>169</v>
      </c>
      <c r="E645" s="254" t="s">
        <v>1</v>
      </c>
      <c r="F645" s="255" t="s">
        <v>702</v>
      </c>
      <c r="G645" s="253"/>
      <c r="H645" s="256">
        <v>-0.80000000000000004</v>
      </c>
      <c r="I645" s="257"/>
      <c r="J645" s="253"/>
      <c r="K645" s="253"/>
      <c r="L645" s="258"/>
      <c r="M645" s="259"/>
      <c r="N645" s="260"/>
      <c r="O645" s="260"/>
      <c r="P645" s="260"/>
      <c r="Q645" s="260"/>
      <c r="R645" s="260"/>
      <c r="S645" s="260"/>
      <c r="T645" s="261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2" t="s">
        <v>169</v>
      </c>
      <c r="AU645" s="262" t="s">
        <v>86</v>
      </c>
      <c r="AV645" s="14" t="s">
        <v>86</v>
      </c>
      <c r="AW645" s="14" t="s">
        <v>32</v>
      </c>
      <c r="AX645" s="14" t="s">
        <v>76</v>
      </c>
      <c r="AY645" s="262" t="s">
        <v>156</v>
      </c>
    </row>
    <row r="646" s="15" customFormat="1">
      <c r="A646" s="15"/>
      <c r="B646" s="263"/>
      <c r="C646" s="264"/>
      <c r="D646" s="243" t="s">
        <v>169</v>
      </c>
      <c r="E646" s="265" t="s">
        <v>1</v>
      </c>
      <c r="F646" s="266" t="s">
        <v>179</v>
      </c>
      <c r="G646" s="264"/>
      <c r="H646" s="267">
        <v>218.72099999999998</v>
      </c>
      <c r="I646" s="268"/>
      <c r="J646" s="264"/>
      <c r="K646" s="264"/>
      <c r="L646" s="269"/>
      <c r="M646" s="270"/>
      <c r="N646" s="271"/>
      <c r="O646" s="271"/>
      <c r="P646" s="271"/>
      <c r="Q646" s="271"/>
      <c r="R646" s="271"/>
      <c r="S646" s="271"/>
      <c r="T646" s="272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73" t="s">
        <v>169</v>
      </c>
      <c r="AU646" s="273" t="s">
        <v>86</v>
      </c>
      <c r="AV646" s="15" t="s">
        <v>163</v>
      </c>
      <c r="AW646" s="15" t="s">
        <v>32</v>
      </c>
      <c r="AX646" s="15" t="s">
        <v>84</v>
      </c>
      <c r="AY646" s="273" t="s">
        <v>156</v>
      </c>
    </row>
    <row r="647" s="2" customFormat="1" ht="16.5" customHeight="1">
      <c r="A647" s="38"/>
      <c r="B647" s="39"/>
      <c r="C647" s="227" t="s">
        <v>712</v>
      </c>
      <c r="D647" s="227" t="s">
        <v>159</v>
      </c>
      <c r="E647" s="228" t="s">
        <v>713</v>
      </c>
      <c r="F647" s="229" t="s">
        <v>714</v>
      </c>
      <c r="G647" s="230" t="s">
        <v>162</v>
      </c>
      <c r="H647" s="231">
        <v>33</v>
      </c>
      <c r="I647" s="232"/>
      <c r="J647" s="233">
        <f>ROUND(I647*H647,2)</f>
        <v>0</v>
      </c>
      <c r="K647" s="234"/>
      <c r="L647" s="44"/>
      <c r="M647" s="235" t="s">
        <v>1</v>
      </c>
      <c r="N647" s="236" t="s">
        <v>41</v>
      </c>
      <c r="O647" s="91"/>
      <c r="P647" s="237">
        <f>O647*H647</f>
        <v>0</v>
      </c>
      <c r="Q647" s="237">
        <v>3.0000000000000001E-05</v>
      </c>
      <c r="R647" s="237">
        <f>Q647*H647</f>
        <v>0.00098999999999999999</v>
      </c>
      <c r="S647" s="237">
        <v>0</v>
      </c>
      <c r="T647" s="238">
        <f>S647*H647</f>
        <v>0</v>
      </c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R647" s="239" t="s">
        <v>216</v>
      </c>
      <c r="AT647" s="239" t="s">
        <v>159</v>
      </c>
      <c r="AU647" s="239" t="s">
        <v>86</v>
      </c>
      <c r="AY647" s="17" t="s">
        <v>156</v>
      </c>
      <c r="BE647" s="240">
        <f>IF(N647="základní",J647,0)</f>
        <v>0</v>
      </c>
      <c r="BF647" s="240">
        <f>IF(N647="snížená",J647,0)</f>
        <v>0</v>
      </c>
      <c r="BG647" s="240">
        <f>IF(N647="zákl. přenesená",J647,0)</f>
        <v>0</v>
      </c>
      <c r="BH647" s="240">
        <f>IF(N647="sníž. přenesená",J647,0)</f>
        <v>0</v>
      </c>
      <c r="BI647" s="240">
        <f>IF(N647="nulová",J647,0)</f>
        <v>0</v>
      </c>
      <c r="BJ647" s="17" t="s">
        <v>84</v>
      </c>
      <c r="BK647" s="240">
        <f>ROUND(I647*H647,2)</f>
        <v>0</v>
      </c>
      <c r="BL647" s="17" t="s">
        <v>216</v>
      </c>
      <c r="BM647" s="239" t="s">
        <v>715</v>
      </c>
    </row>
    <row r="648" s="13" customFormat="1">
      <c r="A648" s="13"/>
      <c r="B648" s="241"/>
      <c r="C648" s="242"/>
      <c r="D648" s="243" t="s">
        <v>169</v>
      </c>
      <c r="E648" s="244" t="s">
        <v>1</v>
      </c>
      <c r="F648" s="245" t="s">
        <v>170</v>
      </c>
      <c r="G648" s="242"/>
      <c r="H648" s="244" t="s">
        <v>1</v>
      </c>
      <c r="I648" s="246"/>
      <c r="J648" s="242"/>
      <c r="K648" s="242"/>
      <c r="L648" s="247"/>
      <c r="M648" s="248"/>
      <c r="N648" s="249"/>
      <c r="O648" s="249"/>
      <c r="P648" s="249"/>
      <c r="Q648" s="249"/>
      <c r="R648" s="249"/>
      <c r="S648" s="249"/>
      <c r="T648" s="250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51" t="s">
        <v>169</v>
      </c>
      <c r="AU648" s="251" t="s">
        <v>86</v>
      </c>
      <c r="AV648" s="13" t="s">
        <v>84</v>
      </c>
      <c r="AW648" s="13" t="s">
        <v>32</v>
      </c>
      <c r="AX648" s="13" t="s">
        <v>76</v>
      </c>
      <c r="AY648" s="251" t="s">
        <v>156</v>
      </c>
    </row>
    <row r="649" s="13" customFormat="1">
      <c r="A649" s="13"/>
      <c r="B649" s="241"/>
      <c r="C649" s="242"/>
      <c r="D649" s="243" t="s">
        <v>169</v>
      </c>
      <c r="E649" s="244" t="s">
        <v>1</v>
      </c>
      <c r="F649" s="245" t="s">
        <v>337</v>
      </c>
      <c r="G649" s="242"/>
      <c r="H649" s="244" t="s">
        <v>1</v>
      </c>
      <c r="I649" s="246"/>
      <c r="J649" s="242"/>
      <c r="K649" s="242"/>
      <c r="L649" s="247"/>
      <c r="M649" s="248"/>
      <c r="N649" s="249"/>
      <c r="O649" s="249"/>
      <c r="P649" s="249"/>
      <c r="Q649" s="249"/>
      <c r="R649" s="249"/>
      <c r="S649" s="249"/>
      <c r="T649" s="250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51" t="s">
        <v>169</v>
      </c>
      <c r="AU649" s="251" t="s">
        <v>86</v>
      </c>
      <c r="AV649" s="13" t="s">
        <v>84</v>
      </c>
      <c r="AW649" s="13" t="s">
        <v>32</v>
      </c>
      <c r="AX649" s="13" t="s">
        <v>76</v>
      </c>
      <c r="AY649" s="251" t="s">
        <v>156</v>
      </c>
    </row>
    <row r="650" s="14" customFormat="1">
      <c r="A650" s="14"/>
      <c r="B650" s="252"/>
      <c r="C650" s="253"/>
      <c r="D650" s="243" t="s">
        <v>169</v>
      </c>
      <c r="E650" s="254" t="s">
        <v>1</v>
      </c>
      <c r="F650" s="255" t="s">
        <v>234</v>
      </c>
      <c r="G650" s="253"/>
      <c r="H650" s="256">
        <v>10</v>
      </c>
      <c r="I650" s="257"/>
      <c r="J650" s="253"/>
      <c r="K650" s="253"/>
      <c r="L650" s="258"/>
      <c r="M650" s="259"/>
      <c r="N650" s="260"/>
      <c r="O650" s="260"/>
      <c r="P650" s="260"/>
      <c r="Q650" s="260"/>
      <c r="R650" s="260"/>
      <c r="S650" s="260"/>
      <c r="T650" s="261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62" t="s">
        <v>169</v>
      </c>
      <c r="AU650" s="262" t="s">
        <v>86</v>
      </c>
      <c r="AV650" s="14" t="s">
        <v>86</v>
      </c>
      <c r="AW650" s="14" t="s">
        <v>32</v>
      </c>
      <c r="AX650" s="14" t="s">
        <v>76</v>
      </c>
      <c r="AY650" s="262" t="s">
        <v>156</v>
      </c>
    </row>
    <row r="651" s="13" customFormat="1">
      <c r="A651" s="13"/>
      <c r="B651" s="241"/>
      <c r="C651" s="242"/>
      <c r="D651" s="243" t="s">
        <v>169</v>
      </c>
      <c r="E651" s="244" t="s">
        <v>1</v>
      </c>
      <c r="F651" s="245" t="s">
        <v>339</v>
      </c>
      <c r="G651" s="242"/>
      <c r="H651" s="244" t="s">
        <v>1</v>
      </c>
      <c r="I651" s="246"/>
      <c r="J651" s="242"/>
      <c r="K651" s="242"/>
      <c r="L651" s="247"/>
      <c r="M651" s="248"/>
      <c r="N651" s="249"/>
      <c r="O651" s="249"/>
      <c r="P651" s="249"/>
      <c r="Q651" s="249"/>
      <c r="R651" s="249"/>
      <c r="S651" s="249"/>
      <c r="T651" s="250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51" t="s">
        <v>169</v>
      </c>
      <c r="AU651" s="251" t="s">
        <v>86</v>
      </c>
      <c r="AV651" s="13" t="s">
        <v>84</v>
      </c>
      <c r="AW651" s="13" t="s">
        <v>32</v>
      </c>
      <c r="AX651" s="13" t="s">
        <v>76</v>
      </c>
      <c r="AY651" s="251" t="s">
        <v>156</v>
      </c>
    </row>
    <row r="652" s="14" customFormat="1">
      <c r="A652" s="14"/>
      <c r="B652" s="252"/>
      <c r="C652" s="253"/>
      <c r="D652" s="243" t="s">
        <v>169</v>
      </c>
      <c r="E652" s="254" t="s">
        <v>1</v>
      </c>
      <c r="F652" s="255" t="s">
        <v>226</v>
      </c>
      <c r="G652" s="253"/>
      <c r="H652" s="256">
        <v>9</v>
      </c>
      <c r="I652" s="257"/>
      <c r="J652" s="253"/>
      <c r="K652" s="253"/>
      <c r="L652" s="258"/>
      <c r="M652" s="259"/>
      <c r="N652" s="260"/>
      <c r="O652" s="260"/>
      <c r="P652" s="260"/>
      <c r="Q652" s="260"/>
      <c r="R652" s="260"/>
      <c r="S652" s="260"/>
      <c r="T652" s="261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62" t="s">
        <v>169</v>
      </c>
      <c r="AU652" s="262" t="s">
        <v>86</v>
      </c>
      <c r="AV652" s="14" t="s">
        <v>86</v>
      </c>
      <c r="AW652" s="14" t="s">
        <v>32</v>
      </c>
      <c r="AX652" s="14" t="s">
        <v>76</v>
      </c>
      <c r="AY652" s="262" t="s">
        <v>156</v>
      </c>
    </row>
    <row r="653" s="13" customFormat="1">
      <c r="A653" s="13"/>
      <c r="B653" s="241"/>
      <c r="C653" s="242"/>
      <c r="D653" s="243" t="s">
        <v>169</v>
      </c>
      <c r="E653" s="244" t="s">
        <v>1</v>
      </c>
      <c r="F653" s="245" t="s">
        <v>341</v>
      </c>
      <c r="G653" s="242"/>
      <c r="H653" s="244" t="s">
        <v>1</v>
      </c>
      <c r="I653" s="246"/>
      <c r="J653" s="242"/>
      <c r="K653" s="242"/>
      <c r="L653" s="247"/>
      <c r="M653" s="248"/>
      <c r="N653" s="249"/>
      <c r="O653" s="249"/>
      <c r="P653" s="249"/>
      <c r="Q653" s="249"/>
      <c r="R653" s="249"/>
      <c r="S653" s="249"/>
      <c r="T653" s="250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51" t="s">
        <v>169</v>
      </c>
      <c r="AU653" s="251" t="s">
        <v>86</v>
      </c>
      <c r="AV653" s="13" t="s">
        <v>84</v>
      </c>
      <c r="AW653" s="13" t="s">
        <v>32</v>
      </c>
      <c r="AX653" s="13" t="s">
        <v>76</v>
      </c>
      <c r="AY653" s="251" t="s">
        <v>156</v>
      </c>
    </row>
    <row r="654" s="14" customFormat="1">
      <c r="A654" s="14"/>
      <c r="B654" s="252"/>
      <c r="C654" s="253"/>
      <c r="D654" s="243" t="s">
        <v>169</v>
      </c>
      <c r="E654" s="254" t="s">
        <v>1</v>
      </c>
      <c r="F654" s="255" t="s">
        <v>193</v>
      </c>
      <c r="G654" s="253"/>
      <c r="H654" s="256">
        <v>6</v>
      </c>
      <c r="I654" s="257"/>
      <c r="J654" s="253"/>
      <c r="K654" s="253"/>
      <c r="L654" s="258"/>
      <c r="M654" s="259"/>
      <c r="N654" s="260"/>
      <c r="O654" s="260"/>
      <c r="P654" s="260"/>
      <c r="Q654" s="260"/>
      <c r="R654" s="260"/>
      <c r="S654" s="260"/>
      <c r="T654" s="261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62" t="s">
        <v>169</v>
      </c>
      <c r="AU654" s="262" t="s">
        <v>86</v>
      </c>
      <c r="AV654" s="14" t="s">
        <v>86</v>
      </c>
      <c r="AW654" s="14" t="s">
        <v>32</v>
      </c>
      <c r="AX654" s="14" t="s">
        <v>76</v>
      </c>
      <c r="AY654" s="262" t="s">
        <v>156</v>
      </c>
    </row>
    <row r="655" s="13" customFormat="1">
      <c r="A655" s="13"/>
      <c r="B655" s="241"/>
      <c r="C655" s="242"/>
      <c r="D655" s="243" t="s">
        <v>169</v>
      </c>
      <c r="E655" s="244" t="s">
        <v>1</v>
      </c>
      <c r="F655" s="245" t="s">
        <v>343</v>
      </c>
      <c r="G655" s="242"/>
      <c r="H655" s="244" t="s">
        <v>1</v>
      </c>
      <c r="I655" s="246"/>
      <c r="J655" s="242"/>
      <c r="K655" s="242"/>
      <c r="L655" s="247"/>
      <c r="M655" s="248"/>
      <c r="N655" s="249"/>
      <c r="O655" s="249"/>
      <c r="P655" s="249"/>
      <c r="Q655" s="249"/>
      <c r="R655" s="249"/>
      <c r="S655" s="249"/>
      <c r="T655" s="250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51" t="s">
        <v>169</v>
      </c>
      <c r="AU655" s="251" t="s">
        <v>86</v>
      </c>
      <c r="AV655" s="13" t="s">
        <v>84</v>
      </c>
      <c r="AW655" s="13" t="s">
        <v>32</v>
      </c>
      <c r="AX655" s="13" t="s">
        <v>76</v>
      </c>
      <c r="AY655" s="251" t="s">
        <v>156</v>
      </c>
    </row>
    <row r="656" s="14" customFormat="1">
      <c r="A656" s="14"/>
      <c r="B656" s="252"/>
      <c r="C656" s="253"/>
      <c r="D656" s="243" t="s">
        <v>169</v>
      </c>
      <c r="E656" s="254" t="s">
        <v>1</v>
      </c>
      <c r="F656" s="255" t="s">
        <v>213</v>
      </c>
      <c r="G656" s="253"/>
      <c r="H656" s="256">
        <v>8</v>
      </c>
      <c r="I656" s="257"/>
      <c r="J656" s="253"/>
      <c r="K656" s="253"/>
      <c r="L656" s="258"/>
      <c r="M656" s="259"/>
      <c r="N656" s="260"/>
      <c r="O656" s="260"/>
      <c r="P656" s="260"/>
      <c r="Q656" s="260"/>
      <c r="R656" s="260"/>
      <c r="S656" s="260"/>
      <c r="T656" s="261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2" t="s">
        <v>169</v>
      </c>
      <c r="AU656" s="262" t="s">
        <v>86</v>
      </c>
      <c r="AV656" s="14" t="s">
        <v>86</v>
      </c>
      <c r="AW656" s="14" t="s">
        <v>32</v>
      </c>
      <c r="AX656" s="14" t="s">
        <v>76</v>
      </c>
      <c r="AY656" s="262" t="s">
        <v>156</v>
      </c>
    </row>
    <row r="657" s="15" customFormat="1">
      <c r="A657" s="15"/>
      <c r="B657" s="263"/>
      <c r="C657" s="264"/>
      <c r="D657" s="243" t="s">
        <v>169</v>
      </c>
      <c r="E657" s="265" t="s">
        <v>1</v>
      </c>
      <c r="F657" s="266" t="s">
        <v>179</v>
      </c>
      <c r="G657" s="264"/>
      <c r="H657" s="267">
        <v>33</v>
      </c>
      <c r="I657" s="268"/>
      <c r="J657" s="264"/>
      <c r="K657" s="264"/>
      <c r="L657" s="269"/>
      <c r="M657" s="270"/>
      <c r="N657" s="271"/>
      <c r="O657" s="271"/>
      <c r="P657" s="271"/>
      <c r="Q657" s="271"/>
      <c r="R657" s="271"/>
      <c r="S657" s="271"/>
      <c r="T657" s="272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T657" s="273" t="s">
        <v>169</v>
      </c>
      <c r="AU657" s="273" t="s">
        <v>86</v>
      </c>
      <c r="AV657" s="15" t="s">
        <v>163</v>
      </c>
      <c r="AW657" s="15" t="s">
        <v>32</v>
      </c>
      <c r="AX657" s="15" t="s">
        <v>84</v>
      </c>
      <c r="AY657" s="273" t="s">
        <v>156</v>
      </c>
    </row>
    <row r="658" s="2" customFormat="1" ht="16.5" customHeight="1">
      <c r="A658" s="38"/>
      <c r="B658" s="39"/>
      <c r="C658" s="274" t="s">
        <v>716</v>
      </c>
      <c r="D658" s="274" t="s">
        <v>298</v>
      </c>
      <c r="E658" s="275" t="s">
        <v>717</v>
      </c>
      <c r="F658" s="276" t="s">
        <v>718</v>
      </c>
      <c r="G658" s="277" t="s">
        <v>162</v>
      </c>
      <c r="H658" s="278">
        <v>33</v>
      </c>
      <c r="I658" s="279"/>
      <c r="J658" s="280">
        <f>ROUND(I658*H658,2)</f>
        <v>0</v>
      </c>
      <c r="K658" s="281"/>
      <c r="L658" s="282"/>
      <c r="M658" s="283" t="s">
        <v>1</v>
      </c>
      <c r="N658" s="284" t="s">
        <v>41</v>
      </c>
      <c r="O658" s="91"/>
      <c r="P658" s="237">
        <f>O658*H658</f>
        <v>0</v>
      </c>
      <c r="Q658" s="237">
        <v>0</v>
      </c>
      <c r="R658" s="237">
        <f>Q658*H658</f>
        <v>0</v>
      </c>
      <c r="S658" s="237">
        <v>0</v>
      </c>
      <c r="T658" s="238">
        <f>S658*H658</f>
        <v>0</v>
      </c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R658" s="239" t="s">
        <v>360</v>
      </c>
      <c r="AT658" s="239" t="s">
        <v>298</v>
      </c>
      <c r="AU658" s="239" t="s">
        <v>86</v>
      </c>
      <c r="AY658" s="17" t="s">
        <v>156</v>
      </c>
      <c r="BE658" s="240">
        <f>IF(N658="základní",J658,0)</f>
        <v>0</v>
      </c>
      <c r="BF658" s="240">
        <f>IF(N658="snížená",J658,0)</f>
        <v>0</v>
      </c>
      <c r="BG658" s="240">
        <f>IF(N658="zákl. přenesená",J658,0)</f>
        <v>0</v>
      </c>
      <c r="BH658" s="240">
        <f>IF(N658="sníž. přenesená",J658,0)</f>
        <v>0</v>
      </c>
      <c r="BI658" s="240">
        <f>IF(N658="nulová",J658,0)</f>
        <v>0</v>
      </c>
      <c r="BJ658" s="17" t="s">
        <v>84</v>
      </c>
      <c r="BK658" s="240">
        <f>ROUND(I658*H658,2)</f>
        <v>0</v>
      </c>
      <c r="BL658" s="17" t="s">
        <v>216</v>
      </c>
      <c r="BM658" s="239" t="s">
        <v>719</v>
      </c>
    </row>
    <row r="659" s="2" customFormat="1" ht="16.5" customHeight="1">
      <c r="A659" s="38"/>
      <c r="B659" s="39"/>
      <c r="C659" s="227" t="s">
        <v>720</v>
      </c>
      <c r="D659" s="227" t="s">
        <v>159</v>
      </c>
      <c r="E659" s="228" t="s">
        <v>721</v>
      </c>
      <c r="F659" s="229" t="s">
        <v>722</v>
      </c>
      <c r="G659" s="230" t="s">
        <v>162</v>
      </c>
      <c r="H659" s="231">
        <v>17</v>
      </c>
      <c r="I659" s="232"/>
      <c r="J659" s="233">
        <f>ROUND(I659*H659,2)</f>
        <v>0</v>
      </c>
      <c r="K659" s="234"/>
      <c r="L659" s="44"/>
      <c r="M659" s="235" t="s">
        <v>1</v>
      </c>
      <c r="N659" s="236" t="s">
        <v>41</v>
      </c>
      <c r="O659" s="91"/>
      <c r="P659" s="237">
        <f>O659*H659</f>
        <v>0</v>
      </c>
      <c r="Q659" s="237">
        <v>3.0000000000000001E-05</v>
      </c>
      <c r="R659" s="237">
        <f>Q659*H659</f>
        <v>0.00051000000000000004</v>
      </c>
      <c r="S659" s="237">
        <v>0</v>
      </c>
      <c r="T659" s="238">
        <f>S659*H659</f>
        <v>0</v>
      </c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239" t="s">
        <v>216</v>
      </c>
      <c r="AT659" s="239" t="s">
        <v>159</v>
      </c>
      <c r="AU659" s="239" t="s">
        <v>86</v>
      </c>
      <c r="AY659" s="17" t="s">
        <v>156</v>
      </c>
      <c r="BE659" s="240">
        <f>IF(N659="základní",J659,0)</f>
        <v>0</v>
      </c>
      <c r="BF659" s="240">
        <f>IF(N659="snížená",J659,0)</f>
        <v>0</v>
      </c>
      <c r="BG659" s="240">
        <f>IF(N659="zákl. přenesená",J659,0)</f>
        <v>0</v>
      </c>
      <c r="BH659" s="240">
        <f>IF(N659="sníž. přenesená",J659,0)</f>
        <v>0</v>
      </c>
      <c r="BI659" s="240">
        <f>IF(N659="nulová",J659,0)</f>
        <v>0</v>
      </c>
      <c r="BJ659" s="17" t="s">
        <v>84</v>
      </c>
      <c r="BK659" s="240">
        <f>ROUND(I659*H659,2)</f>
        <v>0</v>
      </c>
      <c r="BL659" s="17" t="s">
        <v>216</v>
      </c>
      <c r="BM659" s="239" t="s">
        <v>723</v>
      </c>
    </row>
    <row r="660" s="13" customFormat="1">
      <c r="A660" s="13"/>
      <c r="B660" s="241"/>
      <c r="C660" s="242"/>
      <c r="D660" s="243" t="s">
        <v>169</v>
      </c>
      <c r="E660" s="244" t="s">
        <v>1</v>
      </c>
      <c r="F660" s="245" t="s">
        <v>170</v>
      </c>
      <c r="G660" s="242"/>
      <c r="H660" s="244" t="s">
        <v>1</v>
      </c>
      <c r="I660" s="246"/>
      <c r="J660" s="242"/>
      <c r="K660" s="242"/>
      <c r="L660" s="247"/>
      <c r="M660" s="248"/>
      <c r="N660" s="249"/>
      <c r="O660" s="249"/>
      <c r="P660" s="249"/>
      <c r="Q660" s="249"/>
      <c r="R660" s="249"/>
      <c r="S660" s="249"/>
      <c r="T660" s="250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51" t="s">
        <v>169</v>
      </c>
      <c r="AU660" s="251" t="s">
        <v>86</v>
      </c>
      <c r="AV660" s="13" t="s">
        <v>84</v>
      </c>
      <c r="AW660" s="13" t="s">
        <v>32</v>
      </c>
      <c r="AX660" s="13" t="s">
        <v>76</v>
      </c>
      <c r="AY660" s="251" t="s">
        <v>156</v>
      </c>
    </row>
    <row r="661" s="13" customFormat="1">
      <c r="A661" s="13"/>
      <c r="B661" s="241"/>
      <c r="C661" s="242"/>
      <c r="D661" s="243" t="s">
        <v>169</v>
      </c>
      <c r="E661" s="244" t="s">
        <v>1</v>
      </c>
      <c r="F661" s="245" t="s">
        <v>337</v>
      </c>
      <c r="G661" s="242"/>
      <c r="H661" s="244" t="s">
        <v>1</v>
      </c>
      <c r="I661" s="246"/>
      <c r="J661" s="242"/>
      <c r="K661" s="242"/>
      <c r="L661" s="247"/>
      <c r="M661" s="248"/>
      <c r="N661" s="249"/>
      <c r="O661" s="249"/>
      <c r="P661" s="249"/>
      <c r="Q661" s="249"/>
      <c r="R661" s="249"/>
      <c r="S661" s="249"/>
      <c r="T661" s="250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51" t="s">
        <v>169</v>
      </c>
      <c r="AU661" s="251" t="s">
        <v>86</v>
      </c>
      <c r="AV661" s="13" t="s">
        <v>84</v>
      </c>
      <c r="AW661" s="13" t="s">
        <v>32</v>
      </c>
      <c r="AX661" s="13" t="s">
        <v>76</v>
      </c>
      <c r="AY661" s="251" t="s">
        <v>156</v>
      </c>
    </row>
    <row r="662" s="14" customFormat="1">
      <c r="A662" s="14"/>
      <c r="B662" s="252"/>
      <c r="C662" s="253"/>
      <c r="D662" s="243" t="s">
        <v>169</v>
      </c>
      <c r="E662" s="254" t="s">
        <v>1</v>
      </c>
      <c r="F662" s="255" t="s">
        <v>193</v>
      </c>
      <c r="G662" s="253"/>
      <c r="H662" s="256">
        <v>6</v>
      </c>
      <c r="I662" s="257"/>
      <c r="J662" s="253"/>
      <c r="K662" s="253"/>
      <c r="L662" s="258"/>
      <c r="M662" s="259"/>
      <c r="N662" s="260"/>
      <c r="O662" s="260"/>
      <c r="P662" s="260"/>
      <c r="Q662" s="260"/>
      <c r="R662" s="260"/>
      <c r="S662" s="260"/>
      <c r="T662" s="261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62" t="s">
        <v>169</v>
      </c>
      <c r="AU662" s="262" t="s">
        <v>86</v>
      </c>
      <c r="AV662" s="14" t="s">
        <v>86</v>
      </c>
      <c r="AW662" s="14" t="s">
        <v>32</v>
      </c>
      <c r="AX662" s="14" t="s">
        <v>76</v>
      </c>
      <c r="AY662" s="262" t="s">
        <v>156</v>
      </c>
    </row>
    <row r="663" s="13" customFormat="1">
      <c r="A663" s="13"/>
      <c r="B663" s="241"/>
      <c r="C663" s="242"/>
      <c r="D663" s="243" t="s">
        <v>169</v>
      </c>
      <c r="E663" s="244" t="s">
        <v>1</v>
      </c>
      <c r="F663" s="245" t="s">
        <v>339</v>
      </c>
      <c r="G663" s="242"/>
      <c r="H663" s="244" t="s">
        <v>1</v>
      </c>
      <c r="I663" s="246"/>
      <c r="J663" s="242"/>
      <c r="K663" s="242"/>
      <c r="L663" s="247"/>
      <c r="M663" s="248"/>
      <c r="N663" s="249"/>
      <c r="O663" s="249"/>
      <c r="P663" s="249"/>
      <c r="Q663" s="249"/>
      <c r="R663" s="249"/>
      <c r="S663" s="249"/>
      <c r="T663" s="250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51" t="s">
        <v>169</v>
      </c>
      <c r="AU663" s="251" t="s">
        <v>86</v>
      </c>
      <c r="AV663" s="13" t="s">
        <v>84</v>
      </c>
      <c r="AW663" s="13" t="s">
        <v>32</v>
      </c>
      <c r="AX663" s="13" t="s">
        <v>76</v>
      </c>
      <c r="AY663" s="251" t="s">
        <v>156</v>
      </c>
    </row>
    <row r="664" s="14" customFormat="1">
      <c r="A664" s="14"/>
      <c r="B664" s="252"/>
      <c r="C664" s="253"/>
      <c r="D664" s="243" t="s">
        <v>169</v>
      </c>
      <c r="E664" s="254" t="s">
        <v>1</v>
      </c>
      <c r="F664" s="255" t="s">
        <v>184</v>
      </c>
      <c r="G664" s="253"/>
      <c r="H664" s="256">
        <v>5</v>
      </c>
      <c r="I664" s="257"/>
      <c r="J664" s="253"/>
      <c r="K664" s="253"/>
      <c r="L664" s="258"/>
      <c r="M664" s="259"/>
      <c r="N664" s="260"/>
      <c r="O664" s="260"/>
      <c r="P664" s="260"/>
      <c r="Q664" s="260"/>
      <c r="R664" s="260"/>
      <c r="S664" s="260"/>
      <c r="T664" s="261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62" t="s">
        <v>169</v>
      </c>
      <c r="AU664" s="262" t="s">
        <v>86</v>
      </c>
      <c r="AV664" s="14" t="s">
        <v>86</v>
      </c>
      <c r="AW664" s="14" t="s">
        <v>32</v>
      </c>
      <c r="AX664" s="14" t="s">
        <v>76</v>
      </c>
      <c r="AY664" s="262" t="s">
        <v>156</v>
      </c>
    </row>
    <row r="665" s="13" customFormat="1">
      <c r="A665" s="13"/>
      <c r="B665" s="241"/>
      <c r="C665" s="242"/>
      <c r="D665" s="243" t="s">
        <v>169</v>
      </c>
      <c r="E665" s="244" t="s">
        <v>1</v>
      </c>
      <c r="F665" s="245" t="s">
        <v>341</v>
      </c>
      <c r="G665" s="242"/>
      <c r="H665" s="244" t="s">
        <v>1</v>
      </c>
      <c r="I665" s="246"/>
      <c r="J665" s="242"/>
      <c r="K665" s="242"/>
      <c r="L665" s="247"/>
      <c r="M665" s="248"/>
      <c r="N665" s="249"/>
      <c r="O665" s="249"/>
      <c r="P665" s="249"/>
      <c r="Q665" s="249"/>
      <c r="R665" s="249"/>
      <c r="S665" s="249"/>
      <c r="T665" s="250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51" t="s">
        <v>169</v>
      </c>
      <c r="AU665" s="251" t="s">
        <v>86</v>
      </c>
      <c r="AV665" s="13" t="s">
        <v>84</v>
      </c>
      <c r="AW665" s="13" t="s">
        <v>32</v>
      </c>
      <c r="AX665" s="13" t="s">
        <v>76</v>
      </c>
      <c r="AY665" s="251" t="s">
        <v>156</v>
      </c>
    </row>
    <row r="666" s="14" customFormat="1">
      <c r="A666" s="14"/>
      <c r="B666" s="252"/>
      <c r="C666" s="253"/>
      <c r="D666" s="243" t="s">
        <v>169</v>
      </c>
      <c r="E666" s="254" t="s">
        <v>1</v>
      </c>
      <c r="F666" s="255" t="s">
        <v>86</v>
      </c>
      <c r="G666" s="253"/>
      <c r="H666" s="256">
        <v>2</v>
      </c>
      <c r="I666" s="257"/>
      <c r="J666" s="253"/>
      <c r="K666" s="253"/>
      <c r="L666" s="258"/>
      <c r="M666" s="259"/>
      <c r="N666" s="260"/>
      <c r="O666" s="260"/>
      <c r="P666" s="260"/>
      <c r="Q666" s="260"/>
      <c r="R666" s="260"/>
      <c r="S666" s="260"/>
      <c r="T666" s="261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62" t="s">
        <v>169</v>
      </c>
      <c r="AU666" s="262" t="s">
        <v>86</v>
      </c>
      <c r="AV666" s="14" t="s">
        <v>86</v>
      </c>
      <c r="AW666" s="14" t="s">
        <v>32</v>
      </c>
      <c r="AX666" s="14" t="s">
        <v>76</v>
      </c>
      <c r="AY666" s="262" t="s">
        <v>156</v>
      </c>
    </row>
    <row r="667" s="13" customFormat="1">
      <c r="A667" s="13"/>
      <c r="B667" s="241"/>
      <c r="C667" s="242"/>
      <c r="D667" s="243" t="s">
        <v>169</v>
      </c>
      <c r="E667" s="244" t="s">
        <v>1</v>
      </c>
      <c r="F667" s="245" t="s">
        <v>343</v>
      </c>
      <c r="G667" s="242"/>
      <c r="H667" s="244" t="s">
        <v>1</v>
      </c>
      <c r="I667" s="246"/>
      <c r="J667" s="242"/>
      <c r="K667" s="242"/>
      <c r="L667" s="247"/>
      <c r="M667" s="248"/>
      <c r="N667" s="249"/>
      <c r="O667" s="249"/>
      <c r="P667" s="249"/>
      <c r="Q667" s="249"/>
      <c r="R667" s="249"/>
      <c r="S667" s="249"/>
      <c r="T667" s="250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51" t="s">
        <v>169</v>
      </c>
      <c r="AU667" s="251" t="s">
        <v>86</v>
      </c>
      <c r="AV667" s="13" t="s">
        <v>84</v>
      </c>
      <c r="AW667" s="13" t="s">
        <v>32</v>
      </c>
      <c r="AX667" s="13" t="s">
        <v>76</v>
      </c>
      <c r="AY667" s="251" t="s">
        <v>156</v>
      </c>
    </row>
    <row r="668" s="14" customFormat="1">
      <c r="A668" s="14"/>
      <c r="B668" s="252"/>
      <c r="C668" s="253"/>
      <c r="D668" s="243" t="s">
        <v>169</v>
      </c>
      <c r="E668" s="254" t="s">
        <v>1</v>
      </c>
      <c r="F668" s="255" t="s">
        <v>163</v>
      </c>
      <c r="G668" s="253"/>
      <c r="H668" s="256">
        <v>4</v>
      </c>
      <c r="I668" s="257"/>
      <c r="J668" s="253"/>
      <c r="K668" s="253"/>
      <c r="L668" s="258"/>
      <c r="M668" s="259"/>
      <c r="N668" s="260"/>
      <c r="O668" s="260"/>
      <c r="P668" s="260"/>
      <c r="Q668" s="260"/>
      <c r="R668" s="260"/>
      <c r="S668" s="260"/>
      <c r="T668" s="261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62" t="s">
        <v>169</v>
      </c>
      <c r="AU668" s="262" t="s">
        <v>86</v>
      </c>
      <c r="AV668" s="14" t="s">
        <v>86</v>
      </c>
      <c r="AW668" s="14" t="s">
        <v>32</v>
      </c>
      <c r="AX668" s="14" t="s">
        <v>76</v>
      </c>
      <c r="AY668" s="262" t="s">
        <v>156</v>
      </c>
    </row>
    <row r="669" s="15" customFormat="1">
      <c r="A669" s="15"/>
      <c r="B669" s="263"/>
      <c r="C669" s="264"/>
      <c r="D669" s="243" t="s">
        <v>169</v>
      </c>
      <c r="E669" s="265" t="s">
        <v>1</v>
      </c>
      <c r="F669" s="266" t="s">
        <v>179</v>
      </c>
      <c r="G669" s="264"/>
      <c r="H669" s="267">
        <v>17</v>
      </c>
      <c r="I669" s="268"/>
      <c r="J669" s="264"/>
      <c r="K669" s="264"/>
      <c r="L669" s="269"/>
      <c r="M669" s="270"/>
      <c r="N669" s="271"/>
      <c r="O669" s="271"/>
      <c r="P669" s="271"/>
      <c r="Q669" s="271"/>
      <c r="R669" s="271"/>
      <c r="S669" s="271"/>
      <c r="T669" s="272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73" t="s">
        <v>169</v>
      </c>
      <c r="AU669" s="273" t="s">
        <v>86</v>
      </c>
      <c r="AV669" s="15" t="s">
        <v>163</v>
      </c>
      <c r="AW669" s="15" t="s">
        <v>32</v>
      </c>
      <c r="AX669" s="15" t="s">
        <v>84</v>
      </c>
      <c r="AY669" s="273" t="s">
        <v>156</v>
      </c>
    </row>
    <row r="670" s="2" customFormat="1" ht="16.5" customHeight="1">
      <c r="A670" s="38"/>
      <c r="B670" s="39"/>
      <c r="C670" s="274" t="s">
        <v>724</v>
      </c>
      <c r="D670" s="274" t="s">
        <v>298</v>
      </c>
      <c r="E670" s="275" t="s">
        <v>725</v>
      </c>
      <c r="F670" s="276" t="s">
        <v>726</v>
      </c>
      <c r="G670" s="277" t="s">
        <v>162</v>
      </c>
      <c r="H670" s="278">
        <v>17</v>
      </c>
      <c r="I670" s="279"/>
      <c r="J670" s="280">
        <f>ROUND(I670*H670,2)</f>
        <v>0</v>
      </c>
      <c r="K670" s="281"/>
      <c r="L670" s="282"/>
      <c r="M670" s="283" t="s">
        <v>1</v>
      </c>
      <c r="N670" s="284" t="s">
        <v>41</v>
      </c>
      <c r="O670" s="91"/>
      <c r="P670" s="237">
        <f>O670*H670</f>
        <v>0</v>
      </c>
      <c r="Q670" s="237">
        <v>0</v>
      </c>
      <c r="R670" s="237">
        <f>Q670*H670</f>
        <v>0</v>
      </c>
      <c r="S670" s="237">
        <v>0</v>
      </c>
      <c r="T670" s="238">
        <f>S670*H670</f>
        <v>0</v>
      </c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R670" s="239" t="s">
        <v>360</v>
      </c>
      <c r="AT670" s="239" t="s">
        <v>298</v>
      </c>
      <c r="AU670" s="239" t="s">
        <v>86</v>
      </c>
      <c r="AY670" s="17" t="s">
        <v>156</v>
      </c>
      <c r="BE670" s="240">
        <f>IF(N670="základní",J670,0)</f>
        <v>0</v>
      </c>
      <c r="BF670" s="240">
        <f>IF(N670="snížená",J670,0)</f>
        <v>0</v>
      </c>
      <c r="BG670" s="240">
        <f>IF(N670="zákl. přenesená",J670,0)</f>
        <v>0</v>
      </c>
      <c r="BH670" s="240">
        <f>IF(N670="sníž. přenesená",J670,0)</f>
        <v>0</v>
      </c>
      <c r="BI670" s="240">
        <f>IF(N670="nulová",J670,0)</f>
        <v>0</v>
      </c>
      <c r="BJ670" s="17" t="s">
        <v>84</v>
      </c>
      <c r="BK670" s="240">
        <f>ROUND(I670*H670,2)</f>
        <v>0</v>
      </c>
      <c r="BL670" s="17" t="s">
        <v>216</v>
      </c>
      <c r="BM670" s="239" t="s">
        <v>727</v>
      </c>
    </row>
    <row r="671" s="2" customFormat="1" ht="24.15" customHeight="1">
      <c r="A671" s="38"/>
      <c r="B671" s="39"/>
      <c r="C671" s="227" t="s">
        <v>728</v>
      </c>
      <c r="D671" s="227" t="s">
        <v>159</v>
      </c>
      <c r="E671" s="228" t="s">
        <v>729</v>
      </c>
      <c r="F671" s="229" t="s">
        <v>730</v>
      </c>
      <c r="G671" s="230" t="s">
        <v>196</v>
      </c>
      <c r="H671" s="231">
        <v>174.75100000000001</v>
      </c>
      <c r="I671" s="232"/>
      <c r="J671" s="233">
        <f>ROUND(I671*H671,2)</f>
        <v>0</v>
      </c>
      <c r="K671" s="234"/>
      <c r="L671" s="44"/>
      <c r="M671" s="235" t="s">
        <v>1</v>
      </c>
      <c r="N671" s="236" t="s">
        <v>41</v>
      </c>
      <c r="O671" s="91"/>
      <c r="P671" s="237">
        <f>O671*H671</f>
        <v>0</v>
      </c>
      <c r="Q671" s="237">
        <v>5.0000000000000002E-05</v>
      </c>
      <c r="R671" s="237">
        <f>Q671*H671</f>
        <v>0.0087375500000000002</v>
      </c>
      <c r="S671" s="237">
        <v>0</v>
      </c>
      <c r="T671" s="238">
        <f>S671*H671</f>
        <v>0</v>
      </c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R671" s="239" t="s">
        <v>216</v>
      </c>
      <c r="AT671" s="239" t="s">
        <v>159</v>
      </c>
      <c r="AU671" s="239" t="s">
        <v>86</v>
      </c>
      <c r="AY671" s="17" t="s">
        <v>156</v>
      </c>
      <c r="BE671" s="240">
        <f>IF(N671="základní",J671,0)</f>
        <v>0</v>
      </c>
      <c r="BF671" s="240">
        <f>IF(N671="snížená",J671,0)</f>
        <v>0</v>
      </c>
      <c r="BG671" s="240">
        <f>IF(N671="zákl. přenesená",J671,0)</f>
        <v>0</v>
      </c>
      <c r="BH671" s="240">
        <f>IF(N671="sníž. přenesená",J671,0)</f>
        <v>0</v>
      </c>
      <c r="BI671" s="240">
        <f>IF(N671="nulová",J671,0)</f>
        <v>0</v>
      </c>
      <c r="BJ671" s="17" t="s">
        <v>84</v>
      </c>
      <c r="BK671" s="240">
        <f>ROUND(I671*H671,2)</f>
        <v>0</v>
      </c>
      <c r="BL671" s="17" t="s">
        <v>216</v>
      </c>
      <c r="BM671" s="239" t="s">
        <v>731</v>
      </c>
    </row>
    <row r="672" s="13" customFormat="1">
      <c r="A672" s="13"/>
      <c r="B672" s="241"/>
      <c r="C672" s="242"/>
      <c r="D672" s="243" t="s">
        <v>169</v>
      </c>
      <c r="E672" s="244" t="s">
        <v>1</v>
      </c>
      <c r="F672" s="245" t="s">
        <v>170</v>
      </c>
      <c r="G672" s="242"/>
      <c r="H672" s="244" t="s">
        <v>1</v>
      </c>
      <c r="I672" s="246"/>
      <c r="J672" s="242"/>
      <c r="K672" s="242"/>
      <c r="L672" s="247"/>
      <c r="M672" s="248"/>
      <c r="N672" s="249"/>
      <c r="O672" s="249"/>
      <c r="P672" s="249"/>
      <c r="Q672" s="249"/>
      <c r="R672" s="249"/>
      <c r="S672" s="249"/>
      <c r="T672" s="250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51" t="s">
        <v>169</v>
      </c>
      <c r="AU672" s="251" t="s">
        <v>86</v>
      </c>
      <c r="AV672" s="13" t="s">
        <v>84</v>
      </c>
      <c r="AW672" s="13" t="s">
        <v>32</v>
      </c>
      <c r="AX672" s="13" t="s">
        <v>76</v>
      </c>
      <c r="AY672" s="251" t="s">
        <v>156</v>
      </c>
    </row>
    <row r="673" s="13" customFormat="1">
      <c r="A673" s="13"/>
      <c r="B673" s="241"/>
      <c r="C673" s="242"/>
      <c r="D673" s="243" t="s">
        <v>169</v>
      </c>
      <c r="E673" s="244" t="s">
        <v>1</v>
      </c>
      <c r="F673" s="245" t="s">
        <v>337</v>
      </c>
      <c r="G673" s="242"/>
      <c r="H673" s="244" t="s">
        <v>1</v>
      </c>
      <c r="I673" s="246"/>
      <c r="J673" s="242"/>
      <c r="K673" s="242"/>
      <c r="L673" s="247"/>
      <c r="M673" s="248"/>
      <c r="N673" s="249"/>
      <c r="O673" s="249"/>
      <c r="P673" s="249"/>
      <c r="Q673" s="249"/>
      <c r="R673" s="249"/>
      <c r="S673" s="249"/>
      <c r="T673" s="250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51" t="s">
        <v>169</v>
      </c>
      <c r="AU673" s="251" t="s">
        <v>86</v>
      </c>
      <c r="AV673" s="13" t="s">
        <v>84</v>
      </c>
      <c r="AW673" s="13" t="s">
        <v>32</v>
      </c>
      <c r="AX673" s="13" t="s">
        <v>76</v>
      </c>
      <c r="AY673" s="251" t="s">
        <v>156</v>
      </c>
    </row>
    <row r="674" s="14" customFormat="1">
      <c r="A674" s="14"/>
      <c r="B674" s="252"/>
      <c r="C674" s="253"/>
      <c r="D674" s="243" t="s">
        <v>169</v>
      </c>
      <c r="E674" s="254" t="s">
        <v>1</v>
      </c>
      <c r="F674" s="255" t="s">
        <v>504</v>
      </c>
      <c r="G674" s="253"/>
      <c r="H674" s="256">
        <v>77.272000000000006</v>
      </c>
      <c r="I674" s="257"/>
      <c r="J674" s="253"/>
      <c r="K674" s="253"/>
      <c r="L674" s="258"/>
      <c r="M674" s="259"/>
      <c r="N674" s="260"/>
      <c r="O674" s="260"/>
      <c r="P674" s="260"/>
      <c r="Q674" s="260"/>
      <c r="R674" s="260"/>
      <c r="S674" s="260"/>
      <c r="T674" s="261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62" t="s">
        <v>169</v>
      </c>
      <c r="AU674" s="262" t="s">
        <v>86</v>
      </c>
      <c r="AV674" s="14" t="s">
        <v>86</v>
      </c>
      <c r="AW674" s="14" t="s">
        <v>32</v>
      </c>
      <c r="AX674" s="14" t="s">
        <v>76</v>
      </c>
      <c r="AY674" s="262" t="s">
        <v>156</v>
      </c>
    </row>
    <row r="675" s="14" customFormat="1">
      <c r="A675" s="14"/>
      <c r="B675" s="252"/>
      <c r="C675" s="253"/>
      <c r="D675" s="243" t="s">
        <v>169</v>
      </c>
      <c r="E675" s="254" t="s">
        <v>1</v>
      </c>
      <c r="F675" s="255" t="s">
        <v>732</v>
      </c>
      <c r="G675" s="253"/>
      <c r="H675" s="256">
        <v>-1.425</v>
      </c>
      <c r="I675" s="257"/>
      <c r="J675" s="253"/>
      <c r="K675" s="253"/>
      <c r="L675" s="258"/>
      <c r="M675" s="259"/>
      <c r="N675" s="260"/>
      <c r="O675" s="260"/>
      <c r="P675" s="260"/>
      <c r="Q675" s="260"/>
      <c r="R675" s="260"/>
      <c r="S675" s="260"/>
      <c r="T675" s="261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62" t="s">
        <v>169</v>
      </c>
      <c r="AU675" s="262" t="s">
        <v>86</v>
      </c>
      <c r="AV675" s="14" t="s">
        <v>86</v>
      </c>
      <c r="AW675" s="14" t="s">
        <v>32</v>
      </c>
      <c r="AX675" s="14" t="s">
        <v>76</v>
      </c>
      <c r="AY675" s="262" t="s">
        <v>156</v>
      </c>
    </row>
    <row r="676" s="14" customFormat="1">
      <c r="A676" s="14"/>
      <c r="B676" s="252"/>
      <c r="C676" s="253"/>
      <c r="D676" s="243" t="s">
        <v>169</v>
      </c>
      <c r="E676" s="254" t="s">
        <v>1</v>
      </c>
      <c r="F676" s="255" t="s">
        <v>733</v>
      </c>
      <c r="G676" s="253"/>
      <c r="H676" s="256">
        <v>-3.6000000000000001</v>
      </c>
      <c r="I676" s="257"/>
      <c r="J676" s="253"/>
      <c r="K676" s="253"/>
      <c r="L676" s="258"/>
      <c r="M676" s="259"/>
      <c r="N676" s="260"/>
      <c r="O676" s="260"/>
      <c r="P676" s="260"/>
      <c r="Q676" s="260"/>
      <c r="R676" s="260"/>
      <c r="S676" s="260"/>
      <c r="T676" s="261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62" t="s">
        <v>169</v>
      </c>
      <c r="AU676" s="262" t="s">
        <v>86</v>
      </c>
      <c r="AV676" s="14" t="s">
        <v>86</v>
      </c>
      <c r="AW676" s="14" t="s">
        <v>32</v>
      </c>
      <c r="AX676" s="14" t="s">
        <v>76</v>
      </c>
      <c r="AY676" s="262" t="s">
        <v>156</v>
      </c>
    </row>
    <row r="677" s="14" customFormat="1">
      <c r="A677" s="14"/>
      <c r="B677" s="252"/>
      <c r="C677" s="253"/>
      <c r="D677" s="243" t="s">
        <v>169</v>
      </c>
      <c r="E677" s="254" t="s">
        <v>1</v>
      </c>
      <c r="F677" s="255" t="s">
        <v>709</v>
      </c>
      <c r="G677" s="253"/>
      <c r="H677" s="256">
        <v>-1.6000000000000001</v>
      </c>
      <c r="I677" s="257"/>
      <c r="J677" s="253"/>
      <c r="K677" s="253"/>
      <c r="L677" s="258"/>
      <c r="M677" s="259"/>
      <c r="N677" s="260"/>
      <c r="O677" s="260"/>
      <c r="P677" s="260"/>
      <c r="Q677" s="260"/>
      <c r="R677" s="260"/>
      <c r="S677" s="260"/>
      <c r="T677" s="261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62" t="s">
        <v>169</v>
      </c>
      <c r="AU677" s="262" t="s">
        <v>86</v>
      </c>
      <c r="AV677" s="14" t="s">
        <v>86</v>
      </c>
      <c r="AW677" s="14" t="s">
        <v>32</v>
      </c>
      <c r="AX677" s="14" t="s">
        <v>76</v>
      </c>
      <c r="AY677" s="262" t="s">
        <v>156</v>
      </c>
    </row>
    <row r="678" s="14" customFormat="1">
      <c r="A678" s="14"/>
      <c r="B678" s="252"/>
      <c r="C678" s="253"/>
      <c r="D678" s="243" t="s">
        <v>169</v>
      </c>
      <c r="E678" s="254" t="s">
        <v>1</v>
      </c>
      <c r="F678" s="255" t="s">
        <v>699</v>
      </c>
      <c r="G678" s="253"/>
      <c r="H678" s="256">
        <v>-1.5</v>
      </c>
      <c r="I678" s="257"/>
      <c r="J678" s="253"/>
      <c r="K678" s="253"/>
      <c r="L678" s="258"/>
      <c r="M678" s="259"/>
      <c r="N678" s="260"/>
      <c r="O678" s="260"/>
      <c r="P678" s="260"/>
      <c r="Q678" s="260"/>
      <c r="R678" s="260"/>
      <c r="S678" s="260"/>
      <c r="T678" s="261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62" t="s">
        <v>169</v>
      </c>
      <c r="AU678" s="262" t="s">
        <v>86</v>
      </c>
      <c r="AV678" s="14" t="s">
        <v>86</v>
      </c>
      <c r="AW678" s="14" t="s">
        <v>32</v>
      </c>
      <c r="AX678" s="14" t="s">
        <v>76</v>
      </c>
      <c r="AY678" s="262" t="s">
        <v>156</v>
      </c>
    </row>
    <row r="679" s="14" customFormat="1">
      <c r="A679" s="14"/>
      <c r="B679" s="252"/>
      <c r="C679" s="253"/>
      <c r="D679" s="243" t="s">
        <v>169</v>
      </c>
      <c r="E679" s="254" t="s">
        <v>1</v>
      </c>
      <c r="F679" s="255" t="s">
        <v>734</v>
      </c>
      <c r="G679" s="253"/>
      <c r="H679" s="256">
        <v>-1.3999999999999999</v>
      </c>
      <c r="I679" s="257"/>
      <c r="J679" s="253"/>
      <c r="K679" s="253"/>
      <c r="L679" s="258"/>
      <c r="M679" s="259"/>
      <c r="N679" s="260"/>
      <c r="O679" s="260"/>
      <c r="P679" s="260"/>
      <c r="Q679" s="260"/>
      <c r="R679" s="260"/>
      <c r="S679" s="260"/>
      <c r="T679" s="261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62" t="s">
        <v>169</v>
      </c>
      <c r="AU679" s="262" t="s">
        <v>86</v>
      </c>
      <c r="AV679" s="14" t="s">
        <v>86</v>
      </c>
      <c r="AW679" s="14" t="s">
        <v>32</v>
      </c>
      <c r="AX679" s="14" t="s">
        <v>76</v>
      </c>
      <c r="AY679" s="262" t="s">
        <v>156</v>
      </c>
    </row>
    <row r="680" s="14" customFormat="1">
      <c r="A680" s="14"/>
      <c r="B680" s="252"/>
      <c r="C680" s="253"/>
      <c r="D680" s="243" t="s">
        <v>169</v>
      </c>
      <c r="E680" s="254" t="s">
        <v>1</v>
      </c>
      <c r="F680" s="255" t="s">
        <v>694</v>
      </c>
      <c r="G680" s="253"/>
      <c r="H680" s="256">
        <v>-1.8</v>
      </c>
      <c r="I680" s="257"/>
      <c r="J680" s="253"/>
      <c r="K680" s="253"/>
      <c r="L680" s="258"/>
      <c r="M680" s="259"/>
      <c r="N680" s="260"/>
      <c r="O680" s="260"/>
      <c r="P680" s="260"/>
      <c r="Q680" s="260"/>
      <c r="R680" s="260"/>
      <c r="S680" s="260"/>
      <c r="T680" s="261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62" t="s">
        <v>169</v>
      </c>
      <c r="AU680" s="262" t="s">
        <v>86</v>
      </c>
      <c r="AV680" s="14" t="s">
        <v>86</v>
      </c>
      <c r="AW680" s="14" t="s">
        <v>32</v>
      </c>
      <c r="AX680" s="14" t="s">
        <v>76</v>
      </c>
      <c r="AY680" s="262" t="s">
        <v>156</v>
      </c>
    </row>
    <row r="681" s="13" customFormat="1">
      <c r="A681" s="13"/>
      <c r="B681" s="241"/>
      <c r="C681" s="242"/>
      <c r="D681" s="243" t="s">
        <v>169</v>
      </c>
      <c r="E681" s="244" t="s">
        <v>1</v>
      </c>
      <c r="F681" s="245" t="s">
        <v>339</v>
      </c>
      <c r="G681" s="242"/>
      <c r="H681" s="244" t="s">
        <v>1</v>
      </c>
      <c r="I681" s="246"/>
      <c r="J681" s="242"/>
      <c r="K681" s="242"/>
      <c r="L681" s="247"/>
      <c r="M681" s="248"/>
      <c r="N681" s="249"/>
      <c r="O681" s="249"/>
      <c r="P681" s="249"/>
      <c r="Q681" s="249"/>
      <c r="R681" s="249"/>
      <c r="S681" s="249"/>
      <c r="T681" s="250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51" t="s">
        <v>169</v>
      </c>
      <c r="AU681" s="251" t="s">
        <v>86</v>
      </c>
      <c r="AV681" s="13" t="s">
        <v>84</v>
      </c>
      <c r="AW681" s="13" t="s">
        <v>32</v>
      </c>
      <c r="AX681" s="13" t="s">
        <v>76</v>
      </c>
      <c r="AY681" s="251" t="s">
        <v>156</v>
      </c>
    </row>
    <row r="682" s="14" customFormat="1">
      <c r="A682" s="14"/>
      <c r="B682" s="252"/>
      <c r="C682" s="253"/>
      <c r="D682" s="243" t="s">
        <v>169</v>
      </c>
      <c r="E682" s="254" t="s">
        <v>1</v>
      </c>
      <c r="F682" s="255" t="s">
        <v>505</v>
      </c>
      <c r="G682" s="253"/>
      <c r="H682" s="256">
        <v>39.804000000000002</v>
      </c>
      <c r="I682" s="257"/>
      <c r="J682" s="253"/>
      <c r="K682" s="253"/>
      <c r="L682" s="258"/>
      <c r="M682" s="259"/>
      <c r="N682" s="260"/>
      <c r="O682" s="260"/>
      <c r="P682" s="260"/>
      <c r="Q682" s="260"/>
      <c r="R682" s="260"/>
      <c r="S682" s="260"/>
      <c r="T682" s="261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62" t="s">
        <v>169</v>
      </c>
      <c r="AU682" s="262" t="s">
        <v>86</v>
      </c>
      <c r="AV682" s="14" t="s">
        <v>86</v>
      </c>
      <c r="AW682" s="14" t="s">
        <v>32</v>
      </c>
      <c r="AX682" s="14" t="s">
        <v>76</v>
      </c>
      <c r="AY682" s="262" t="s">
        <v>156</v>
      </c>
    </row>
    <row r="683" s="14" customFormat="1">
      <c r="A683" s="14"/>
      <c r="B683" s="252"/>
      <c r="C683" s="253"/>
      <c r="D683" s="243" t="s">
        <v>169</v>
      </c>
      <c r="E683" s="254" t="s">
        <v>1</v>
      </c>
      <c r="F683" s="255" t="s">
        <v>704</v>
      </c>
      <c r="G683" s="253"/>
      <c r="H683" s="256">
        <v>-0.90000000000000002</v>
      </c>
      <c r="I683" s="257"/>
      <c r="J683" s="253"/>
      <c r="K683" s="253"/>
      <c r="L683" s="258"/>
      <c r="M683" s="259"/>
      <c r="N683" s="260"/>
      <c r="O683" s="260"/>
      <c r="P683" s="260"/>
      <c r="Q683" s="260"/>
      <c r="R683" s="260"/>
      <c r="S683" s="260"/>
      <c r="T683" s="261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62" t="s">
        <v>169</v>
      </c>
      <c r="AU683" s="262" t="s">
        <v>86</v>
      </c>
      <c r="AV683" s="14" t="s">
        <v>86</v>
      </c>
      <c r="AW683" s="14" t="s">
        <v>32</v>
      </c>
      <c r="AX683" s="14" t="s">
        <v>76</v>
      </c>
      <c r="AY683" s="262" t="s">
        <v>156</v>
      </c>
    </row>
    <row r="684" s="13" customFormat="1">
      <c r="A684" s="13"/>
      <c r="B684" s="241"/>
      <c r="C684" s="242"/>
      <c r="D684" s="243" t="s">
        <v>169</v>
      </c>
      <c r="E684" s="244" t="s">
        <v>1</v>
      </c>
      <c r="F684" s="245" t="s">
        <v>341</v>
      </c>
      <c r="G684" s="242"/>
      <c r="H684" s="244" t="s">
        <v>1</v>
      </c>
      <c r="I684" s="246"/>
      <c r="J684" s="242"/>
      <c r="K684" s="242"/>
      <c r="L684" s="247"/>
      <c r="M684" s="248"/>
      <c r="N684" s="249"/>
      <c r="O684" s="249"/>
      <c r="P684" s="249"/>
      <c r="Q684" s="249"/>
      <c r="R684" s="249"/>
      <c r="S684" s="249"/>
      <c r="T684" s="250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51" t="s">
        <v>169</v>
      </c>
      <c r="AU684" s="251" t="s">
        <v>86</v>
      </c>
      <c r="AV684" s="13" t="s">
        <v>84</v>
      </c>
      <c r="AW684" s="13" t="s">
        <v>32</v>
      </c>
      <c r="AX684" s="13" t="s">
        <v>76</v>
      </c>
      <c r="AY684" s="251" t="s">
        <v>156</v>
      </c>
    </row>
    <row r="685" s="14" customFormat="1">
      <c r="A685" s="14"/>
      <c r="B685" s="252"/>
      <c r="C685" s="253"/>
      <c r="D685" s="243" t="s">
        <v>169</v>
      </c>
      <c r="E685" s="254" t="s">
        <v>1</v>
      </c>
      <c r="F685" s="255" t="s">
        <v>506</v>
      </c>
      <c r="G685" s="253"/>
      <c r="H685" s="256">
        <v>31.600000000000001</v>
      </c>
      <c r="I685" s="257"/>
      <c r="J685" s="253"/>
      <c r="K685" s="253"/>
      <c r="L685" s="258"/>
      <c r="M685" s="259"/>
      <c r="N685" s="260"/>
      <c r="O685" s="260"/>
      <c r="P685" s="260"/>
      <c r="Q685" s="260"/>
      <c r="R685" s="260"/>
      <c r="S685" s="260"/>
      <c r="T685" s="261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62" t="s">
        <v>169</v>
      </c>
      <c r="AU685" s="262" t="s">
        <v>86</v>
      </c>
      <c r="AV685" s="14" t="s">
        <v>86</v>
      </c>
      <c r="AW685" s="14" t="s">
        <v>32</v>
      </c>
      <c r="AX685" s="14" t="s">
        <v>76</v>
      </c>
      <c r="AY685" s="262" t="s">
        <v>156</v>
      </c>
    </row>
    <row r="686" s="14" customFormat="1">
      <c r="A686" s="14"/>
      <c r="B686" s="252"/>
      <c r="C686" s="253"/>
      <c r="D686" s="243" t="s">
        <v>169</v>
      </c>
      <c r="E686" s="254" t="s">
        <v>1</v>
      </c>
      <c r="F686" s="255" t="s">
        <v>704</v>
      </c>
      <c r="G686" s="253"/>
      <c r="H686" s="256">
        <v>-0.90000000000000002</v>
      </c>
      <c r="I686" s="257"/>
      <c r="J686" s="253"/>
      <c r="K686" s="253"/>
      <c r="L686" s="258"/>
      <c r="M686" s="259"/>
      <c r="N686" s="260"/>
      <c r="O686" s="260"/>
      <c r="P686" s="260"/>
      <c r="Q686" s="260"/>
      <c r="R686" s="260"/>
      <c r="S686" s="260"/>
      <c r="T686" s="261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62" t="s">
        <v>169</v>
      </c>
      <c r="AU686" s="262" t="s">
        <v>86</v>
      </c>
      <c r="AV686" s="14" t="s">
        <v>86</v>
      </c>
      <c r="AW686" s="14" t="s">
        <v>32</v>
      </c>
      <c r="AX686" s="14" t="s">
        <v>76</v>
      </c>
      <c r="AY686" s="262" t="s">
        <v>156</v>
      </c>
    </row>
    <row r="687" s="13" customFormat="1">
      <c r="A687" s="13"/>
      <c r="B687" s="241"/>
      <c r="C687" s="242"/>
      <c r="D687" s="243" t="s">
        <v>169</v>
      </c>
      <c r="E687" s="244" t="s">
        <v>1</v>
      </c>
      <c r="F687" s="245" t="s">
        <v>343</v>
      </c>
      <c r="G687" s="242"/>
      <c r="H687" s="244" t="s">
        <v>1</v>
      </c>
      <c r="I687" s="246"/>
      <c r="J687" s="242"/>
      <c r="K687" s="242"/>
      <c r="L687" s="247"/>
      <c r="M687" s="248"/>
      <c r="N687" s="249"/>
      <c r="O687" s="249"/>
      <c r="P687" s="249"/>
      <c r="Q687" s="249"/>
      <c r="R687" s="249"/>
      <c r="S687" s="249"/>
      <c r="T687" s="250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51" t="s">
        <v>169</v>
      </c>
      <c r="AU687" s="251" t="s">
        <v>86</v>
      </c>
      <c r="AV687" s="13" t="s">
        <v>84</v>
      </c>
      <c r="AW687" s="13" t="s">
        <v>32</v>
      </c>
      <c r="AX687" s="13" t="s">
        <v>76</v>
      </c>
      <c r="AY687" s="251" t="s">
        <v>156</v>
      </c>
    </row>
    <row r="688" s="14" customFormat="1">
      <c r="A688" s="14"/>
      <c r="B688" s="252"/>
      <c r="C688" s="253"/>
      <c r="D688" s="243" t="s">
        <v>169</v>
      </c>
      <c r="E688" s="254" t="s">
        <v>1</v>
      </c>
      <c r="F688" s="255" t="s">
        <v>507</v>
      </c>
      <c r="G688" s="253"/>
      <c r="H688" s="256">
        <v>40.100000000000001</v>
      </c>
      <c r="I688" s="257"/>
      <c r="J688" s="253"/>
      <c r="K688" s="253"/>
      <c r="L688" s="258"/>
      <c r="M688" s="259"/>
      <c r="N688" s="260"/>
      <c r="O688" s="260"/>
      <c r="P688" s="260"/>
      <c r="Q688" s="260"/>
      <c r="R688" s="260"/>
      <c r="S688" s="260"/>
      <c r="T688" s="261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62" t="s">
        <v>169</v>
      </c>
      <c r="AU688" s="262" t="s">
        <v>86</v>
      </c>
      <c r="AV688" s="14" t="s">
        <v>86</v>
      </c>
      <c r="AW688" s="14" t="s">
        <v>32</v>
      </c>
      <c r="AX688" s="14" t="s">
        <v>76</v>
      </c>
      <c r="AY688" s="262" t="s">
        <v>156</v>
      </c>
    </row>
    <row r="689" s="14" customFormat="1">
      <c r="A689" s="14"/>
      <c r="B689" s="252"/>
      <c r="C689" s="253"/>
      <c r="D689" s="243" t="s">
        <v>169</v>
      </c>
      <c r="E689" s="254" t="s">
        <v>1</v>
      </c>
      <c r="F689" s="255" t="s">
        <v>704</v>
      </c>
      <c r="G689" s="253"/>
      <c r="H689" s="256">
        <v>-0.90000000000000002</v>
      </c>
      <c r="I689" s="257"/>
      <c r="J689" s="253"/>
      <c r="K689" s="253"/>
      <c r="L689" s="258"/>
      <c r="M689" s="259"/>
      <c r="N689" s="260"/>
      <c r="O689" s="260"/>
      <c r="P689" s="260"/>
      <c r="Q689" s="260"/>
      <c r="R689" s="260"/>
      <c r="S689" s="260"/>
      <c r="T689" s="261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62" t="s">
        <v>169</v>
      </c>
      <c r="AU689" s="262" t="s">
        <v>86</v>
      </c>
      <c r="AV689" s="14" t="s">
        <v>86</v>
      </c>
      <c r="AW689" s="14" t="s">
        <v>32</v>
      </c>
      <c r="AX689" s="14" t="s">
        <v>76</v>
      </c>
      <c r="AY689" s="262" t="s">
        <v>156</v>
      </c>
    </row>
    <row r="690" s="15" customFormat="1">
      <c r="A690" s="15"/>
      <c r="B690" s="263"/>
      <c r="C690" s="264"/>
      <c r="D690" s="243" t="s">
        <v>169</v>
      </c>
      <c r="E690" s="265" t="s">
        <v>1</v>
      </c>
      <c r="F690" s="266" t="s">
        <v>179</v>
      </c>
      <c r="G690" s="264"/>
      <c r="H690" s="267">
        <v>174.75100000000001</v>
      </c>
      <c r="I690" s="268"/>
      <c r="J690" s="264"/>
      <c r="K690" s="264"/>
      <c r="L690" s="269"/>
      <c r="M690" s="270"/>
      <c r="N690" s="271"/>
      <c r="O690" s="271"/>
      <c r="P690" s="271"/>
      <c r="Q690" s="271"/>
      <c r="R690" s="271"/>
      <c r="S690" s="271"/>
      <c r="T690" s="272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73" t="s">
        <v>169</v>
      </c>
      <c r="AU690" s="273" t="s">
        <v>86</v>
      </c>
      <c r="AV690" s="15" t="s">
        <v>163</v>
      </c>
      <c r="AW690" s="15" t="s">
        <v>32</v>
      </c>
      <c r="AX690" s="15" t="s">
        <v>84</v>
      </c>
      <c r="AY690" s="273" t="s">
        <v>156</v>
      </c>
    </row>
    <row r="691" s="2" customFormat="1" ht="16.5" customHeight="1">
      <c r="A691" s="38"/>
      <c r="B691" s="39"/>
      <c r="C691" s="274" t="s">
        <v>735</v>
      </c>
      <c r="D691" s="274" t="s">
        <v>298</v>
      </c>
      <c r="E691" s="275" t="s">
        <v>685</v>
      </c>
      <c r="F691" s="276" t="s">
        <v>686</v>
      </c>
      <c r="G691" s="277" t="s">
        <v>167</v>
      </c>
      <c r="H691" s="278">
        <v>15.416</v>
      </c>
      <c r="I691" s="279"/>
      <c r="J691" s="280">
        <f>ROUND(I691*H691,2)</f>
        <v>0</v>
      </c>
      <c r="K691" s="281"/>
      <c r="L691" s="282"/>
      <c r="M691" s="283" t="s">
        <v>1</v>
      </c>
      <c r="N691" s="284" t="s">
        <v>41</v>
      </c>
      <c r="O691" s="91"/>
      <c r="P691" s="237">
        <f>O691*H691</f>
        <v>0</v>
      </c>
      <c r="Q691" s="237">
        <v>0.0033999999999999998</v>
      </c>
      <c r="R691" s="237">
        <f>Q691*H691</f>
        <v>0.0524144</v>
      </c>
      <c r="S691" s="237">
        <v>0</v>
      </c>
      <c r="T691" s="238">
        <f>S691*H691</f>
        <v>0</v>
      </c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R691" s="239" t="s">
        <v>360</v>
      </c>
      <c r="AT691" s="239" t="s">
        <v>298</v>
      </c>
      <c r="AU691" s="239" t="s">
        <v>86</v>
      </c>
      <c r="AY691" s="17" t="s">
        <v>156</v>
      </c>
      <c r="BE691" s="240">
        <f>IF(N691="základní",J691,0)</f>
        <v>0</v>
      </c>
      <c r="BF691" s="240">
        <f>IF(N691="snížená",J691,0)</f>
        <v>0</v>
      </c>
      <c r="BG691" s="240">
        <f>IF(N691="zákl. přenesená",J691,0)</f>
        <v>0</v>
      </c>
      <c r="BH691" s="240">
        <f>IF(N691="sníž. přenesená",J691,0)</f>
        <v>0</v>
      </c>
      <c r="BI691" s="240">
        <f>IF(N691="nulová",J691,0)</f>
        <v>0</v>
      </c>
      <c r="BJ691" s="17" t="s">
        <v>84</v>
      </c>
      <c r="BK691" s="240">
        <f>ROUND(I691*H691,2)</f>
        <v>0</v>
      </c>
      <c r="BL691" s="17" t="s">
        <v>216</v>
      </c>
      <c r="BM691" s="239" t="s">
        <v>736</v>
      </c>
    </row>
    <row r="692" s="14" customFormat="1">
      <c r="A692" s="14"/>
      <c r="B692" s="252"/>
      <c r="C692" s="253"/>
      <c r="D692" s="243" t="s">
        <v>169</v>
      </c>
      <c r="E692" s="254" t="s">
        <v>1</v>
      </c>
      <c r="F692" s="255" t="s">
        <v>737</v>
      </c>
      <c r="G692" s="253"/>
      <c r="H692" s="256">
        <v>15.416</v>
      </c>
      <c r="I692" s="257"/>
      <c r="J692" s="253"/>
      <c r="K692" s="253"/>
      <c r="L692" s="258"/>
      <c r="M692" s="259"/>
      <c r="N692" s="260"/>
      <c r="O692" s="260"/>
      <c r="P692" s="260"/>
      <c r="Q692" s="260"/>
      <c r="R692" s="260"/>
      <c r="S692" s="260"/>
      <c r="T692" s="261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62" t="s">
        <v>169</v>
      </c>
      <c r="AU692" s="262" t="s">
        <v>86</v>
      </c>
      <c r="AV692" s="14" t="s">
        <v>86</v>
      </c>
      <c r="AW692" s="14" t="s">
        <v>32</v>
      </c>
      <c r="AX692" s="14" t="s">
        <v>84</v>
      </c>
      <c r="AY692" s="262" t="s">
        <v>156</v>
      </c>
    </row>
    <row r="693" s="2" customFormat="1" ht="16.5" customHeight="1">
      <c r="A693" s="38"/>
      <c r="B693" s="39"/>
      <c r="C693" s="227" t="s">
        <v>738</v>
      </c>
      <c r="D693" s="227" t="s">
        <v>159</v>
      </c>
      <c r="E693" s="228" t="s">
        <v>739</v>
      </c>
      <c r="F693" s="229" t="s">
        <v>740</v>
      </c>
      <c r="G693" s="230" t="s">
        <v>196</v>
      </c>
      <c r="H693" s="231">
        <v>349.50200000000001</v>
      </c>
      <c r="I693" s="232"/>
      <c r="J693" s="233">
        <f>ROUND(I693*H693,2)</f>
        <v>0</v>
      </c>
      <c r="K693" s="234"/>
      <c r="L693" s="44"/>
      <c r="M693" s="235" t="s">
        <v>1</v>
      </c>
      <c r="N693" s="236" t="s">
        <v>41</v>
      </c>
      <c r="O693" s="91"/>
      <c r="P693" s="237">
        <f>O693*H693</f>
        <v>0</v>
      </c>
      <c r="Q693" s="237">
        <v>1.0000000000000001E-05</v>
      </c>
      <c r="R693" s="237">
        <f>Q693*H693</f>
        <v>0.0034950200000000006</v>
      </c>
      <c r="S693" s="237">
        <v>0</v>
      </c>
      <c r="T693" s="238">
        <f>S693*H693</f>
        <v>0</v>
      </c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R693" s="239" t="s">
        <v>216</v>
      </c>
      <c r="AT693" s="239" t="s">
        <v>159</v>
      </c>
      <c r="AU693" s="239" t="s">
        <v>86</v>
      </c>
      <c r="AY693" s="17" t="s">
        <v>156</v>
      </c>
      <c r="BE693" s="240">
        <f>IF(N693="základní",J693,0)</f>
        <v>0</v>
      </c>
      <c r="BF693" s="240">
        <f>IF(N693="snížená",J693,0)</f>
        <v>0</v>
      </c>
      <c r="BG693" s="240">
        <f>IF(N693="zákl. přenesená",J693,0)</f>
        <v>0</v>
      </c>
      <c r="BH693" s="240">
        <f>IF(N693="sníž. přenesená",J693,0)</f>
        <v>0</v>
      </c>
      <c r="BI693" s="240">
        <f>IF(N693="nulová",J693,0)</f>
        <v>0</v>
      </c>
      <c r="BJ693" s="17" t="s">
        <v>84</v>
      </c>
      <c r="BK693" s="240">
        <f>ROUND(I693*H693,2)</f>
        <v>0</v>
      </c>
      <c r="BL693" s="17" t="s">
        <v>216</v>
      </c>
      <c r="BM693" s="239" t="s">
        <v>741</v>
      </c>
    </row>
    <row r="694" s="13" customFormat="1">
      <c r="A694" s="13"/>
      <c r="B694" s="241"/>
      <c r="C694" s="242"/>
      <c r="D694" s="243" t="s">
        <v>169</v>
      </c>
      <c r="E694" s="244" t="s">
        <v>1</v>
      </c>
      <c r="F694" s="245" t="s">
        <v>742</v>
      </c>
      <c r="G694" s="242"/>
      <c r="H694" s="244" t="s">
        <v>1</v>
      </c>
      <c r="I694" s="246"/>
      <c r="J694" s="242"/>
      <c r="K694" s="242"/>
      <c r="L694" s="247"/>
      <c r="M694" s="248"/>
      <c r="N694" s="249"/>
      <c r="O694" s="249"/>
      <c r="P694" s="249"/>
      <c r="Q694" s="249"/>
      <c r="R694" s="249"/>
      <c r="S694" s="249"/>
      <c r="T694" s="250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51" t="s">
        <v>169</v>
      </c>
      <c r="AU694" s="251" t="s">
        <v>86</v>
      </c>
      <c r="AV694" s="13" t="s">
        <v>84</v>
      </c>
      <c r="AW694" s="13" t="s">
        <v>32</v>
      </c>
      <c r="AX694" s="13" t="s">
        <v>76</v>
      </c>
      <c r="AY694" s="251" t="s">
        <v>156</v>
      </c>
    </row>
    <row r="695" s="14" customFormat="1">
      <c r="A695" s="14"/>
      <c r="B695" s="252"/>
      <c r="C695" s="253"/>
      <c r="D695" s="243" t="s">
        <v>169</v>
      </c>
      <c r="E695" s="254" t="s">
        <v>1</v>
      </c>
      <c r="F695" s="255" t="s">
        <v>743</v>
      </c>
      <c r="G695" s="253"/>
      <c r="H695" s="256">
        <v>174.75100000000001</v>
      </c>
      <c r="I695" s="257"/>
      <c r="J695" s="253"/>
      <c r="K695" s="253"/>
      <c r="L695" s="258"/>
      <c r="M695" s="259"/>
      <c r="N695" s="260"/>
      <c r="O695" s="260"/>
      <c r="P695" s="260"/>
      <c r="Q695" s="260"/>
      <c r="R695" s="260"/>
      <c r="S695" s="260"/>
      <c r="T695" s="261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62" t="s">
        <v>169</v>
      </c>
      <c r="AU695" s="262" t="s">
        <v>86</v>
      </c>
      <c r="AV695" s="14" t="s">
        <v>86</v>
      </c>
      <c r="AW695" s="14" t="s">
        <v>32</v>
      </c>
      <c r="AX695" s="14" t="s">
        <v>76</v>
      </c>
      <c r="AY695" s="262" t="s">
        <v>156</v>
      </c>
    </row>
    <row r="696" s="13" customFormat="1">
      <c r="A696" s="13"/>
      <c r="B696" s="241"/>
      <c r="C696" s="242"/>
      <c r="D696" s="243" t="s">
        <v>169</v>
      </c>
      <c r="E696" s="244" t="s">
        <v>1</v>
      </c>
      <c r="F696" s="245" t="s">
        <v>744</v>
      </c>
      <c r="G696" s="242"/>
      <c r="H696" s="244" t="s">
        <v>1</v>
      </c>
      <c r="I696" s="246"/>
      <c r="J696" s="242"/>
      <c r="K696" s="242"/>
      <c r="L696" s="247"/>
      <c r="M696" s="248"/>
      <c r="N696" s="249"/>
      <c r="O696" s="249"/>
      <c r="P696" s="249"/>
      <c r="Q696" s="249"/>
      <c r="R696" s="249"/>
      <c r="S696" s="249"/>
      <c r="T696" s="250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51" t="s">
        <v>169</v>
      </c>
      <c r="AU696" s="251" t="s">
        <v>86</v>
      </c>
      <c r="AV696" s="13" t="s">
        <v>84</v>
      </c>
      <c r="AW696" s="13" t="s">
        <v>32</v>
      </c>
      <c r="AX696" s="13" t="s">
        <v>76</v>
      </c>
      <c r="AY696" s="251" t="s">
        <v>156</v>
      </c>
    </row>
    <row r="697" s="14" customFormat="1">
      <c r="A697" s="14"/>
      <c r="B697" s="252"/>
      <c r="C697" s="253"/>
      <c r="D697" s="243" t="s">
        <v>169</v>
      </c>
      <c r="E697" s="254" t="s">
        <v>1</v>
      </c>
      <c r="F697" s="255" t="s">
        <v>743</v>
      </c>
      <c r="G697" s="253"/>
      <c r="H697" s="256">
        <v>174.75100000000001</v>
      </c>
      <c r="I697" s="257"/>
      <c r="J697" s="253"/>
      <c r="K697" s="253"/>
      <c r="L697" s="258"/>
      <c r="M697" s="259"/>
      <c r="N697" s="260"/>
      <c r="O697" s="260"/>
      <c r="P697" s="260"/>
      <c r="Q697" s="260"/>
      <c r="R697" s="260"/>
      <c r="S697" s="260"/>
      <c r="T697" s="261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62" t="s">
        <v>169</v>
      </c>
      <c r="AU697" s="262" t="s">
        <v>86</v>
      </c>
      <c r="AV697" s="14" t="s">
        <v>86</v>
      </c>
      <c r="AW697" s="14" t="s">
        <v>32</v>
      </c>
      <c r="AX697" s="14" t="s">
        <v>76</v>
      </c>
      <c r="AY697" s="262" t="s">
        <v>156</v>
      </c>
    </row>
    <row r="698" s="15" customFormat="1">
      <c r="A698" s="15"/>
      <c r="B698" s="263"/>
      <c r="C698" s="264"/>
      <c r="D698" s="243" t="s">
        <v>169</v>
      </c>
      <c r="E698" s="265" t="s">
        <v>1</v>
      </c>
      <c r="F698" s="266" t="s">
        <v>179</v>
      </c>
      <c r="G698" s="264"/>
      <c r="H698" s="267">
        <v>349.50200000000001</v>
      </c>
      <c r="I698" s="268"/>
      <c r="J698" s="264"/>
      <c r="K698" s="264"/>
      <c r="L698" s="269"/>
      <c r="M698" s="270"/>
      <c r="N698" s="271"/>
      <c r="O698" s="271"/>
      <c r="P698" s="271"/>
      <c r="Q698" s="271"/>
      <c r="R698" s="271"/>
      <c r="S698" s="271"/>
      <c r="T698" s="272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273" t="s">
        <v>169</v>
      </c>
      <c r="AU698" s="273" t="s">
        <v>86</v>
      </c>
      <c r="AV698" s="15" t="s">
        <v>163</v>
      </c>
      <c r="AW698" s="15" t="s">
        <v>32</v>
      </c>
      <c r="AX698" s="15" t="s">
        <v>84</v>
      </c>
      <c r="AY698" s="273" t="s">
        <v>156</v>
      </c>
    </row>
    <row r="699" s="2" customFormat="1" ht="16.5" customHeight="1">
      <c r="A699" s="38"/>
      <c r="B699" s="39"/>
      <c r="C699" s="274" t="s">
        <v>745</v>
      </c>
      <c r="D699" s="274" t="s">
        <v>298</v>
      </c>
      <c r="E699" s="275" t="s">
        <v>746</v>
      </c>
      <c r="F699" s="276" t="s">
        <v>742</v>
      </c>
      <c r="G699" s="277" t="s">
        <v>196</v>
      </c>
      <c r="H699" s="278">
        <v>192.226</v>
      </c>
      <c r="I699" s="279"/>
      <c r="J699" s="280">
        <f>ROUND(I699*H699,2)</f>
        <v>0</v>
      </c>
      <c r="K699" s="281"/>
      <c r="L699" s="282"/>
      <c r="M699" s="283" t="s">
        <v>1</v>
      </c>
      <c r="N699" s="284" t="s">
        <v>41</v>
      </c>
      <c r="O699" s="91"/>
      <c r="P699" s="237">
        <f>O699*H699</f>
        <v>0</v>
      </c>
      <c r="Q699" s="237">
        <v>0.00022000000000000001</v>
      </c>
      <c r="R699" s="237">
        <f>Q699*H699</f>
        <v>0.042289720000000003</v>
      </c>
      <c r="S699" s="237">
        <v>0</v>
      </c>
      <c r="T699" s="238">
        <f>S699*H699</f>
        <v>0</v>
      </c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R699" s="239" t="s">
        <v>360</v>
      </c>
      <c r="AT699" s="239" t="s">
        <v>298</v>
      </c>
      <c r="AU699" s="239" t="s">
        <v>86</v>
      </c>
      <c r="AY699" s="17" t="s">
        <v>156</v>
      </c>
      <c r="BE699" s="240">
        <f>IF(N699="základní",J699,0)</f>
        <v>0</v>
      </c>
      <c r="BF699" s="240">
        <f>IF(N699="snížená",J699,0)</f>
        <v>0</v>
      </c>
      <c r="BG699" s="240">
        <f>IF(N699="zákl. přenesená",J699,0)</f>
        <v>0</v>
      </c>
      <c r="BH699" s="240">
        <f>IF(N699="sníž. přenesená",J699,0)</f>
        <v>0</v>
      </c>
      <c r="BI699" s="240">
        <f>IF(N699="nulová",J699,0)</f>
        <v>0</v>
      </c>
      <c r="BJ699" s="17" t="s">
        <v>84</v>
      </c>
      <c r="BK699" s="240">
        <f>ROUND(I699*H699,2)</f>
        <v>0</v>
      </c>
      <c r="BL699" s="17" t="s">
        <v>216</v>
      </c>
      <c r="BM699" s="239" t="s">
        <v>747</v>
      </c>
    </row>
    <row r="700" s="13" customFormat="1">
      <c r="A700" s="13"/>
      <c r="B700" s="241"/>
      <c r="C700" s="242"/>
      <c r="D700" s="243" t="s">
        <v>169</v>
      </c>
      <c r="E700" s="244" t="s">
        <v>1</v>
      </c>
      <c r="F700" s="245" t="s">
        <v>170</v>
      </c>
      <c r="G700" s="242"/>
      <c r="H700" s="244" t="s">
        <v>1</v>
      </c>
      <c r="I700" s="246"/>
      <c r="J700" s="242"/>
      <c r="K700" s="242"/>
      <c r="L700" s="247"/>
      <c r="M700" s="248"/>
      <c r="N700" s="249"/>
      <c r="O700" s="249"/>
      <c r="P700" s="249"/>
      <c r="Q700" s="249"/>
      <c r="R700" s="249"/>
      <c r="S700" s="249"/>
      <c r="T700" s="250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51" t="s">
        <v>169</v>
      </c>
      <c r="AU700" s="251" t="s">
        <v>86</v>
      </c>
      <c r="AV700" s="13" t="s">
        <v>84</v>
      </c>
      <c r="AW700" s="13" t="s">
        <v>32</v>
      </c>
      <c r="AX700" s="13" t="s">
        <v>76</v>
      </c>
      <c r="AY700" s="251" t="s">
        <v>156</v>
      </c>
    </row>
    <row r="701" s="13" customFormat="1">
      <c r="A701" s="13"/>
      <c r="B701" s="241"/>
      <c r="C701" s="242"/>
      <c r="D701" s="243" t="s">
        <v>169</v>
      </c>
      <c r="E701" s="244" t="s">
        <v>1</v>
      </c>
      <c r="F701" s="245" t="s">
        <v>337</v>
      </c>
      <c r="G701" s="242"/>
      <c r="H701" s="244" t="s">
        <v>1</v>
      </c>
      <c r="I701" s="246"/>
      <c r="J701" s="242"/>
      <c r="K701" s="242"/>
      <c r="L701" s="247"/>
      <c r="M701" s="248"/>
      <c r="N701" s="249"/>
      <c r="O701" s="249"/>
      <c r="P701" s="249"/>
      <c r="Q701" s="249"/>
      <c r="R701" s="249"/>
      <c r="S701" s="249"/>
      <c r="T701" s="250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51" t="s">
        <v>169</v>
      </c>
      <c r="AU701" s="251" t="s">
        <v>86</v>
      </c>
      <c r="AV701" s="13" t="s">
        <v>84</v>
      </c>
      <c r="AW701" s="13" t="s">
        <v>32</v>
      </c>
      <c r="AX701" s="13" t="s">
        <v>76</v>
      </c>
      <c r="AY701" s="251" t="s">
        <v>156</v>
      </c>
    </row>
    <row r="702" s="14" customFormat="1">
      <c r="A702" s="14"/>
      <c r="B702" s="252"/>
      <c r="C702" s="253"/>
      <c r="D702" s="243" t="s">
        <v>169</v>
      </c>
      <c r="E702" s="254" t="s">
        <v>1</v>
      </c>
      <c r="F702" s="255" t="s">
        <v>504</v>
      </c>
      <c r="G702" s="253"/>
      <c r="H702" s="256">
        <v>77.272000000000006</v>
      </c>
      <c r="I702" s="257"/>
      <c r="J702" s="253"/>
      <c r="K702" s="253"/>
      <c r="L702" s="258"/>
      <c r="M702" s="259"/>
      <c r="N702" s="260"/>
      <c r="O702" s="260"/>
      <c r="P702" s="260"/>
      <c r="Q702" s="260"/>
      <c r="R702" s="260"/>
      <c r="S702" s="260"/>
      <c r="T702" s="261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62" t="s">
        <v>169</v>
      </c>
      <c r="AU702" s="262" t="s">
        <v>86</v>
      </c>
      <c r="AV702" s="14" t="s">
        <v>86</v>
      </c>
      <c r="AW702" s="14" t="s">
        <v>32</v>
      </c>
      <c r="AX702" s="14" t="s">
        <v>76</v>
      </c>
      <c r="AY702" s="262" t="s">
        <v>156</v>
      </c>
    </row>
    <row r="703" s="14" customFormat="1">
      <c r="A703" s="14"/>
      <c r="B703" s="252"/>
      <c r="C703" s="253"/>
      <c r="D703" s="243" t="s">
        <v>169</v>
      </c>
      <c r="E703" s="254" t="s">
        <v>1</v>
      </c>
      <c r="F703" s="255" t="s">
        <v>732</v>
      </c>
      <c r="G703" s="253"/>
      <c r="H703" s="256">
        <v>-1.425</v>
      </c>
      <c r="I703" s="257"/>
      <c r="J703" s="253"/>
      <c r="K703" s="253"/>
      <c r="L703" s="258"/>
      <c r="M703" s="259"/>
      <c r="N703" s="260"/>
      <c r="O703" s="260"/>
      <c r="P703" s="260"/>
      <c r="Q703" s="260"/>
      <c r="R703" s="260"/>
      <c r="S703" s="260"/>
      <c r="T703" s="261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62" t="s">
        <v>169</v>
      </c>
      <c r="AU703" s="262" t="s">
        <v>86</v>
      </c>
      <c r="AV703" s="14" t="s">
        <v>86</v>
      </c>
      <c r="AW703" s="14" t="s">
        <v>32</v>
      </c>
      <c r="AX703" s="14" t="s">
        <v>76</v>
      </c>
      <c r="AY703" s="262" t="s">
        <v>156</v>
      </c>
    </row>
    <row r="704" s="14" customFormat="1">
      <c r="A704" s="14"/>
      <c r="B704" s="252"/>
      <c r="C704" s="253"/>
      <c r="D704" s="243" t="s">
        <v>169</v>
      </c>
      <c r="E704" s="254" t="s">
        <v>1</v>
      </c>
      <c r="F704" s="255" t="s">
        <v>733</v>
      </c>
      <c r="G704" s="253"/>
      <c r="H704" s="256">
        <v>-3.6000000000000001</v>
      </c>
      <c r="I704" s="257"/>
      <c r="J704" s="253"/>
      <c r="K704" s="253"/>
      <c r="L704" s="258"/>
      <c r="M704" s="259"/>
      <c r="N704" s="260"/>
      <c r="O704" s="260"/>
      <c r="P704" s="260"/>
      <c r="Q704" s="260"/>
      <c r="R704" s="260"/>
      <c r="S704" s="260"/>
      <c r="T704" s="261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62" t="s">
        <v>169</v>
      </c>
      <c r="AU704" s="262" t="s">
        <v>86</v>
      </c>
      <c r="AV704" s="14" t="s">
        <v>86</v>
      </c>
      <c r="AW704" s="14" t="s">
        <v>32</v>
      </c>
      <c r="AX704" s="14" t="s">
        <v>76</v>
      </c>
      <c r="AY704" s="262" t="s">
        <v>156</v>
      </c>
    </row>
    <row r="705" s="14" customFormat="1">
      <c r="A705" s="14"/>
      <c r="B705" s="252"/>
      <c r="C705" s="253"/>
      <c r="D705" s="243" t="s">
        <v>169</v>
      </c>
      <c r="E705" s="254" t="s">
        <v>1</v>
      </c>
      <c r="F705" s="255" t="s">
        <v>709</v>
      </c>
      <c r="G705" s="253"/>
      <c r="H705" s="256">
        <v>-1.6000000000000001</v>
      </c>
      <c r="I705" s="257"/>
      <c r="J705" s="253"/>
      <c r="K705" s="253"/>
      <c r="L705" s="258"/>
      <c r="M705" s="259"/>
      <c r="N705" s="260"/>
      <c r="O705" s="260"/>
      <c r="P705" s="260"/>
      <c r="Q705" s="260"/>
      <c r="R705" s="260"/>
      <c r="S705" s="260"/>
      <c r="T705" s="261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62" t="s">
        <v>169</v>
      </c>
      <c r="AU705" s="262" t="s">
        <v>86</v>
      </c>
      <c r="AV705" s="14" t="s">
        <v>86</v>
      </c>
      <c r="AW705" s="14" t="s">
        <v>32</v>
      </c>
      <c r="AX705" s="14" t="s">
        <v>76</v>
      </c>
      <c r="AY705" s="262" t="s">
        <v>156</v>
      </c>
    </row>
    <row r="706" s="14" customFormat="1">
      <c r="A706" s="14"/>
      <c r="B706" s="252"/>
      <c r="C706" s="253"/>
      <c r="D706" s="243" t="s">
        <v>169</v>
      </c>
      <c r="E706" s="254" t="s">
        <v>1</v>
      </c>
      <c r="F706" s="255" t="s">
        <v>699</v>
      </c>
      <c r="G706" s="253"/>
      <c r="H706" s="256">
        <v>-1.5</v>
      </c>
      <c r="I706" s="257"/>
      <c r="J706" s="253"/>
      <c r="K706" s="253"/>
      <c r="L706" s="258"/>
      <c r="M706" s="259"/>
      <c r="N706" s="260"/>
      <c r="O706" s="260"/>
      <c r="P706" s="260"/>
      <c r="Q706" s="260"/>
      <c r="R706" s="260"/>
      <c r="S706" s="260"/>
      <c r="T706" s="261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62" t="s">
        <v>169</v>
      </c>
      <c r="AU706" s="262" t="s">
        <v>86</v>
      </c>
      <c r="AV706" s="14" t="s">
        <v>86</v>
      </c>
      <c r="AW706" s="14" t="s">
        <v>32</v>
      </c>
      <c r="AX706" s="14" t="s">
        <v>76</v>
      </c>
      <c r="AY706" s="262" t="s">
        <v>156</v>
      </c>
    </row>
    <row r="707" s="14" customFormat="1">
      <c r="A707" s="14"/>
      <c r="B707" s="252"/>
      <c r="C707" s="253"/>
      <c r="D707" s="243" t="s">
        <v>169</v>
      </c>
      <c r="E707" s="254" t="s">
        <v>1</v>
      </c>
      <c r="F707" s="255" t="s">
        <v>734</v>
      </c>
      <c r="G707" s="253"/>
      <c r="H707" s="256">
        <v>-1.3999999999999999</v>
      </c>
      <c r="I707" s="257"/>
      <c r="J707" s="253"/>
      <c r="K707" s="253"/>
      <c r="L707" s="258"/>
      <c r="M707" s="259"/>
      <c r="N707" s="260"/>
      <c r="O707" s="260"/>
      <c r="P707" s="260"/>
      <c r="Q707" s="260"/>
      <c r="R707" s="260"/>
      <c r="S707" s="260"/>
      <c r="T707" s="261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62" t="s">
        <v>169</v>
      </c>
      <c r="AU707" s="262" t="s">
        <v>86</v>
      </c>
      <c r="AV707" s="14" t="s">
        <v>86</v>
      </c>
      <c r="AW707" s="14" t="s">
        <v>32</v>
      </c>
      <c r="AX707" s="14" t="s">
        <v>76</v>
      </c>
      <c r="AY707" s="262" t="s">
        <v>156</v>
      </c>
    </row>
    <row r="708" s="14" customFormat="1">
      <c r="A708" s="14"/>
      <c r="B708" s="252"/>
      <c r="C708" s="253"/>
      <c r="D708" s="243" t="s">
        <v>169</v>
      </c>
      <c r="E708" s="254" t="s">
        <v>1</v>
      </c>
      <c r="F708" s="255" t="s">
        <v>694</v>
      </c>
      <c r="G708" s="253"/>
      <c r="H708" s="256">
        <v>-1.8</v>
      </c>
      <c r="I708" s="257"/>
      <c r="J708" s="253"/>
      <c r="K708" s="253"/>
      <c r="L708" s="258"/>
      <c r="M708" s="259"/>
      <c r="N708" s="260"/>
      <c r="O708" s="260"/>
      <c r="P708" s="260"/>
      <c r="Q708" s="260"/>
      <c r="R708" s="260"/>
      <c r="S708" s="260"/>
      <c r="T708" s="261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62" t="s">
        <v>169</v>
      </c>
      <c r="AU708" s="262" t="s">
        <v>86</v>
      </c>
      <c r="AV708" s="14" t="s">
        <v>86</v>
      </c>
      <c r="AW708" s="14" t="s">
        <v>32</v>
      </c>
      <c r="AX708" s="14" t="s">
        <v>76</v>
      </c>
      <c r="AY708" s="262" t="s">
        <v>156</v>
      </c>
    </row>
    <row r="709" s="13" customFormat="1">
      <c r="A709" s="13"/>
      <c r="B709" s="241"/>
      <c r="C709" s="242"/>
      <c r="D709" s="243" t="s">
        <v>169</v>
      </c>
      <c r="E709" s="244" t="s">
        <v>1</v>
      </c>
      <c r="F709" s="245" t="s">
        <v>339</v>
      </c>
      <c r="G709" s="242"/>
      <c r="H709" s="244" t="s">
        <v>1</v>
      </c>
      <c r="I709" s="246"/>
      <c r="J709" s="242"/>
      <c r="K709" s="242"/>
      <c r="L709" s="247"/>
      <c r="M709" s="248"/>
      <c r="N709" s="249"/>
      <c r="O709" s="249"/>
      <c r="P709" s="249"/>
      <c r="Q709" s="249"/>
      <c r="R709" s="249"/>
      <c r="S709" s="249"/>
      <c r="T709" s="250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51" t="s">
        <v>169</v>
      </c>
      <c r="AU709" s="251" t="s">
        <v>86</v>
      </c>
      <c r="AV709" s="13" t="s">
        <v>84</v>
      </c>
      <c r="AW709" s="13" t="s">
        <v>32</v>
      </c>
      <c r="AX709" s="13" t="s">
        <v>76</v>
      </c>
      <c r="AY709" s="251" t="s">
        <v>156</v>
      </c>
    </row>
    <row r="710" s="14" customFormat="1">
      <c r="A710" s="14"/>
      <c r="B710" s="252"/>
      <c r="C710" s="253"/>
      <c r="D710" s="243" t="s">
        <v>169</v>
      </c>
      <c r="E710" s="254" t="s">
        <v>1</v>
      </c>
      <c r="F710" s="255" t="s">
        <v>505</v>
      </c>
      <c r="G710" s="253"/>
      <c r="H710" s="256">
        <v>39.804000000000002</v>
      </c>
      <c r="I710" s="257"/>
      <c r="J710" s="253"/>
      <c r="K710" s="253"/>
      <c r="L710" s="258"/>
      <c r="M710" s="259"/>
      <c r="N710" s="260"/>
      <c r="O710" s="260"/>
      <c r="P710" s="260"/>
      <c r="Q710" s="260"/>
      <c r="R710" s="260"/>
      <c r="S710" s="260"/>
      <c r="T710" s="261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62" t="s">
        <v>169</v>
      </c>
      <c r="AU710" s="262" t="s">
        <v>86</v>
      </c>
      <c r="AV710" s="14" t="s">
        <v>86</v>
      </c>
      <c r="AW710" s="14" t="s">
        <v>32</v>
      </c>
      <c r="AX710" s="14" t="s">
        <v>76</v>
      </c>
      <c r="AY710" s="262" t="s">
        <v>156</v>
      </c>
    </row>
    <row r="711" s="14" customFormat="1">
      <c r="A711" s="14"/>
      <c r="B711" s="252"/>
      <c r="C711" s="253"/>
      <c r="D711" s="243" t="s">
        <v>169</v>
      </c>
      <c r="E711" s="254" t="s">
        <v>1</v>
      </c>
      <c r="F711" s="255" t="s">
        <v>704</v>
      </c>
      <c r="G711" s="253"/>
      <c r="H711" s="256">
        <v>-0.90000000000000002</v>
      </c>
      <c r="I711" s="257"/>
      <c r="J711" s="253"/>
      <c r="K711" s="253"/>
      <c r="L711" s="258"/>
      <c r="M711" s="259"/>
      <c r="N711" s="260"/>
      <c r="O711" s="260"/>
      <c r="P711" s="260"/>
      <c r="Q711" s="260"/>
      <c r="R711" s="260"/>
      <c r="S711" s="260"/>
      <c r="T711" s="261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62" t="s">
        <v>169</v>
      </c>
      <c r="AU711" s="262" t="s">
        <v>86</v>
      </c>
      <c r="AV711" s="14" t="s">
        <v>86</v>
      </c>
      <c r="AW711" s="14" t="s">
        <v>32</v>
      </c>
      <c r="AX711" s="14" t="s">
        <v>76</v>
      </c>
      <c r="AY711" s="262" t="s">
        <v>156</v>
      </c>
    </row>
    <row r="712" s="13" customFormat="1">
      <c r="A712" s="13"/>
      <c r="B712" s="241"/>
      <c r="C712" s="242"/>
      <c r="D712" s="243" t="s">
        <v>169</v>
      </c>
      <c r="E712" s="244" t="s">
        <v>1</v>
      </c>
      <c r="F712" s="245" t="s">
        <v>341</v>
      </c>
      <c r="G712" s="242"/>
      <c r="H712" s="244" t="s">
        <v>1</v>
      </c>
      <c r="I712" s="246"/>
      <c r="J712" s="242"/>
      <c r="K712" s="242"/>
      <c r="L712" s="247"/>
      <c r="M712" s="248"/>
      <c r="N712" s="249"/>
      <c r="O712" s="249"/>
      <c r="P712" s="249"/>
      <c r="Q712" s="249"/>
      <c r="R712" s="249"/>
      <c r="S712" s="249"/>
      <c r="T712" s="250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51" t="s">
        <v>169</v>
      </c>
      <c r="AU712" s="251" t="s">
        <v>86</v>
      </c>
      <c r="AV712" s="13" t="s">
        <v>84</v>
      </c>
      <c r="AW712" s="13" t="s">
        <v>32</v>
      </c>
      <c r="AX712" s="13" t="s">
        <v>76</v>
      </c>
      <c r="AY712" s="251" t="s">
        <v>156</v>
      </c>
    </row>
    <row r="713" s="14" customFormat="1">
      <c r="A713" s="14"/>
      <c r="B713" s="252"/>
      <c r="C713" s="253"/>
      <c r="D713" s="243" t="s">
        <v>169</v>
      </c>
      <c r="E713" s="254" t="s">
        <v>1</v>
      </c>
      <c r="F713" s="255" t="s">
        <v>506</v>
      </c>
      <c r="G713" s="253"/>
      <c r="H713" s="256">
        <v>31.600000000000001</v>
      </c>
      <c r="I713" s="257"/>
      <c r="J713" s="253"/>
      <c r="K713" s="253"/>
      <c r="L713" s="258"/>
      <c r="M713" s="259"/>
      <c r="N713" s="260"/>
      <c r="O713" s="260"/>
      <c r="P713" s="260"/>
      <c r="Q713" s="260"/>
      <c r="R713" s="260"/>
      <c r="S713" s="260"/>
      <c r="T713" s="261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62" t="s">
        <v>169</v>
      </c>
      <c r="AU713" s="262" t="s">
        <v>86</v>
      </c>
      <c r="AV713" s="14" t="s">
        <v>86</v>
      </c>
      <c r="AW713" s="14" t="s">
        <v>32</v>
      </c>
      <c r="AX713" s="14" t="s">
        <v>76</v>
      </c>
      <c r="AY713" s="262" t="s">
        <v>156</v>
      </c>
    </row>
    <row r="714" s="14" customFormat="1">
      <c r="A714" s="14"/>
      <c r="B714" s="252"/>
      <c r="C714" s="253"/>
      <c r="D714" s="243" t="s">
        <v>169</v>
      </c>
      <c r="E714" s="254" t="s">
        <v>1</v>
      </c>
      <c r="F714" s="255" t="s">
        <v>704</v>
      </c>
      <c r="G714" s="253"/>
      <c r="H714" s="256">
        <v>-0.90000000000000002</v>
      </c>
      <c r="I714" s="257"/>
      <c r="J714" s="253"/>
      <c r="K714" s="253"/>
      <c r="L714" s="258"/>
      <c r="M714" s="259"/>
      <c r="N714" s="260"/>
      <c r="O714" s="260"/>
      <c r="P714" s="260"/>
      <c r="Q714" s="260"/>
      <c r="R714" s="260"/>
      <c r="S714" s="260"/>
      <c r="T714" s="261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62" t="s">
        <v>169</v>
      </c>
      <c r="AU714" s="262" t="s">
        <v>86</v>
      </c>
      <c r="AV714" s="14" t="s">
        <v>86</v>
      </c>
      <c r="AW714" s="14" t="s">
        <v>32</v>
      </c>
      <c r="AX714" s="14" t="s">
        <v>76</v>
      </c>
      <c r="AY714" s="262" t="s">
        <v>156</v>
      </c>
    </row>
    <row r="715" s="13" customFormat="1">
      <c r="A715" s="13"/>
      <c r="B715" s="241"/>
      <c r="C715" s="242"/>
      <c r="D715" s="243" t="s">
        <v>169</v>
      </c>
      <c r="E715" s="244" t="s">
        <v>1</v>
      </c>
      <c r="F715" s="245" t="s">
        <v>343</v>
      </c>
      <c r="G715" s="242"/>
      <c r="H715" s="244" t="s">
        <v>1</v>
      </c>
      <c r="I715" s="246"/>
      <c r="J715" s="242"/>
      <c r="K715" s="242"/>
      <c r="L715" s="247"/>
      <c r="M715" s="248"/>
      <c r="N715" s="249"/>
      <c r="O715" s="249"/>
      <c r="P715" s="249"/>
      <c r="Q715" s="249"/>
      <c r="R715" s="249"/>
      <c r="S715" s="249"/>
      <c r="T715" s="250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51" t="s">
        <v>169</v>
      </c>
      <c r="AU715" s="251" t="s">
        <v>86</v>
      </c>
      <c r="AV715" s="13" t="s">
        <v>84</v>
      </c>
      <c r="AW715" s="13" t="s">
        <v>32</v>
      </c>
      <c r="AX715" s="13" t="s">
        <v>76</v>
      </c>
      <c r="AY715" s="251" t="s">
        <v>156</v>
      </c>
    </row>
    <row r="716" s="14" customFormat="1">
      <c r="A716" s="14"/>
      <c r="B716" s="252"/>
      <c r="C716" s="253"/>
      <c r="D716" s="243" t="s">
        <v>169</v>
      </c>
      <c r="E716" s="254" t="s">
        <v>1</v>
      </c>
      <c r="F716" s="255" t="s">
        <v>507</v>
      </c>
      <c r="G716" s="253"/>
      <c r="H716" s="256">
        <v>40.100000000000001</v>
      </c>
      <c r="I716" s="257"/>
      <c r="J716" s="253"/>
      <c r="K716" s="253"/>
      <c r="L716" s="258"/>
      <c r="M716" s="259"/>
      <c r="N716" s="260"/>
      <c r="O716" s="260"/>
      <c r="P716" s="260"/>
      <c r="Q716" s="260"/>
      <c r="R716" s="260"/>
      <c r="S716" s="260"/>
      <c r="T716" s="261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62" t="s">
        <v>169</v>
      </c>
      <c r="AU716" s="262" t="s">
        <v>86</v>
      </c>
      <c r="AV716" s="14" t="s">
        <v>86</v>
      </c>
      <c r="AW716" s="14" t="s">
        <v>32</v>
      </c>
      <c r="AX716" s="14" t="s">
        <v>76</v>
      </c>
      <c r="AY716" s="262" t="s">
        <v>156</v>
      </c>
    </row>
    <row r="717" s="14" customFormat="1">
      <c r="A717" s="14"/>
      <c r="B717" s="252"/>
      <c r="C717" s="253"/>
      <c r="D717" s="243" t="s">
        <v>169</v>
      </c>
      <c r="E717" s="254" t="s">
        <v>1</v>
      </c>
      <c r="F717" s="255" t="s">
        <v>704</v>
      </c>
      <c r="G717" s="253"/>
      <c r="H717" s="256">
        <v>-0.90000000000000002</v>
      </c>
      <c r="I717" s="257"/>
      <c r="J717" s="253"/>
      <c r="K717" s="253"/>
      <c r="L717" s="258"/>
      <c r="M717" s="259"/>
      <c r="N717" s="260"/>
      <c r="O717" s="260"/>
      <c r="P717" s="260"/>
      <c r="Q717" s="260"/>
      <c r="R717" s="260"/>
      <c r="S717" s="260"/>
      <c r="T717" s="261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62" t="s">
        <v>169</v>
      </c>
      <c r="AU717" s="262" t="s">
        <v>86</v>
      </c>
      <c r="AV717" s="14" t="s">
        <v>86</v>
      </c>
      <c r="AW717" s="14" t="s">
        <v>32</v>
      </c>
      <c r="AX717" s="14" t="s">
        <v>76</v>
      </c>
      <c r="AY717" s="262" t="s">
        <v>156</v>
      </c>
    </row>
    <row r="718" s="15" customFormat="1">
      <c r="A718" s="15"/>
      <c r="B718" s="263"/>
      <c r="C718" s="264"/>
      <c r="D718" s="243" t="s">
        <v>169</v>
      </c>
      <c r="E718" s="265" t="s">
        <v>1</v>
      </c>
      <c r="F718" s="266" t="s">
        <v>179</v>
      </c>
      <c r="G718" s="264"/>
      <c r="H718" s="267">
        <v>174.75100000000001</v>
      </c>
      <c r="I718" s="268"/>
      <c r="J718" s="264"/>
      <c r="K718" s="264"/>
      <c r="L718" s="269"/>
      <c r="M718" s="270"/>
      <c r="N718" s="271"/>
      <c r="O718" s="271"/>
      <c r="P718" s="271"/>
      <c r="Q718" s="271"/>
      <c r="R718" s="271"/>
      <c r="S718" s="271"/>
      <c r="T718" s="272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273" t="s">
        <v>169</v>
      </c>
      <c r="AU718" s="273" t="s">
        <v>86</v>
      </c>
      <c r="AV718" s="15" t="s">
        <v>163</v>
      </c>
      <c r="AW718" s="15" t="s">
        <v>32</v>
      </c>
      <c r="AX718" s="15" t="s">
        <v>76</v>
      </c>
      <c r="AY718" s="273" t="s">
        <v>156</v>
      </c>
    </row>
    <row r="719" s="14" customFormat="1">
      <c r="A719" s="14"/>
      <c r="B719" s="252"/>
      <c r="C719" s="253"/>
      <c r="D719" s="243" t="s">
        <v>169</v>
      </c>
      <c r="E719" s="254" t="s">
        <v>1</v>
      </c>
      <c r="F719" s="255" t="s">
        <v>748</v>
      </c>
      <c r="G719" s="253"/>
      <c r="H719" s="256">
        <v>192.226</v>
      </c>
      <c r="I719" s="257"/>
      <c r="J719" s="253"/>
      <c r="K719" s="253"/>
      <c r="L719" s="258"/>
      <c r="M719" s="259"/>
      <c r="N719" s="260"/>
      <c r="O719" s="260"/>
      <c r="P719" s="260"/>
      <c r="Q719" s="260"/>
      <c r="R719" s="260"/>
      <c r="S719" s="260"/>
      <c r="T719" s="261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62" t="s">
        <v>169</v>
      </c>
      <c r="AU719" s="262" t="s">
        <v>86</v>
      </c>
      <c r="AV719" s="14" t="s">
        <v>86</v>
      </c>
      <c r="AW719" s="14" t="s">
        <v>32</v>
      </c>
      <c r="AX719" s="14" t="s">
        <v>84</v>
      </c>
      <c r="AY719" s="262" t="s">
        <v>156</v>
      </c>
    </row>
    <row r="720" s="2" customFormat="1" ht="16.5" customHeight="1">
      <c r="A720" s="38"/>
      <c r="B720" s="39"/>
      <c r="C720" s="274" t="s">
        <v>749</v>
      </c>
      <c r="D720" s="274" t="s">
        <v>298</v>
      </c>
      <c r="E720" s="275" t="s">
        <v>750</v>
      </c>
      <c r="F720" s="276" t="s">
        <v>751</v>
      </c>
      <c r="G720" s="277" t="s">
        <v>196</v>
      </c>
      <c r="H720" s="278">
        <v>192.226</v>
      </c>
      <c r="I720" s="279"/>
      <c r="J720" s="280">
        <f>ROUND(I720*H720,2)</f>
        <v>0</v>
      </c>
      <c r="K720" s="281"/>
      <c r="L720" s="282"/>
      <c r="M720" s="283" t="s">
        <v>1</v>
      </c>
      <c r="N720" s="284" t="s">
        <v>41</v>
      </c>
      <c r="O720" s="91"/>
      <c r="P720" s="237">
        <f>O720*H720</f>
        <v>0</v>
      </c>
      <c r="Q720" s="237">
        <v>0.00022000000000000001</v>
      </c>
      <c r="R720" s="237">
        <f>Q720*H720</f>
        <v>0.042289720000000003</v>
      </c>
      <c r="S720" s="237">
        <v>0</v>
      </c>
      <c r="T720" s="238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39" t="s">
        <v>360</v>
      </c>
      <c r="AT720" s="239" t="s">
        <v>298</v>
      </c>
      <c r="AU720" s="239" t="s">
        <v>86</v>
      </c>
      <c r="AY720" s="17" t="s">
        <v>156</v>
      </c>
      <c r="BE720" s="240">
        <f>IF(N720="základní",J720,0)</f>
        <v>0</v>
      </c>
      <c r="BF720" s="240">
        <f>IF(N720="snížená",J720,0)</f>
        <v>0</v>
      </c>
      <c r="BG720" s="240">
        <f>IF(N720="zákl. přenesená",J720,0)</f>
        <v>0</v>
      </c>
      <c r="BH720" s="240">
        <f>IF(N720="sníž. přenesená",J720,0)</f>
        <v>0</v>
      </c>
      <c r="BI720" s="240">
        <f>IF(N720="nulová",J720,0)</f>
        <v>0</v>
      </c>
      <c r="BJ720" s="17" t="s">
        <v>84</v>
      </c>
      <c r="BK720" s="240">
        <f>ROUND(I720*H720,2)</f>
        <v>0</v>
      </c>
      <c r="BL720" s="17" t="s">
        <v>216</v>
      </c>
      <c r="BM720" s="239" t="s">
        <v>752</v>
      </c>
    </row>
    <row r="721" s="13" customFormat="1">
      <c r="A721" s="13"/>
      <c r="B721" s="241"/>
      <c r="C721" s="242"/>
      <c r="D721" s="243" t="s">
        <v>169</v>
      </c>
      <c r="E721" s="244" t="s">
        <v>1</v>
      </c>
      <c r="F721" s="245" t="s">
        <v>170</v>
      </c>
      <c r="G721" s="242"/>
      <c r="H721" s="244" t="s">
        <v>1</v>
      </c>
      <c r="I721" s="246"/>
      <c r="J721" s="242"/>
      <c r="K721" s="242"/>
      <c r="L721" s="247"/>
      <c r="M721" s="248"/>
      <c r="N721" s="249"/>
      <c r="O721" s="249"/>
      <c r="P721" s="249"/>
      <c r="Q721" s="249"/>
      <c r="R721" s="249"/>
      <c r="S721" s="249"/>
      <c r="T721" s="250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51" t="s">
        <v>169</v>
      </c>
      <c r="AU721" s="251" t="s">
        <v>86</v>
      </c>
      <c r="AV721" s="13" t="s">
        <v>84</v>
      </c>
      <c r="AW721" s="13" t="s">
        <v>32</v>
      </c>
      <c r="AX721" s="13" t="s">
        <v>76</v>
      </c>
      <c r="AY721" s="251" t="s">
        <v>156</v>
      </c>
    </row>
    <row r="722" s="13" customFormat="1">
      <c r="A722" s="13"/>
      <c r="B722" s="241"/>
      <c r="C722" s="242"/>
      <c r="D722" s="243" t="s">
        <v>169</v>
      </c>
      <c r="E722" s="244" t="s">
        <v>1</v>
      </c>
      <c r="F722" s="245" t="s">
        <v>337</v>
      </c>
      <c r="G722" s="242"/>
      <c r="H722" s="244" t="s">
        <v>1</v>
      </c>
      <c r="I722" s="246"/>
      <c r="J722" s="242"/>
      <c r="K722" s="242"/>
      <c r="L722" s="247"/>
      <c r="M722" s="248"/>
      <c r="N722" s="249"/>
      <c r="O722" s="249"/>
      <c r="P722" s="249"/>
      <c r="Q722" s="249"/>
      <c r="R722" s="249"/>
      <c r="S722" s="249"/>
      <c r="T722" s="250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51" t="s">
        <v>169</v>
      </c>
      <c r="AU722" s="251" t="s">
        <v>86</v>
      </c>
      <c r="AV722" s="13" t="s">
        <v>84</v>
      </c>
      <c r="AW722" s="13" t="s">
        <v>32</v>
      </c>
      <c r="AX722" s="13" t="s">
        <v>76</v>
      </c>
      <c r="AY722" s="251" t="s">
        <v>156</v>
      </c>
    </row>
    <row r="723" s="14" customFormat="1">
      <c r="A723" s="14"/>
      <c r="B723" s="252"/>
      <c r="C723" s="253"/>
      <c r="D723" s="243" t="s">
        <v>169</v>
      </c>
      <c r="E723" s="254" t="s">
        <v>1</v>
      </c>
      <c r="F723" s="255" t="s">
        <v>504</v>
      </c>
      <c r="G723" s="253"/>
      <c r="H723" s="256">
        <v>77.272000000000006</v>
      </c>
      <c r="I723" s="257"/>
      <c r="J723" s="253"/>
      <c r="K723" s="253"/>
      <c r="L723" s="258"/>
      <c r="M723" s="259"/>
      <c r="N723" s="260"/>
      <c r="O723" s="260"/>
      <c r="P723" s="260"/>
      <c r="Q723" s="260"/>
      <c r="R723" s="260"/>
      <c r="S723" s="260"/>
      <c r="T723" s="261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62" t="s">
        <v>169</v>
      </c>
      <c r="AU723" s="262" t="s">
        <v>86</v>
      </c>
      <c r="AV723" s="14" t="s">
        <v>86</v>
      </c>
      <c r="AW723" s="14" t="s">
        <v>32</v>
      </c>
      <c r="AX723" s="14" t="s">
        <v>76</v>
      </c>
      <c r="AY723" s="262" t="s">
        <v>156</v>
      </c>
    </row>
    <row r="724" s="14" customFormat="1">
      <c r="A724" s="14"/>
      <c r="B724" s="252"/>
      <c r="C724" s="253"/>
      <c r="D724" s="243" t="s">
        <v>169</v>
      </c>
      <c r="E724" s="254" t="s">
        <v>1</v>
      </c>
      <c r="F724" s="255" t="s">
        <v>732</v>
      </c>
      <c r="G724" s="253"/>
      <c r="H724" s="256">
        <v>-1.425</v>
      </c>
      <c r="I724" s="257"/>
      <c r="J724" s="253"/>
      <c r="K724" s="253"/>
      <c r="L724" s="258"/>
      <c r="M724" s="259"/>
      <c r="N724" s="260"/>
      <c r="O724" s="260"/>
      <c r="P724" s="260"/>
      <c r="Q724" s="260"/>
      <c r="R724" s="260"/>
      <c r="S724" s="260"/>
      <c r="T724" s="261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62" t="s">
        <v>169</v>
      </c>
      <c r="AU724" s="262" t="s">
        <v>86</v>
      </c>
      <c r="AV724" s="14" t="s">
        <v>86</v>
      </c>
      <c r="AW724" s="14" t="s">
        <v>32</v>
      </c>
      <c r="AX724" s="14" t="s">
        <v>76</v>
      </c>
      <c r="AY724" s="262" t="s">
        <v>156</v>
      </c>
    </row>
    <row r="725" s="14" customFormat="1">
      <c r="A725" s="14"/>
      <c r="B725" s="252"/>
      <c r="C725" s="253"/>
      <c r="D725" s="243" t="s">
        <v>169</v>
      </c>
      <c r="E725" s="254" t="s">
        <v>1</v>
      </c>
      <c r="F725" s="255" t="s">
        <v>733</v>
      </c>
      <c r="G725" s="253"/>
      <c r="H725" s="256">
        <v>-3.6000000000000001</v>
      </c>
      <c r="I725" s="257"/>
      <c r="J725" s="253"/>
      <c r="K725" s="253"/>
      <c r="L725" s="258"/>
      <c r="M725" s="259"/>
      <c r="N725" s="260"/>
      <c r="O725" s="260"/>
      <c r="P725" s="260"/>
      <c r="Q725" s="260"/>
      <c r="R725" s="260"/>
      <c r="S725" s="260"/>
      <c r="T725" s="261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62" t="s">
        <v>169</v>
      </c>
      <c r="AU725" s="262" t="s">
        <v>86</v>
      </c>
      <c r="AV725" s="14" t="s">
        <v>86</v>
      </c>
      <c r="AW725" s="14" t="s">
        <v>32</v>
      </c>
      <c r="AX725" s="14" t="s">
        <v>76</v>
      </c>
      <c r="AY725" s="262" t="s">
        <v>156</v>
      </c>
    </row>
    <row r="726" s="14" customFormat="1">
      <c r="A726" s="14"/>
      <c r="B726" s="252"/>
      <c r="C726" s="253"/>
      <c r="D726" s="243" t="s">
        <v>169</v>
      </c>
      <c r="E726" s="254" t="s">
        <v>1</v>
      </c>
      <c r="F726" s="255" t="s">
        <v>709</v>
      </c>
      <c r="G726" s="253"/>
      <c r="H726" s="256">
        <v>-1.6000000000000001</v>
      </c>
      <c r="I726" s="257"/>
      <c r="J726" s="253"/>
      <c r="K726" s="253"/>
      <c r="L726" s="258"/>
      <c r="M726" s="259"/>
      <c r="N726" s="260"/>
      <c r="O726" s="260"/>
      <c r="P726" s="260"/>
      <c r="Q726" s="260"/>
      <c r="R726" s="260"/>
      <c r="S726" s="260"/>
      <c r="T726" s="261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62" t="s">
        <v>169</v>
      </c>
      <c r="AU726" s="262" t="s">
        <v>86</v>
      </c>
      <c r="AV726" s="14" t="s">
        <v>86</v>
      </c>
      <c r="AW726" s="14" t="s">
        <v>32</v>
      </c>
      <c r="AX726" s="14" t="s">
        <v>76</v>
      </c>
      <c r="AY726" s="262" t="s">
        <v>156</v>
      </c>
    </row>
    <row r="727" s="14" customFormat="1">
      <c r="A727" s="14"/>
      <c r="B727" s="252"/>
      <c r="C727" s="253"/>
      <c r="D727" s="243" t="s">
        <v>169</v>
      </c>
      <c r="E727" s="254" t="s">
        <v>1</v>
      </c>
      <c r="F727" s="255" t="s">
        <v>699</v>
      </c>
      <c r="G727" s="253"/>
      <c r="H727" s="256">
        <v>-1.5</v>
      </c>
      <c r="I727" s="257"/>
      <c r="J727" s="253"/>
      <c r="K727" s="253"/>
      <c r="L727" s="258"/>
      <c r="M727" s="259"/>
      <c r="N727" s="260"/>
      <c r="O727" s="260"/>
      <c r="P727" s="260"/>
      <c r="Q727" s="260"/>
      <c r="R727" s="260"/>
      <c r="S727" s="260"/>
      <c r="T727" s="261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62" t="s">
        <v>169</v>
      </c>
      <c r="AU727" s="262" t="s">
        <v>86</v>
      </c>
      <c r="AV727" s="14" t="s">
        <v>86</v>
      </c>
      <c r="AW727" s="14" t="s">
        <v>32</v>
      </c>
      <c r="AX727" s="14" t="s">
        <v>76</v>
      </c>
      <c r="AY727" s="262" t="s">
        <v>156</v>
      </c>
    </row>
    <row r="728" s="14" customFormat="1">
      <c r="A728" s="14"/>
      <c r="B728" s="252"/>
      <c r="C728" s="253"/>
      <c r="D728" s="243" t="s">
        <v>169</v>
      </c>
      <c r="E728" s="254" t="s">
        <v>1</v>
      </c>
      <c r="F728" s="255" t="s">
        <v>734</v>
      </c>
      <c r="G728" s="253"/>
      <c r="H728" s="256">
        <v>-1.3999999999999999</v>
      </c>
      <c r="I728" s="257"/>
      <c r="J728" s="253"/>
      <c r="K728" s="253"/>
      <c r="L728" s="258"/>
      <c r="M728" s="259"/>
      <c r="N728" s="260"/>
      <c r="O728" s="260"/>
      <c r="P728" s="260"/>
      <c r="Q728" s="260"/>
      <c r="R728" s="260"/>
      <c r="S728" s="260"/>
      <c r="T728" s="261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62" t="s">
        <v>169</v>
      </c>
      <c r="AU728" s="262" t="s">
        <v>86</v>
      </c>
      <c r="AV728" s="14" t="s">
        <v>86</v>
      </c>
      <c r="AW728" s="14" t="s">
        <v>32</v>
      </c>
      <c r="AX728" s="14" t="s">
        <v>76</v>
      </c>
      <c r="AY728" s="262" t="s">
        <v>156</v>
      </c>
    </row>
    <row r="729" s="14" customFormat="1">
      <c r="A729" s="14"/>
      <c r="B729" s="252"/>
      <c r="C729" s="253"/>
      <c r="D729" s="243" t="s">
        <v>169</v>
      </c>
      <c r="E729" s="254" t="s">
        <v>1</v>
      </c>
      <c r="F729" s="255" t="s">
        <v>694</v>
      </c>
      <c r="G729" s="253"/>
      <c r="H729" s="256">
        <v>-1.8</v>
      </c>
      <c r="I729" s="257"/>
      <c r="J729" s="253"/>
      <c r="K729" s="253"/>
      <c r="L729" s="258"/>
      <c r="M729" s="259"/>
      <c r="N729" s="260"/>
      <c r="O729" s="260"/>
      <c r="P729" s="260"/>
      <c r="Q729" s="260"/>
      <c r="R729" s="260"/>
      <c r="S729" s="260"/>
      <c r="T729" s="261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62" t="s">
        <v>169</v>
      </c>
      <c r="AU729" s="262" t="s">
        <v>86</v>
      </c>
      <c r="AV729" s="14" t="s">
        <v>86</v>
      </c>
      <c r="AW729" s="14" t="s">
        <v>32</v>
      </c>
      <c r="AX729" s="14" t="s">
        <v>76</v>
      </c>
      <c r="AY729" s="262" t="s">
        <v>156</v>
      </c>
    </row>
    <row r="730" s="13" customFormat="1">
      <c r="A730" s="13"/>
      <c r="B730" s="241"/>
      <c r="C730" s="242"/>
      <c r="D730" s="243" t="s">
        <v>169</v>
      </c>
      <c r="E730" s="244" t="s">
        <v>1</v>
      </c>
      <c r="F730" s="245" t="s">
        <v>339</v>
      </c>
      <c r="G730" s="242"/>
      <c r="H730" s="244" t="s">
        <v>1</v>
      </c>
      <c r="I730" s="246"/>
      <c r="J730" s="242"/>
      <c r="K730" s="242"/>
      <c r="L730" s="247"/>
      <c r="M730" s="248"/>
      <c r="N730" s="249"/>
      <c r="O730" s="249"/>
      <c r="P730" s="249"/>
      <c r="Q730" s="249"/>
      <c r="R730" s="249"/>
      <c r="S730" s="249"/>
      <c r="T730" s="250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51" t="s">
        <v>169</v>
      </c>
      <c r="AU730" s="251" t="s">
        <v>86</v>
      </c>
      <c r="AV730" s="13" t="s">
        <v>84</v>
      </c>
      <c r="AW730" s="13" t="s">
        <v>32</v>
      </c>
      <c r="AX730" s="13" t="s">
        <v>76</v>
      </c>
      <c r="AY730" s="251" t="s">
        <v>156</v>
      </c>
    </row>
    <row r="731" s="14" customFormat="1">
      <c r="A731" s="14"/>
      <c r="B731" s="252"/>
      <c r="C731" s="253"/>
      <c r="D731" s="243" t="s">
        <v>169</v>
      </c>
      <c r="E731" s="254" t="s">
        <v>1</v>
      </c>
      <c r="F731" s="255" t="s">
        <v>505</v>
      </c>
      <c r="G731" s="253"/>
      <c r="H731" s="256">
        <v>39.804000000000002</v>
      </c>
      <c r="I731" s="257"/>
      <c r="J731" s="253"/>
      <c r="K731" s="253"/>
      <c r="L731" s="258"/>
      <c r="M731" s="259"/>
      <c r="N731" s="260"/>
      <c r="O731" s="260"/>
      <c r="P731" s="260"/>
      <c r="Q731" s="260"/>
      <c r="R731" s="260"/>
      <c r="S731" s="260"/>
      <c r="T731" s="261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62" t="s">
        <v>169</v>
      </c>
      <c r="AU731" s="262" t="s">
        <v>86</v>
      </c>
      <c r="AV731" s="14" t="s">
        <v>86</v>
      </c>
      <c r="AW731" s="14" t="s">
        <v>32</v>
      </c>
      <c r="AX731" s="14" t="s">
        <v>76</v>
      </c>
      <c r="AY731" s="262" t="s">
        <v>156</v>
      </c>
    </row>
    <row r="732" s="14" customFormat="1">
      <c r="A732" s="14"/>
      <c r="B732" s="252"/>
      <c r="C732" s="253"/>
      <c r="D732" s="243" t="s">
        <v>169</v>
      </c>
      <c r="E732" s="254" t="s">
        <v>1</v>
      </c>
      <c r="F732" s="255" t="s">
        <v>704</v>
      </c>
      <c r="G732" s="253"/>
      <c r="H732" s="256">
        <v>-0.90000000000000002</v>
      </c>
      <c r="I732" s="257"/>
      <c r="J732" s="253"/>
      <c r="K732" s="253"/>
      <c r="L732" s="258"/>
      <c r="M732" s="259"/>
      <c r="N732" s="260"/>
      <c r="O732" s="260"/>
      <c r="P732" s="260"/>
      <c r="Q732" s="260"/>
      <c r="R732" s="260"/>
      <c r="S732" s="260"/>
      <c r="T732" s="261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62" t="s">
        <v>169</v>
      </c>
      <c r="AU732" s="262" t="s">
        <v>86</v>
      </c>
      <c r="AV732" s="14" t="s">
        <v>86</v>
      </c>
      <c r="AW732" s="14" t="s">
        <v>32</v>
      </c>
      <c r="AX732" s="14" t="s">
        <v>76</v>
      </c>
      <c r="AY732" s="262" t="s">
        <v>156</v>
      </c>
    </row>
    <row r="733" s="13" customFormat="1">
      <c r="A733" s="13"/>
      <c r="B733" s="241"/>
      <c r="C733" s="242"/>
      <c r="D733" s="243" t="s">
        <v>169</v>
      </c>
      <c r="E733" s="244" t="s">
        <v>1</v>
      </c>
      <c r="F733" s="245" t="s">
        <v>341</v>
      </c>
      <c r="G733" s="242"/>
      <c r="H733" s="244" t="s">
        <v>1</v>
      </c>
      <c r="I733" s="246"/>
      <c r="J733" s="242"/>
      <c r="K733" s="242"/>
      <c r="L733" s="247"/>
      <c r="M733" s="248"/>
      <c r="N733" s="249"/>
      <c r="O733" s="249"/>
      <c r="P733" s="249"/>
      <c r="Q733" s="249"/>
      <c r="R733" s="249"/>
      <c r="S733" s="249"/>
      <c r="T733" s="250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51" t="s">
        <v>169</v>
      </c>
      <c r="AU733" s="251" t="s">
        <v>86</v>
      </c>
      <c r="AV733" s="13" t="s">
        <v>84</v>
      </c>
      <c r="AW733" s="13" t="s">
        <v>32</v>
      </c>
      <c r="AX733" s="13" t="s">
        <v>76</v>
      </c>
      <c r="AY733" s="251" t="s">
        <v>156</v>
      </c>
    </row>
    <row r="734" s="14" customFormat="1">
      <c r="A734" s="14"/>
      <c r="B734" s="252"/>
      <c r="C734" s="253"/>
      <c r="D734" s="243" t="s">
        <v>169</v>
      </c>
      <c r="E734" s="254" t="s">
        <v>1</v>
      </c>
      <c r="F734" s="255" t="s">
        <v>506</v>
      </c>
      <c r="G734" s="253"/>
      <c r="H734" s="256">
        <v>31.600000000000001</v>
      </c>
      <c r="I734" s="257"/>
      <c r="J734" s="253"/>
      <c r="K734" s="253"/>
      <c r="L734" s="258"/>
      <c r="M734" s="259"/>
      <c r="N734" s="260"/>
      <c r="O734" s="260"/>
      <c r="P734" s="260"/>
      <c r="Q734" s="260"/>
      <c r="R734" s="260"/>
      <c r="S734" s="260"/>
      <c r="T734" s="261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62" t="s">
        <v>169</v>
      </c>
      <c r="AU734" s="262" t="s">
        <v>86</v>
      </c>
      <c r="AV734" s="14" t="s">
        <v>86</v>
      </c>
      <c r="AW734" s="14" t="s">
        <v>32</v>
      </c>
      <c r="AX734" s="14" t="s">
        <v>76</v>
      </c>
      <c r="AY734" s="262" t="s">
        <v>156</v>
      </c>
    </row>
    <row r="735" s="14" customFormat="1">
      <c r="A735" s="14"/>
      <c r="B735" s="252"/>
      <c r="C735" s="253"/>
      <c r="D735" s="243" t="s">
        <v>169</v>
      </c>
      <c r="E735" s="254" t="s">
        <v>1</v>
      </c>
      <c r="F735" s="255" t="s">
        <v>704</v>
      </c>
      <c r="G735" s="253"/>
      <c r="H735" s="256">
        <v>-0.90000000000000002</v>
      </c>
      <c r="I735" s="257"/>
      <c r="J735" s="253"/>
      <c r="K735" s="253"/>
      <c r="L735" s="258"/>
      <c r="M735" s="259"/>
      <c r="N735" s="260"/>
      <c r="O735" s="260"/>
      <c r="P735" s="260"/>
      <c r="Q735" s="260"/>
      <c r="R735" s="260"/>
      <c r="S735" s="260"/>
      <c r="T735" s="261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62" t="s">
        <v>169</v>
      </c>
      <c r="AU735" s="262" t="s">
        <v>86</v>
      </c>
      <c r="AV735" s="14" t="s">
        <v>86</v>
      </c>
      <c r="AW735" s="14" t="s">
        <v>32</v>
      </c>
      <c r="AX735" s="14" t="s">
        <v>76</v>
      </c>
      <c r="AY735" s="262" t="s">
        <v>156</v>
      </c>
    </row>
    <row r="736" s="13" customFormat="1">
      <c r="A736" s="13"/>
      <c r="B736" s="241"/>
      <c r="C736" s="242"/>
      <c r="D736" s="243" t="s">
        <v>169</v>
      </c>
      <c r="E736" s="244" t="s">
        <v>1</v>
      </c>
      <c r="F736" s="245" t="s">
        <v>343</v>
      </c>
      <c r="G736" s="242"/>
      <c r="H736" s="244" t="s">
        <v>1</v>
      </c>
      <c r="I736" s="246"/>
      <c r="J736" s="242"/>
      <c r="K736" s="242"/>
      <c r="L736" s="247"/>
      <c r="M736" s="248"/>
      <c r="N736" s="249"/>
      <c r="O736" s="249"/>
      <c r="P736" s="249"/>
      <c r="Q736" s="249"/>
      <c r="R736" s="249"/>
      <c r="S736" s="249"/>
      <c r="T736" s="250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51" t="s">
        <v>169</v>
      </c>
      <c r="AU736" s="251" t="s">
        <v>86</v>
      </c>
      <c r="AV736" s="13" t="s">
        <v>84</v>
      </c>
      <c r="AW736" s="13" t="s">
        <v>32</v>
      </c>
      <c r="AX736" s="13" t="s">
        <v>76</v>
      </c>
      <c r="AY736" s="251" t="s">
        <v>156</v>
      </c>
    </row>
    <row r="737" s="14" customFormat="1">
      <c r="A737" s="14"/>
      <c r="B737" s="252"/>
      <c r="C737" s="253"/>
      <c r="D737" s="243" t="s">
        <v>169</v>
      </c>
      <c r="E737" s="254" t="s">
        <v>1</v>
      </c>
      <c r="F737" s="255" t="s">
        <v>507</v>
      </c>
      <c r="G737" s="253"/>
      <c r="H737" s="256">
        <v>40.100000000000001</v>
      </c>
      <c r="I737" s="257"/>
      <c r="J737" s="253"/>
      <c r="K737" s="253"/>
      <c r="L737" s="258"/>
      <c r="M737" s="259"/>
      <c r="N737" s="260"/>
      <c r="O737" s="260"/>
      <c r="P737" s="260"/>
      <c r="Q737" s="260"/>
      <c r="R737" s="260"/>
      <c r="S737" s="260"/>
      <c r="T737" s="261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62" t="s">
        <v>169</v>
      </c>
      <c r="AU737" s="262" t="s">
        <v>86</v>
      </c>
      <c r="AV737" s="14" t="s">
        <v>86</v>
      </c>
      <c r="AW737" s="14" t="s">
        <v>32</v>
      </c>
      <c r="AX737" s="14" t="s">
        <v>76</v>
      </c>
      <c r="AY737" s="262" t="s">
        <v>156</v>
      </c>
    </row>
    <row r="738" s="14" customFormat="1">
      <c r="A738" s="14"/>
      <c r="B738" s="252"/>
      <c r="C738" s="253"/>
      <c r="D738" s="243" t="s">
        <v>169</v>
      </c>
      <c r="E738" s="254" t="s">
        <v>1</v>
      </c>
      <c r="F738" s="255" t="s">
        <v>704</v>
      </c>
      <c r="G738" s="253"/>
      <c r="H738" s="256">
        <v>-0.90000000000000002</v>
      </c>
      <c r="I738" s="257"/>
      <c r="J738" s="253"/>
      <c r="K738" s="253"/>
      <c r="L738" s="258"/>
      <c r="M738" s="259"/>
      <c r="N738" s="260"/>
      <c r="O738" s="260"/>
      <c r="P738" s="260"/>
      <c r="Q738" s="260"/>
      <c r="R738" s="260"/>
      <c r="S738" s="260"/>
      <c r="T738" s="261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62" t="s">
        <v>169</v>
      </c>
      <c r="AU738" s="262" t="s">
        <v>86</v>
      </c>
      <c r="AV738" s="14" t="s">
        <v>86</v>
      </c>
      <c r="AW738" s="14" t="s">
        <v>32</v>
      </c>
      <c r="AX738" s="14" t="s">
        <v>76</v>
      </c>
      <c r="AY738" s="262" t="s">
        <v>156</v>
      </c>
    </row>
    <row r="739" s="15" customFormat="1">
      <c r="A739" s="15"/>
      <c r="B739" s="263"/>
      <c r="C739" s="264"/>
      <c r="D739" s="243" t="s">
        <v>169</v>
      </c>
      <c r="E739" s="265" t="s">
        <v>1</v>
      </c>
      <c r="F739" s="266" t="s">
        <v>179</v>
      </c>
      <c r="G739" s="264"/>
      <c r="H739" s="267">
        <v>174.75100000000001</v>
      </c>
      <c r="I739" s="268"/>
      <c r="J739" s="264"/>
      <c r="K739" s="264"/>
      <c r="L739" s="269"/>
      <c r="M739" s="270"/>
      <c r="N739" s="271"/>
      <c r="O739" s="271"/>
      <c r="P739" s="271"/>
      <c r="Q739" s="271"/>
      <c r="R739" s="271"/>
      <c r="S739" s="271"/>
      <c r="T739" s="272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73" t="s">
        <v>169</v>
      </c>
      <c r="AU739" s="273" t="s">
        <v>86</v>
      </c>
      <c r="AV739" s="15" t="s">
        <v>163</v>
      </c>
      <c r="AW739" s="15" t="s">
        <v>32</v>
      </c>
      <c r="AX739" s="15" t="s">
        <v>76</v>
      </c>
      <c r="AY739" s="273" t="s">
        <v>156</v>
      </c>
    </row>
    <row r="740" s="14" customFormat="1">
      <c r="A740" s="14"/>
      <c r="B740" s="252"/>
      <c r="C740" s="253"/>
      <c r="D740" s="243" t="s">
        <v>169</v>
      </c>
      <c r="E740" s="254" t="s">
        <v>1</v>
      </c>
      <c r="F740" s="255" t="s">
        <v>748</v>
      </c>
      <c r="G740" s="253"/>
      <c r="H740" s="256">
        <v>192.226</v>
      </c>
      <c r="I740" s="257"/>
      <c r="J740" s="253"/>
      <c r="K740" s="253"/>
      <c r="L740" s="258"/>
      <c r="M740" s="259"/>
      <c r="N740" s="260"/>
      <c r="O740" s="260"/>
      <c r="P740" s="260"/>
      <c r="Q740" s="260"/>
      <c r="R740" s="260"/>
      <c r="S740" s="260"/>
      <c r="T740" s="261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62" t="s">
        <v>169</v>
      </c>
      <c r="AU740" s="262" t="s">
        <v>86</v>
      </c>
      <c r="AV740" s="14" t="s">
        <v>86</v>
      </c>
      <c r="AW740" s="14" t="s">
        <v>32</v>
      </c>
      <c r="AX740" s="14" t="s">
        <v>84</v>
      </c>
      <c r="AY740" s="262" t="s">
        <v>156</v>
      </c>
    </row>
    <row r="741" s="2" customFormat="1" ht="16.5" customHeight="1">
      <c r="A741" s="38"/>
      <c r="B741" s="39"/>
      <c r="C741" s="227" t="s">
        <v>753</v>
      </c>
      <c r="D741" s="227" t="s">
        <v>159</v>
      </c>
      <c r="E741" s="228" t="s">
        <v>754</v>
      </c>
      <c r="F741" s="229" t="s">
        <v>755</v>
      </c>
      <c r="G741" s="230" t="s">
        <v>167</v>
      </c>
      <c r="H741" s="231">
        <v>283.79000000000002</v>
      </c>
      <c r="I741" s="232"/>
      <c r="J741" s="233">
        <f>ROUND(I741*H741,2)</f>
        <v>0</v>
      </c>
      <c r="K741" s="234"/>
      <c r="L741" s="44"/>
      <c r="M741" s="235" t="s">
        <v>1</v>
      </c>
      <c r="N741" s="236" t="s">
        <v>41</v>
      </c>
      <c r="O741" s="91"/>
      <c r="P741" s="237">
        <f>O741*H741</f>
        <v>0</v>
      </c>
      <c r="Q741" s="237">
        <v>0</v>
      </c>
      <c r="R741" s="237">
        <f>Q741*H741</f>
        <v>0</v>
      </c>
      <c r="S741" s="237">
        <v>0</v>
      </c>
      <c r="T741" s="238">
        <f>S741*H741</f>
        <v>0</v>
      </c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R741" s="239" t="s">
        <v>216</v>
      </c>
      <c r="AT741" s="239" t="s">
        <v>159</v>
      </c>
      <c r="AU741" s="239" t="s">
        <v>86</v>
      </c>
      <c r="AY741" s="17" t="s">
        <v>156</v>
      </c>
      <c r="BE741" s="240">
        <f>IF(N741="základní",J741,0)</f>
        <v>0</v>
      </c>
      <c r="BF741" s="240">
        <f>IF(N741="snížená",J741,0)</f>
        <v>0</v>
      </c>
      <c r="BG741" s="240">
        <f>IF(N741="zákl. přenesená",J741,0)</f>
        <v>0</v>
      </c>
      <c r="BH741" s="240">
        <f>IF(N741="sníž. přenesená",J741,0)</f>
        <v>0</v>
      </c>
      <c r="BI741" s="240">
        <f>IF(N741="nulová",J741,0)</f>
        <v>0</v>
      </c>
      <c r="BJ741" s="17" t="s">
        <v>84</v>
      </c>
      <c r="BK741" s="240">
        <f>ROUND(I741*H741,2)</f>
        <v>0</v>
      </c>
      <c r="BL741" s="17" t="s">
        <v>216</v>
      </c>
      <c r="BM741" s="239" t="s">
        <v>756</v>
      </c>
    </row>
    <row r="742" s="13" customFormat="1">
      <c r="A742" s="13"/>
      <c r="B742" s="241"/>
      <c r="C742" s="242"/>
      <c r="D742" s="243" t="s">
        <v>169</v>
      </c>
      <c r="E742" s="244" t="s">
        <v>1</v>
      </c>
      <c r="F742" s="245" t="s">
        <v>386</v>
      </c>
      <c r="G742" s="242"/>
      <c r="H742" s="244" t="s">
        <v>1</v>
      </c>
      <c r="I742" s="246"/>
      <c r="J742" s="242"/>
      <c r="K742" s="242"/>
      <c r="L742" s="247"/>
      <c r="M742" s="248"/>
      <c r="N742" s="249"/>
      <c r="O742" s="249"/>
      <c r="P742" s="249"/>
      <c r="Q742" s="249"/>
      <c r="R742" s="249"/>
      <c r="S742" s="249"/>
      <c r="T742" s="250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51" t="s">
        <v>169</v>
      </c>
      <c r="AU742" s="251" t="s">
        <v>86</v>
      </c>
      <c r="AV742" s="13" t="s">
        <v>84</v>
      </c>
      <c r="AW742" s="13" t="s">
        <v>32</v>
      </c>
      <c r="AX742" s="13" t="s">
        <v>76</v>
      </c>
      <c r="AY742" s="251" t="s">
        <v>156</v>
      </c>
    </row>
    <row r="743" s="13" customFormat="1">
      <c r="A743" s="13"/>
      <c r="B743" s="241"/>
      <c r="C743" s="242"/>
      <c r="D743" s="243" t="s">
        <v>169</v>
      </c>
      <c r="E743" s="244" t="s">
        <v>1</v>
      </c>
      <c r="F743" s="245" t="s">
        <v>250</v>
      </c>
      <c r="G743" s="242"/>
      <c r="H743" s="244" t="s">
        <v>1</v>
      </c>
      <c r="I743" s="246"/>
      <c r="J743" s="242"/>
      <c r="K743" s="242"/>
      <c r="L743" s="247"/>
      <c r="M743" s="248"/>
      <c r="N743" s="249"/>
      <c r="O743" s="249"/>
      <c r="P743" s="249"/>
      <c r="Q743" s="249"/>
      <c r="R743" s="249"/>
      <c r="S743" s="249"/>
      <c r="T743" s="250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51" t="s">
        <v>169</v>
      </c>
      <c r="AU743" s="251" t="s">
        <v>86</v>
      </c>
      <c r="AV743" s="13" t="s">
        <v>84</v>
      </c>
      <c r="AW743" s="13" t="s">
        <v>32</v>
      </c>
      <c r="AX743" s="13" t="s">
        <v>76</v>
      </c>
      <c r="AY743" s="251" t="s">
        <v>156</v>
      </c>
    </row>
    <row r="744" s="14" customFormat="1">
      <c r="A744" s="14"/>
      <c r="B744" s="252"/>
      <c r="C744" s="253"/>
      <c r="D744" s="243" t="s">
        <v>169</v>
      </c>
      <c r="E744" s="254" t="s">
        <v>1</v>
      </c>
      <c r="F744" s="255" t="s">
        <v>486</v>
      </c>
      <c r="G744" s="253"/>
      <c r="H744" s="256">
        <v>82</v>
      </c>
      <c r="I744" s="257"/>
      <c r="J744" s="253"/>
      <c r="K744" s="253"/>
      <c r="L744" s="258"/>
      <c r="M744" s="259"/>
      <c r="N744" s="260"/>
      <c r="O744" s="260"/>
      <c r="P744" s="260"/>
      <c r="Q744" s="260"/>
      <c r="R744" s="260"/>
      <c r="S744" s="260"/>
      <c r="T744" s="261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62" t="s">
        <v>169</v>
      </c>
      <c r="AU744" s="262" t="s">
        <v>86</v>
      </c>
      <c r="AV744" s="14" t="s">
        <v>86</v>
      </c>
      <c r="AW744" s="14" t="s">
        <v>32</v>
      </c>
      <c r="AX744" s="14" t="s">
        <v>76</v>
      </c>
      <c r="AY744" s="262" t="s">
        <v>156</v>
      </c>
    </row>
    <row r="745" s="13" customFormat="1">
      <c r="A745" s="13"/>
      <c r="B745" s="241"/>
      <c r="C745" s="242"/>
      <c r="D745" s="243" t="s">
        <v>169</v>
      </c>
      <c r="E745" s="244" t="s">
        <v>1</v>
      </c>
      <c r="F745" s="245" t="s">
        <v>487</v>
      </c>
      <c r="G745" s="242"/>
      <c r="H745" s="244" t="s">
        <v>1</v>
      </c>
      <c r="I745" s="246"/>
      <c r="J745" s="242"/>
      <c r="K745" s="242"/>
      <c r="L745" s="247"/>
      <c r="M745" s="248"/>
      <c r="N745" s="249"/>
      <c r="O745" s="249"/>
      <c r="P745" s="249"/>
      <c r="Q745" s="249"/>
      <c r="R745" s="249"/>
      <c r="S745" s="249"/>
      <c r="T745" s="250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51" t="s">
        <v>169</v>
      </c>
      <c r="AU745" s="251" t="s">
        <v>86</v>
      </c>
      <c r="AV745" s="13" t="s">
        <v>84</v>
      </c>
      <c r="AW745" s="13" t="s">
        <v>32</v>
      </c>
      <c r="AX745" s="13" t="s">
        <v>76</v>
      </c>
      <c r="AY745" s="251" t="s">
        <v>156</v>
      </c>
    </row>
    <row r="746" s="14" customFormat="1">
      <c r="A746" s="14"/>
      <c r="B746" s="252"/>
      <c r="C746" s="253"/>
      <c r="D746" s="243" t="s">
        <v>169</v>
      </c>
      <c r="E746" s="254" t="s">
        <v>1</v>
      </c>
      <c r="F746" s="255" t="s">
        <v>488</v>
      </c>
      <c r="G746" s="253"/>
      <c r="H746" s="256">
        <v>12.27</v>
      </c>
      <c r="I746" s="257"/>
      <c r="J746" s="253"/>
      <c r="K746" s="253"/>
      <c r="L746" s="258"/>
      <c r="M746" s="259"/>
      <c r="N746" s="260"/>
      <c r="O746" s="260"/>
      <c r="P746" s="260"/>
      <c r="Q746" s="260"/>
      <c r="R746" s="260"/>
      <c r="S746" s="260"/>
      <c r="T746" s="261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62" t="s">
        <v>169</v>
      </c>
      <c r="AU746" s="262" t="s">
        <v>86</v>
      </c>
      <c r="AV746" s="14" t="s">
        <v>86</v>
      </c>
      <c r="AW746" s="14" t="s">
        <v>32</v>
      </c>
      <c r="AX746" s="14" t="s">
        <v>76</v>
      </c>
      <c r="AY746" s="262" t="s">
        <v>156</v>
      </c>
    </row>
    <row r="747" s="13" customFormat="1">
      <c r="A747" s="13"/>
      <c r="B747" s="241"/>
      <c r="C747" s="242"/>
      <c r="D747" s="243" t="s">
        <v>169</v>
      </c>
      <c r="E747" s="244" t="s">
        <v>1</v>
      </c>
      <c r="F747" s="245" t="s">
        <v>489</v>
      </c>
      <c r="G747" s="242"/>
      <c r="H747" s="244" t="s">
        <v>1</v>
      </c>
      <c r="I747" s="246"/>
      <c r="J747" s="242"/>
      <c r="K747" s="242"/>
      <c r="L747" s="247"/>
      <c r="M747" s="248"/>
      <c r="N747" s="249"/>
      <c r="O747" s="249"/>
      <c r="P747" s="249"/>
      <c r="Q747" s="249"/>
      <c r="R747" s="249"/>
      <c r="S747" s="249"/>
      <c r="T747" s="250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51" t="s">
        <v>169</v>
      </c>
      <c r="AU747" s="251" t="s">
        <v>86</v>
      </c>
      <c r="AV747" s="13" t="s">
        <v>84</v>
      </c>
      <c r="AW747" s="13" t="s">
        <v>32</v>
      </c>
      <c r="AX747" s="13" t="s">
        <v>76</v>
      </c>
      <c r="AY747" s="251" t="s">
        <v>156</v>
      </c>
    </row>
    <row r="748" s="14" customFormat="1">
      <c r="A748" s="14"/>
      <c r="B748" s="252"/>
      <c r="C748" s="253"/>
      <c r="D748" s="243" t="s">
        <v>169</v>
      </c>
      <c r="E748" s="254" t="s">
        <v>1</v>
      </c>
      <c r="F748" s="255" t="s">
        <v>490</v>
      </c>
      <c r="G748" s="253"/>
      <c r="H748" s="256">
        <v>28.41</v>
      </c>
      <c r="I748" s="257"/>
      <c r="J748" s="253"/>
      <c r="K748" s="253"/>
      <c r="L748" s="258"/>
      <c r="M748" s="259"/>
      <c r="N748" s="260"/>
      <c r="O748" s="260"/>
      <c r="P748" s="260"/>
      <c r="Q748" s="260"/>
      <c r="R748" s="260"/>
      <c r="S748" s="260"/>
      <c r="T748" s="261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62" t="s">
        <v>169</v>
      </c>
      <c r="AU748" s="262" t="s">
        <v>86</v>
      </c>
      <c r="AV748" s="14" t="s">
        <v>86</v>
      </c>
      <c r="AW748" s="14" t="s">
        <v>32</v>
      </c>
      <c r="AX748" s="14" t="s">
        <v>76</v>
      </c>
      <c r="AY748" s="262" t="s">
        <v>156</v>
      </c>
    </row>
    <row r="749" s="13" customFormat="1">
      <c r="A749" s="13"/>
      <c r="B749" s="241"/>
      <c r="C749" s="242"/>
      <c r="D749" s="243" t="s">
        <v>169</v>
      </c>
      <c r="E749" s="244" t="s">
        <v>1</v>
      </c>
      <c r="F749" s="245" t="s">
        <v>171</v>
      </c>
      <c r="G749" s="242"/>
      <c r="H749" s="244" t="s">
        <v>1</v>
      </c>
      <c r="I749" s="246"/>
      <c r="J749" s="242"/>
      <c r="K749" s="242"/>
      <c r="L749" s="247"/>
      <c r="M749" s="248"/>
      <c r="N749" s="249"/>
      <c r="O749" s="249"/>
      <c r="P749" s="249"/>
      <c r="Q749" s="249"/>
      <c r="R749" s="249"/>
      <c r="S749" s="249"/>
      <c r="T749" s="250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51" t="s">
        <v>169</v>
      </c>
      <c r="AU749" s="251" t="s">
        <v>86</v>
      </c>
      <c r="AV749" s="13" t="s">
        <v>84</v>
      </c>
      <c r="AW749" s="13" t="s">
        <v>32</v>
      </c>
      <c r="AX749" s="13" t="s">
        <v>76</v>
      </c>
      <c r="AY749" s="251" t="s">
        <v>156</v>
      </c>
    </row>
    <row r="750" s="14" customFormat="1">
      <c r="A750" s="14"/>
      <c r="B750" s="252"/>
      <c r="C750" s="253"/>
      <c r="D750" s="243" t="s">
        <v>169</v>
      </c>
      <c r="E750" s="254" t="s">
        <v>1</v>
      </c>
      <c r="F750" s="255" t="s">
        <v>491</v>
      </c>
      <c r="G750" s="253"/>
      <c r="H750" s="256">
        <v>28.719999999999999</v>
      </c>
      <c r="I750" s="257"/>
      <c r="J750" s="253"/>
      <c r="K750" s="253"/>
      <c r="L750" s="258"/>
      <c r="M750" s="259"/>
      <c r="N750" s="260"/>
      <c r="O750" s="260"/>
      <c r="P750" s="260"/>
      <c r="Q750" s="260"/>
      <c r="R750" s="260"/>
      <c r="S750" s="260"/>
      <c r="T750" s="261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62" t="s">
        <v>169</v>
      </c>
      <c r="AU750" s="262" t="s">
        <v>86</v>
      </c>
      <c r="AV750" s="14" t="s">
        <v>86</v>
      </c>
      <c r="AW750" s="14" t="s">
        <v>32</v>
      </c>
      <c r="AX750" s="14" t="s">
        <v>76</v>
      </c>
      <c r="AY750" s="262" t="s">
        <v>156</v>
      </c>
    </row>
    <row r="751" s="13" customFormat="1">
      <c r="A751" s="13"/>
      <c r="B751" s="241"/>
      <c r="C751" s="242"/>
      <c r="D751" s="243" t="s">
        <v>169</v>
      </c>
      <c r="E751" s="244" t="s">
        <v>1</v>
      </c>
      <c r="F751" s="245" t="s">
        <v>254</v>
      </c>
      <c r="G751" s="242"/>
      <c r="H751" s="244" t="s">
        <v>1</v>
      </c>
      <c r="I751" s="246"/>
      <c r="J751" s="242"/>
      <c r="K751" s="242"/>
      <c r="L751" s="247"/>
      <c r="M751" s="248"/>
      <c r="N751" s="249"/>
      <c r="O751" s="249"/>
      <c r="P751" s="249"/>
      <c r="Q751" s="249"/>
      <c r="R751" s="249"/>
      <c r="S751" s="249"/>
      <c r="T751" s="250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51" t="s">
        <v>169</v>
      </c>
      <c r="AU751" s="251" t="s">
        <v>86</v>
      </c>
      <c r="AV751" s="13" t="s">
        <v>84</v>
      </c>
      <c r="AW751" s="13" t="s">
        <v>32</v>
      </c>
      <c r="AX751" s="13" t="s">
        <v>76</v>
      </c>
      <c r="AY751" s="251" t="s">
        <v>156</v>
      </c>
    </row>
    <row r="752" s="14" customFormat="1">
      <c r="A752" s="14"/>
      <c r="B752" s="252"/>
      <c r="C752" s="253"/>
      <c r="D752" s="243" t="s">
        <v>169</v>
      </c>
      <c r="E752" s="254" t="s">
        <v>1</v>
      </c>
      <c r="F752" s="255" t="s">
        <v>492</v>
      </c>
      <c r="G752" s="253"/>
      <c r="H752" s="256">
        <v>49.5</v>
      </c>
      <c r="I752" s="257"/>
      <c r="J752" s="253"/>
      <c r="K752" s="253"/>
      <c r="L752" s="258"/>
      <c r="M752" s="259"/>
      <c r="N752" s="260"/>
      <c r="O752" s="260"/>
      <c r="P752" s="260"/>
      <c r="Q752" s="260"/>
      <c r="R752" s="260"/>
      <c r="S752" s="260"/>
      <c r="T752" s="261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62" t="s">
        <v>169</v>
      </c>
      <c r="AU752" s="262" t="s">
        <v>86</v>
      </c>
      <c r="AV752" s="14" t="s">
        <v>86</v>
      </c>
      <c r="AW752" s="14" t="s">
        <v>32</v>
      </c>
      <c r="AX752" s="14" t="s">
        <v>76</v>
      </c>
      <c r="AY752" s="262" t="s">
        <v>156</v>
      </c>
    </row>
    <row r="753" s="13" customFormat="1">
      <c r="A753" s="13"/>
      <c r="B753" s="241"/>
      <c r="C753" s="242"/>
      <c r="D753" s="243" t="s">
        <v>169</v>
      </c>
      <c r="E753" s="244" t="s">
        <v>1</v>
      </c>
      <c r="F753" s="245" t="s">
        <v>256</v>
      </c>
      <c r="G753" s="242"/>
      <c r="H753" s="244" t="s">
        <v>1</v>
      </c>
      <c r="I753" s="246"/>
      <c r="J753" s="242"/>
      <c r="K753" s="242"/>
      <c r="L753" s="247"/>
      <c r="M753" s="248"/>
      <c r="N753" s="249"/>
      <c r="O753" s="249"/>
      <c r="P753" s="249"/>
      <c r="Q753" s="249"/>
      <c r="R753" s="249"/>
      <c r="S753" s="249"/>
      <c r="T753" s="250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51" t="s">
        <v>169</v>
      </c>
      <c r="AU753" s="251" t="s">
        <v>86</v>
      </c>
      <c r="AV753" s="13" t="s">
        <v>84</v>
      </c>
      <c r="AW753" s="13" t="s">
        <v>32</v>
      </c>
      <c r="AX753" s="13" t="s">
        <v>76</v>
      </c>
      <c r="AY753" s="251" t="s">
        <v>156</v>
      </c>
    </row>
    <row r="754" s="14" customFormat="1">
      <c r="A754" s="14"/>
      <c r="B754" s="252"/>
      <c r="C754" s="253"/>
      <c r="D754" s="243" t="s">
        <v>169</v>
      </c>
      <c r="E754" s="254" t="s">
        <v>1</v>
      </c>
      <c r="F754" s="255" t="s">
        <v>493</v>
      </c>
      <c r="G754" s="253"/>
      <c r="H754" s="256">
        <v>29.109999999999999</v>
      </c>
      <c r="I754" s="257"/>
      <c r="J754" s="253"/>
      <c r="K754" s="253"/>
      <c r="L754" s="258"/>
      <c r="M754" s="259"/>
      <c r="N754" s="260"/>
      <c r="O754" s="260"/>
      <c r="P754" s="260"/>
      <c r="Q754" s="260"/>
      <c r="R754" s="260"/>
      <c r="S754" s="260"/>
      <c r="T754" s="261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62" t="s">
        <v>169</v>
      </c>
      <c r="AU754" s="262" t="s">
        <v>86</v>
      </c>
      <c r="AV754" s="14" t="s">
        <v>86</v>
      </c>
      <c r="AW754" s="14" t="s">
        <v>32</v>
      </c>
      <c r="AX754" s="14" t="s">
        <v>76</v>
      </c>
      <c r="AY754" s="262" t="s">
        <v>156</v>
      </c>
    </row>
    <row r="755" s="13" customFormat="1">
      <c r="A755" s="13"/>
      <c r="B755" s="241"/>
      <c r="C755" s="242"/>
      <c r="D755" s="243" t="s">
        <v>169</v>
      </c>
      <c r="E755" s="244" t="s">
        <v>1</v>
      </c>
      <c r="F755" s="245" t="s">
        <v>494</v>
      </c>
      <c r="G755" s="242"/>
      <c r="H755" s="244" t="s">
        <v>1</v>
      </c>
      <c r="I755" s="246"/>
      <c r="J755" s="242"/>
      <c r="K755" s="242"/>
      <c r="L755" s="247"/>
      <c r="M755" s="248"/>
      <c r="N755" s="249"/>
      <c r="O755" s="249"/>
      <c r="P755" s="249"/>
      <c r="Q755" s="249"/>
      <c r="R755" s="249"/>
      <c r="S755" s="249"/>
      <c r="T755" s="250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51" t="s">
        <v>169</v>
      </c>
      <c r="AU755" s="251" t="s">
        <v>86</v>
      </c>
      <c r="AV755" s="13" t="s">
        <v>84</v>
      </c>
      <c r="AW755" s="13" t="s">
        <v>32</v>
      </c>
      <c r="AX755" s="13" t="s">
        <v>76</v>
      </c>
      <c r="AY755" s="251" t="s">
        <v>156</v>
      </c>
    </row>
    <row r="756" s="14" customFormat="1">
      <c r="A756" s="14"/>
      <c r="B756" s="252"/>
      <c r="C756" s="253"/>
      <c r="D756" s="243" t="s">
        <v>169</v>
      </c>
      <c r="E756" s="254" t="s">
        <v>1</v>
      </c>
      <c r="F756" s="255" t="s">
        <v>495</v>
      </c>
      <c r="G756" s="253"/>
      <c r="H756" s="256">
        <v>23.300000000000001</v>
      </c>
      <c r="I756" s="257"/>
      <c r="J756" s="253"/>
      <c r="K756" s="253"/>
      <c r="L756" s="258"/>
      <c r="M756" s="259"/>
      <c r="N756" s="260"/>
      <c r="O756" s="260"/>
      <c r="P756" s="260"/>
      <c r="Q756" s="260"/>
      <c r="R756" s="260"/>
      <c r="S756" s="260"/>
      <c r="T756" s="261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62" t="s">
        <v>169</v>
      </c>
      <c r="AU756" s="262" t="s">
        <v>86</v>
      </c>
      <c r="AV756" s="14" t="s">
        <v>86</v>
      </c>
      <c r="AW756" s="14" t="s">
        <v>32</v>
      </c>
      <c r="AX756" s="14" t="s">
        <v>76</v>
      </c>
      <c r="AY756" s="262" t="s">
        <v>156</v>
      </c>
    </row>
    <row r="757" s="13" customFormat="1">
      <c r="A757" s="13"/>
      <c r="B757" s="241"/>
      <c r="C757" s="242"/>
      <c r="D757" s="243" t="s">
        <v>169</v>
      </c>
      <c r="E757" s="244" t="s">
        <v>1</v>
      </c>
      <c r="F757" s="245" t="s">
        <v>496</v>
      </c>
      <c r="G757" s="242"/>
      <c r="H757" s="244" t="s">
        <v>1</v>
      </c>
      <c r="I757" s="246"/>
      <c r="J757" s="242"/>
      <c r="K757" s="242"/>
      <c r="L757" s="247"/>
      <c r="M757" s="248"/>
      <c r="N757" s="249"/>
      <c r="O757" s="249"/>
      <c r="P757" s="249"/>
      <c r="Q757" s="249"/>
      <c r="R757" s="249"/>
      <c r="S757" s="249"/>
      <c r="T757" s="250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51" t="s">
        <v>169</v>
      </c>
      <c r="AU757" s="251" t="s">
        <v>86</v>
      </c>
      <c r="AV757" s="13" t="s">
        <v>84</v>
      </c>
      <c r="AW757" s="13" t="s">
        <v>32</v>
      </c>
      <c r="AX757" s="13" t="s">
        <v>76</v>
      </c>
      <c r="AY757" s="251" t="s">
        <v>156</v>
      </c>
    </row>
    <row r="758" s="14" customFormat="1">
      <c r="A758" s="14"/>
      <c r="B758" s="252"/>
      <c r="C758" s="253"/>
      <c r="D758" s="243" t="s">
        <v>169</v>
      </c>
      <c r="E758" s="254" t="s">
        <v>1</v>
      </c>
      <c r="F758" s="255" t="s">
        <v>497</v>
      </c>
      <c r="G758" s="253"/>
      <c r="H758" s="256">
        <v>20.32</v>
      </c>
      <c r="I758" s="257"/>
      <c r="J758" s="253"/>
      <c r="K758" s="253"/>
      <c r="L758" s="258"/>
      <c r="M758" s="259"/>
      <c r="N758" s="260"/>
      <c r="O758" s="260"/>
      <c r="P758" s="260"/>
      <c r="Q758" s="260"/>
      <c r="R758" s="260"/>
      <c r="S758" s="260"/>
      <c r="T758" s="261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62" t="s">
        <v>169</v>
      </c>
      <c r="AU758" s="262" t="s">
        <v>86</v>
      </c>
      <c r="AV758" s="14" t="s">
        <v>86</v>
      </c>
      <c r="AW758" s="14" t="s">
        <v>32</v>
      </c>
      <c r="AX758" s="14" t="s">
        <v>76</v>
      </c>
      <c r="AY758" s="262" t="s">
        <v>156</v>
      </c>
    </row>
    <row r="759" s="13" customFormat="1">
      <c r="A759" s="13"/>
      <c r="B759" s="241"/>
      <c r="C759" s="242"/>
      <c r="D759" s="243" t="s">
        <v>169</v>
      </c>
      <c r="E759" s="244" t="s">
        <v>1</v>
      </c>
      <c r="F759" s="245" t="s">
        <v>498</v>
      </c>
      <c r="G759" s="242"/>
      <c r="H759" s="244" t="s">
        <v>1</v>
      </c>
      <c r="I759" s="246"/>
      <c r="J759" s="242"/>
      <c r="K759" s="242"/>
      <c r="L759" s="247"/>
      <c r="M759" s="248"/>
      <c r="N759" s="249"/>
      <c r="O759" s="249"/>
      <c r="P759" s="249"/>
      <c r="Q759" s="249"/>
      <c r="R759" s="249"/>
      <c r="S759" s="249"/>
      <c r="T759" s="250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51" t="s">
        <v>169</v>
      </c>
      <c r="AU759" s="251" t="s">
        <v>86</v>
      </c>
      <c r="AV759" s="13" t="s">
        <v>84</v>
      </c>
      <c r="AW759" s="13" t="s">
        <v>32</v>
      </c>
      <c r="AX759" s="13" t="s">
        <v>76</v>
      </c>
      <c r="AY759" s="251" t="s">
        <v>156</v>
      </c>
    </row>
    <row r="760" s="14" customFormat="1">
      <c r="A760" s="14"/>
      <c r="B760" s="252"/>
      <c r="C760" s="253"/>
      <c r="D760" s="243" t="s">
        <v>169</v>
      </c>
      <c r="E760" s="254" t="s">
        <v>1</v>
      </c>
      <c r="F760" s="255" t="s">
        <v>499</v>
      </c>
      <c r="G760" s="253"/>
      <c r="H760" s="256">
        <v>10.16</v>
      </c>
      <c r="I760" s="257"/>
      <c r="J760" s="253"/>
      <c r="K760" s="253"/>
      <c r="L760" s="258"/>
      <c r="M760" s="259"/>
      <c r="N760" s="260"/>
      <c r="O760" s="260"/>
      <c r="P760" s="260"/>
      <c r="Q760" s="260"/>
      <c r="R760" s="260"/>
      <c r="S760" s="260"/>
      <c r="T760" s="261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62" t="s">
        <v>169</v>
      </c>
      <c r="AU760" s="262" t="s">
        <v>86</v>
      </c>
      <c r="AV760" s="14" t="s">
        <v>86</v>
      </c>
      <c r="AW760" s="14" t="s">
        <v>32</v>
      </c>
      <c r="AX760" s="14" t="s">
        <v>76</v>
      </c>
      <c r="AY760" s="262" t="s">
        <v>156</v>
      </c>
    </row>
    <row r="761" s="15" customFormat="1">
      <c r="A761" s="15"/>
      <c r="B761" s="263"/>
      <c r="C761" s="264"/>
      <c r="D761" s="243" t="s">
        <v>169</v>
      </c>
      <c r="E761" s="265" t="s">
        <v>1</v>
      </c>
      <c r="F761" s="266" t="s">
        <v>179</v>
      </c>
      <c r="G761" s="264"/>
      <c r="H761" s="267">
        <v>283.79000000000002</v>
      </c>
      <c r="I761" s="268"/>
      <c r="J761" s="264"/>
      <c r="K761" s="264"/>
      <c r="L761" s="269"/>
      <c r="M761" s="270"/>
      <c r="N761" s="271"/>
      <c r="O761" s="271"/>
      <c r="P761" s="271"/>
      <c r="Q761" s="271"/>
      <c r="R761" s="271"/>
      <c r="S761" s="271"/>
      <c r="T761" s="272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T761" s="273" t="s">
        <v>169</v>
      </c>
      <c r="AU761" s="273" t="s">
        <v>86</v>
      </c>
      <c r="AV761" s="15" t="s">
        <v>163</v>
      </c>
      <c r="AW761" s="15" t="s">
        <v>32</v>
      </c>
      <c r="AX761" s="15" t="s">
        <v>84</v>
      </c>
      <c r="AY761" s="273" t="s">
        <v>156</v>
      </c>
    </row>
    <row r="762" s="2" customFormat="1" ht="24.15" customHeight="1">
      <c r="A762" s="38"/>
      <c r="B762" s="39"/>
      <c r="C762" s="227" t="s">
        <v>757</v>
      </c>
      <c r="D762" s="227" t="s">
        <v>159</v>
      </c>
      <c r="E762" s="228" t="s">
        <v>758</v>
      </c>
      <c r="F762" s="229" t="s">
        <v>759</v>
      </c>
      <c r="G762" s="230" t="s">
        <v>419</v>
      </c>
      <c r="H762" s="231">
        <v>2.7050000000000001</v>
      </c>
      <c r="I762" s="232"/>
      <c r="J762" s="233">
        <f>ROUND(I762*H762,2)</f>
        <v>0</v>
      </c>
      <c r="K762" s="234"/>
      <c r="L762" s="44"/>
      <c r="M762" s="235" t="s">
        <v>1</v>
      </c>
      <c r="N762" s="236" t="s">
        <v>41</v>
      </c>
      <c r="O762" s="91"/>
      <c r="P762" s="237">
        <f>O762*H762</f>
        <v>0</v>
      </c>
      <c r="Q762" s="237">
        <v>0</v>
      </c>
      <c r="R762" s="237">
        <f>Q762*H762</f>
        <v>0</v>
      </c>
      <c r="S762" s="237">
        <v>0</v>
      </c>
      <c r="T762" s="238">
        <f>S762*H762</f>
        <v>0</v>
      </c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R762" s="239" t="s">
        <v>216</v>
      </c>
      <c r="AT762" s="239" t="s">
        <v>159</v>
      </c>
      <c r="AU762" s="239" t="s">
        <v>86</v>
      </c>
      <c r="AY762" s="17" t="s">
        <v>156</v>
      </c>
      <c r="BE762" s="240">
        <f>IF(N762="základní",J762,0)</f>
        <v>0</v>
      </c>
      <c r="BF762" s="240">
        <f>IF(N762="snížená",J762,0)</f>
        <v>0</v>
      </c>
      <c r="BG762" s="240">
        <f>IF(N762="zákl. přenesená",J762,0)</f>
        <v>0</v>
      </c>
      <c r="BH762" s="240">
        <f>IF(N762="sníž. přenesená",J762,0)</f>
        <v>0</v>
      </c>
      <c r="BI762" s="240">
        <f>IF(N762="nulová",J762,0)</f>
        <v>0</v>
      </c>
      <c r="BJ762" s="17" t="s">
        <v>84</v>
      </c>
      <c r="BK762" s="240">
        <f>ROUND(I762*H762,2)</f>
        <v>0</v>
      </c>
      <c r="BL762" s="17" t="s">
        <v>216</v>
      </c>
      <c r="BM762" s="239" t="s">
        <v>760</v>
      </c>
    </row>
    <row r="763" s="12" customFormat="1" ht="22.8" customHeight="1">
      <c r="A763" s="12"/>
      <c r="B763" s="211"/>
      <c r="C763" s="212"/>
      <c r="D763" s="213" t="s">
        <v>75</v>
      </c>
      <c r="E763" s="225" t="s">
        <v>761</v>
      </c>
      <c r="F763" s="225" t="s">
        <v>762</v>
      </c>
      <c r="G763" s="212"/>
      <c r="H763" s="212"/>
      <c r="I763" s="215"/>
      <c r="J763" s="226">
        <f>BK763</f>
        <v>0</v>
      </c>
      <c r="K763" s="212"/>
      <c r="L763" s="217"/>
      <c r="M763" s="218"/>
      <c r="N763" s="219"/>
      <c r="O763" s="219"/>
      <c r="P763" s="220">
        <f>SUM(P764:P809)</f>
        <v>0</v>
      </c>
      <c r="Q763" s="219"/>
      <c r="R763" s="220">
        <f>SUM(R764:R809)</f>
        <v>2.00779116</v>
      </c>
      <c r="S763" s="219"/>
      <c r="T763" s="221">
        <f>SUM(T764:T809)</f>
        <v>0</v>
      </c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R763" s="222" t="s">
        <v>86</v>
      </c>
      <c r="AT763" s="223" t="s">
        <v>75</v>
      </c>
      <c r="AU763" s="223" t="s">
        <v>84</v>
      </c>
      <c r="AY763" s="222" t="s">
        <v>156</v>
      </c>
      <c r="BK763" s="224">
        <f>SUM(BK764:BK809)</f>
        <v>0</v>
      </c>
    </row>
    <row r="764" s="2" customFormat="1" ht="16.5" customHeight="1">
      <c r="A764" s="38"/>
      <c r="B764" s="39"/>
      <c r="C764" s="227" t="s">
        <v>763</v>
      </c>
      <c r="D764" s="227" t="s">
        <v>159</v>
      </c>
      <c r="E764" s="228" t="s">
        <v>764</v>
      </c>
      <c r="F764" s="229" t="s">
        <v>765</v>
      </c>
      <c r="G764" s="230" t="s">
        <v>167</v>
      </c>
      <c r="H764" s="231">
        <v>84.686000000000007</v>
      </c>
      <c r="I764" s="232"/>
      <c r="J764" s="233">
        <f>ROUND(I764*H764,2)</f>
        <v>0</v>
      </c>
      <c r="K764" s="234"/>
      <c r="L764" s="44"/>
      <c r="M764" s="235" t="s">
        <v>1</v>
      </c>
      <c r="N764" s="236" t="s">
        <v>41</v>
      </c>
      <c r="O764" s="91"/>
      <c r="P764" s="237">
        <f>O764*H764</f>
        <v>0</v>
      </c>
      <c r="Q764" s="237">
        <v>0</v>
      </c>
      <c r="R764" s="237">
        <f>Q764*H764</f>
        <v>0</v>
      </c>
      <c r="S764" s="237">
        <v>0</v>
      </c>
      <c r="T764" s="238">
        <f>S764*H764</f>
        <v>0</v>
      </c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R764" s="239" t="s">
        <v>216</v>
      </c>
      <c r="AT764" s="239" t="s">
        <v>159</v>
      </c>
      <c r="AU764" s="239" t="s">
        <v>86</v>
      </c>
      <c r="AY764" s="17" t="s">
        <v>156</v>
      </c>
      <c r="BE764" s="240">
        <f>IF(N764="základní",J764,0)</f>
        <v>0</v>
      </c>
      <c r="BF764" s="240">
        <f>IF(N764="snížená",J764,0)</f>
        <v>0</v>
      </c>
      <c r="BG764" s="240">
        <f>IF(N764="zákl. přenesená",J764,0)</f>
        <v>0</v>
      </c>
      <c r="BH764" s="240">
        <f>IF(N764="sníž. přenesená",J764,0)</f>
        <v>0</v>
      </c>
      <c r="BI764" s="240">
        <f>IF(N764="nulová",J764,0)</f>
        <v>0</v>
      </c>
      <c r="BJ764" s="17" t="s">
        <v>84</v>
      </c>
      <c r="BK764" s="240">
        <f>ROUND(I764*H764,2)</f>
        <v>0</v>
      </c>
      <c r="BL764" s="17" t="s">
        <v>216</v>
      </c>
      <c r="BM764" s="239" t="s">
        <v>766</v>
      </c>
    </row>
    <row r="765" s="13" customFormat="1">
      <c r="A765" s="13"/>
      <c r="B765" s="241"/>
      <c r="C765" s="242"/>
      <c r="D765" s="243" t="s">
        <v>169</v>
      </c>
      <c r="E765" s="244" t="s">
        <v>1</v>
      </c>
      <c r="F765" s="245" t="s">
        <v>767</v>
      </c>
      <c r="G765" s="242"/>
      <c r="H765" s="244" t="s">
        <v>1</v>
      </c>
      <c r="I765" s="246"/>
      <c r="J765" s="242"/>
      <c r="K765" s="242"/>
      <c r="L765" s="247"/>
      <c r="M765" s="248"/>
      <c r="N765" s="249"/>
      <c r="O765" s="249"/>
      <c r="P765" s="249"/>
      <c r="Q765" s="249"/>
      <c r="R765" s="249"/>
      <c r="S765" s="249"/>
      <c r="T765" s="250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51" t="s">
        <v>169</v>
      </c>
      <c r="AU765" s="251" t="s">
        <v>86</v>
      </c>
      <c r="AV765" s="13" t="s">
        <v>84</v>
      </c>
      <c r="AW765" s="13" t="s">
        <v>32</v>
      </c>
      <c r="AX765" s="13" t="s">
        <v>76</v>
      </c>
      <c r="AY765" s="251" t="s">
        <v>156</v>
      </c>
    </row>
    <row r="766" s="14" customFormat="1">
      <c r="A766" s="14"/>
      <c r="B766" s="252"/>
      <c r="C766" s="253"/>
      <c r="D766" s="243" t="s">
        <v>169</v>
      </c>
      <c r="E766" s="254" t="s">
        <v>1</v>
      </c>
      <c r="F766" s="255" t="s">
        <v>233</v>
      </c>
      <c r="G766" s="253"/>
      <c r="H766" s="256">
        <v>84.686000000000007</v>
      </c>
      <c r="I766" s="257"/>
      <c r="J766" s="253"/>
      <c r="K766" s="253"/>
      <c r="L766" s="258"/>
      <c r="M766" s="259"/>
      <c r="N766" s="260"/>
      <c r="O766" s="260"/>
      <c r="P766" s="260"/>
      <c r="Q766" s="260"/>
      <c r="R766" s="260"/>
      <c r="S766" s="260"/>
      <c r="T766" s="261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62" t="s">
        <v>169</v>
      </c>
      <c r="AU766" s="262" t="s">
        <v>86</v>
      </c>
      <c r="AV766" s="14" t="s">
        <v>86</v>
      </c>
      <c r="AW766" s="14" t="s">
        <v>32</v>
      </c>
      <c r="AX766" s="14" t="s">
        <v>84</v>
      </c>
      <c r="AY766" s="262" t="s">
        <v>156</v>
      </c>
    </row>
    <row r="767" s="2" customFormat="1" ht="16.5" customHeight="1">
      <c r="A767" s="38"/>
      <c r="B767" s="39"/>
      <c r="C767" s="227" t="s">
        <v>768</v>
      </c>
      <c r="D767" s="227" t="s">
        <v>159</v>
      </c>
      <c r="E767" s="228" t="s">
        <v>769</v>
      </c>
      <c r="F767" s="229" t="s">
        <v>770</v>
      </c>
      <c r="G767" s="230" t="s">
        <v>167</v>
      </c>
      <c r="H767" s="231">
        <v>84.686000000000007</v>
      </c>
      <c r="I767" s="232"/>
      <c r="J767" s="233">
        <f>ROUND(I767*H767,2)</f>
        <v>0</v>
      </c>
      <c r="K767" s="234"/>
      <c r="L767" s="44"/>
      <c r="M767" s="235" t="s">
        <v>1</v>
      </c>
      <c r="N767" s="236" t="s">
        <v>41</v>
      </c>
      <c r="O767" s="91"/>
      <c r="P767" s="237">
        <f>O767*H767</f>
        <v>0</v>
      </c>
      <c r="Q767" s="237">
        <v>0.00029999999999999997</v>
      </c>
      <c r="R767" s="237">
        <f>Q767*H767</f>
        <v>0.025405799999999999</v>
      </c>
      <c r="S767" s="237">
        <v>0</v>
      </c>
      <c r="T767" s="238">
        <f>S767*H767</f>
        <v>0</v>
      </c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R767" s="239" t="s">
        <v>216</v>
      </c>
      <c r="AT767" s="239" t="s">
        <v>159</v>
      </c>
      <c r="AU767" s="239" t="s">
        <v>86</v>
      </c>
      <c r="AY767" s="17" t="s">
        <v>156</v>
      </c>
      <c r="BE767" s="240">
        <f>IF(N767="základní",J767,0)</f>
        <v>0</v>
      </c>
      <c r="BF767" s="240">
        <f>IF(N767="snížená",J767,0)</f>
        <v>0</v>
      </c>
      <c r="BG767" s="240">
        <f>IF(N767="zákl. přenesená",J767,0)</f>
        <v>0</v>
      </c>
      <c r="BH767" s="240">
        <f>IF(N767="sníž. přenesená",J767,0)</f>
        <v>0</v>
      </c>
      <c r="BI767" s="240">
        <f>IF(N767="nulová",J767,0)</f>
        <v>0</v>
      </c>
      <c r="BJ767" s="17" t="s">
        <v>84</v>
      </c>
      <c r="BK767" s="240">
        <f>ROUND(I767*H767,2)</f>
        <v>0</v>
      </c>
      <c r="BL767" s="17" t="s">
        <v>216</v>
      </c>
      <c r="BM767" s="239" t="s">
        <v>771</v>
      </c>
    </row>
    <row r="768" s="2" customFormat="1" ht="33" customHeight="1">
      <c r="A768" s="38"/>
      <c r="B768" s="39"/>
      <c r="C768" s="227" t="s">
        <v>772</v>
      </c>
      <c r="D768" s="227" t="s">
        <v>159</v>
      </c>
      <c r="E768" s="228" t="s">
        <v>773</v>
      </c>
      <c r="F768" s="229" t="s">
        <v>767</v>
      </c>
      <c r="G768" s="230" t="s">
        <v>167</v>
      </c>
      <c r="H768" s="231">
        <v>84.686000000000007</v>
      </c>
      <c r="I768" s="232"/>
      <c r="J768" s="233">
        <f>ROUND(I768*H768,2)</f>
        <v>0</v>
      </c>
      <c r="K768" s="234"/>
      <c r="L768" s="44"/>
      <c r="M768" s="235" t="s">
        <v>1</v>
      </c>
      <c r="N768" s="236" t="s">
        <v>41</v>
      </c>
      <c r="O768" s="91"/>
      <c r="P768" s="237">
        <f>O768*H768</f>
        <v>0</v>
      </c>
      <c r="Q768" s="237">
        <v>0.0053800000000000002</v>
      </c>
      <c r="R768" s="237">
        <f>Q768*H768</f>
        <v>0.45561068000000005</v>
      </c>
      <c r="S768" s="237">
        <v>0</v>
      </c>
      <c r="T768" s="238">
        <f>S768*H768</f>
        <v>0</v>
      </c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R768" s="239" t="s">
        <v>216</v>
      </c>
      <c r="AT768" s="239" t="s">
        <v>159</v>
      </c>
      <c r="AU768" s="239" t="s">
        <v>86</v>
      </c>
      <c r="AY768" s="17" t="s">
        <v>156</v>
      </c>
      <c r="BE768" s="240">
        <f>IF(N768="základní",J768,0)</f>
        <v>0</v>
      </c>
      <c r="BF768" s="240">
        <f>IF(N768="snížená",J768,0)</f>
        <v>0</v>
      </c>
      <c r="BG768" s="240">
        <f>IF(N768="zákl. přenesená",J768,0)</f>
        <v>0</v>
      </c>
      <c r="BH768" s="240">
        <f>IF(N768="sníž. přenesená",J768,0)</f>
        <v>0</v>
      </c>
      <c r="BI768" s="240">
        <f>IF(N768="nulová",J768,0)</f>
        <v>0</v>
      </c>
      <c r="BJ768" s="17" t="s">
        <v>84</v>
      </c>
      <c r="BK768" s="240">
        <f>ROUND(I768*H768,2)</f>
        <v>0</v>
      </c>
      <c r="BL768" s="17" t="s">
        <v>216</v>
      </c>
      <c r="BM768" s="239" t="s">
        <v>774</v>
      </c>
    </row>
    <row r="769" s="13" customFormat="1">
      <c r="A769" s="13"/>
      <c r="B769" s="241"/>
      <c r="C769" s="242"/>
      <c r="D769" s="243" t="s">
        <v>169</v>
      </c>
      <c r="E769" s="244" t="s">
        <v>1</v>
      </c>
      <c r="F769" s="245" t="s">
        <v>170</v>
      </c>
      <c r="G769" s="242"/>
      <c r="H769" s="244" t="s">
        <v>1</v>
      </c>
      <c r="I769" s="246"/>
      <c r="J769" s="242"/>
      <c r="K769" s="242"/>
      <c r="L769" s="247"/>
      <c r="M769" s="248"/>
      <c r="N769" s="249"/>
      <c r="O769" s="249"/>
      <c r="P769" s="249"/>
      <c r="Q769" s="249"/>
      <c r="R769" s="249"/>
      <c r="S769" s="249"/>
      <c r="T769" s="250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51" t="s">
        <v>169</v>
      </c>
      <c r="AU769" s="251" t="s">
        <v>86</v>
      </c>
      <c r="AV769" s="13" t="s">
        <v>84</v>
      </c>
      <c r="AW769" s="13" t="s">
        <v>32</v>
      </c>
      <c r="AX769" s="13" t="s">
        <v>76</v>
      </c>
      <c r="AY769" s="251" t="s">
        <v>156</v>
      </c>
    </row>
    <row r="770" s="13" customFormat="1">
      <c r="A770" s="13"/>
      <c r="B770" s="241"/>
      <c r="C770" s="242"/>
      <c r="D770" s="243" t="s">
        <v>169</v>
      </c>
      <c r="E770" s="244" t="s">
        <v>1</v>
      </c>
      <c r="F770" s="245" t="s">
        <v>218</v>
      </c>
      <c r="G770" s="242"/>
      <c r="H770" s="244" t="s">
        <v>1</v>
      </c>
      <c r="I770" s="246"/>
      <c r="J770" s="242"/>
      <c r="K770" s="242"/>
      <c r="L770" s="247"/>
      <c r="M770" s="248"/>
      <c r="N770" s="249"/>
      <c r="O770" s="249"/>
      <c r="P770" s="249"/>
      <c r="Q770" s="249"/>
      <c r="R770" s="249"/>
      <c r="S770" s="249"/>
      <c r="T770" s="250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51" t="s">
        <v>169</v>
      </c>
      <c r="AU770" s="251" t="s">
        <v>86</v>
      </c>
      <c r="AV770" s="13" t="s">
        <v>84</v>
      </c>
      <c r="AW770" s="13" t="s">
        <v>32</v>
      </c>
      <c r="AX770" s="13" t="s">
        <v>76</v>
      </c>
      <c r="AY770" s="251" t="s">
        <v>156</v>
      </c>
    </row>
    <row r="771" s="14" customFormat="1">
      <c r="A771" s="14"/>
      <c r="B771" s="252"/>
      <c r="C771" s="253"/>
      <c r="D771" s="243" t="s">
        <v>169</v>
      </c>
      <c r="E771" s="254" t="s">
        <v>1</v>
      </c>
      <c r="F771" s="255" t="s">
        <v>242</v>
      </c>
      <c r="G771" s="253"/>
      <c r="H771" s="256">
        <v>17.835000000000001</v>
      </c>
      <c r="I771" s="257"/>
      <c r="J771" s="253"/>
      <c r="K771" s="253"/>
      <c r="L771" s="258"/>
      <c r="M771" s="259"/>
      <c r="N771" s="260"/>
      <c r="O771" s="260"/>
      <c r="P771" s="260"/>
      <c r="Q771" s="260"/>
      <c r="R771" s="260"/>
      <c r="S771" s="260"/>
      <c r="T771" s="261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62" t="s">
        <v>169</v>
      </c>
      <c r="AU771" s="262" t="s">
        <v>86</v>
      </c>
      <c r="AV771" s="14" t="s">
        <v>86</v>
      </c>
      <c r="AW771" s="14" t="s">
        <v>32</v>
      </c>
      <c r="AX771" s="14" t="s">
        <v>76</v>
      </c>
      <c r="AY771" s="262" t="s">
        <v>156</v>
      </c>
    </row>
    <row r="772" s="14" customFormat="1">
      <c r="A772" s="14"/>
      <c r="B772" s="252"/>
      <c r="C772" s="253"/>
      <c r="D772" s="243" t="s">
        <v>169</v>
      </c>
      <c r="E772" s="254" t="s">
        <v>1</v>
      </c>
      <c r="F772" s="255" t="s">
        <v>191</v>
      </c>
      <c r="G772" s="253"/>
      <c r="H772" s="256">
        <v>-1.8</v>
      </c>
      <c r="I772" s="257"/>
      <c r="J772" s="253"/>
      <c r="K772" s="253"/>
      <c r="L772" s="258"/>
      <c r="M772" s="259"/>
      <c r="N772" s="260"/>
      <c r="O772" s="260"/>
      <c r="P772" s="260"/>
      <c r="Q772" s="260"/>
      <c r="R772" s="260"/>
      <c r="S772" s="260"/>
      <c r="T772" s="261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62" t="s">
        <v>169</v>
      </c>
      <c r="AU772" s="262" t="s">
        <v>86</v>
      </c>
      <c r="AV772" s="14" t="s">
        <v>86</v>
      </c>
      <c r="AW772" s="14" t="s">
        <v>32</v>
      </c>
      <c r="AX772" s="14" t="s">
        <v>76</v>
      </c>
      <c r="AY772" s="262" t="s">
        <v>156</v>
      </c>
    </row>
    <row r="773" s="13" customFormat="1">
      <c r="A773" s="13"/>
      <c r="B773" s="241"/>
      <c r="C773" s="242"/>
      <c r="D773" s="243" t="s">
        <v>169</v>
      </c>
      <c r="E773" s="244" t="s">
        <v>1</v>
      </c>
      <c r="F773" s="245" t="s">
        <v>220</v>
      </c>
      <c r="G773" s="242"/>
      <c r="H773" s="244" t="s">
        <v>1</v>
      </c>
      <c r="I773" s="246"/>
      <c r="J773" s="242"/>
      <c r="K773" s="242"/>
      <c r="L773" s="247"/>
      <c r="M773" s="248"/>
      <c r="N773" s="249"/>
      <c r="O773" s="249"/>
      <c r="P773" s="249"/>
      <c r="Q773" s="249"/>
      <c r="R773" s="249"/>
      <c r="S773" s="249"/>
      <c r="T773" s="250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51" t="s">
        <v>169</v>
      </c>
      <c r="AU773" s="251" t="s">
        <v>86</v>
      </c>
      <c r="AV773" s="13" t="s">
        <v>84</v>
      </c>
      <c r="AW773" s="13" t="s">
        <v>32</v>
      </c>
      <c r="AX773" s="13" t="s">
        <v>76</v>
      </c>
      <c r="AY773" s="251" t="s">
        <v>156</v>
      </c>
    </row>
    <row r="774" s="14" customFormat="1">
      <c r="A774" s="14"/>
      <c r="B774" s="252"/>
      <c r="C774" s="253"/>
      <c r="D774" s="243" t="s">
        <v>169</v>
      </c>
      <c r="E774" s="254" t="s">
        <v>1</v>
      </c>
      <c r="F774" s="255" t="s">
        <v>243</v>
      </c>
      <c r="G774" s="253"/>
      <c r="H774" s="256">
        <v>37.023000000000003</v>
      </c>
      <c r="I774" s="257"/>
      <c r="J774" s="253"/>
      <c r="K774" s="253"/>
      <c r="L774" s="258"/>
      <c r="M774" s="259"/>
      <c r="N774" s="260"/>
      <c r="O774" s="260"/>
      <c r="P774" s="260"/>
      <c r="Q774" s="260"/>
      <c r="R774" s="260"/>
      <c r="S774" s="260"/>
      <c r="T774" s="261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62" t="s">
        <v>169</v>
      </c>
      <c r="AU774" s="262" t="s">
        <v>86</v>
      </c>
      <c r="AV774" s="14" t="s">
        <v>86</v>
      </c>
      <c r="AW774" s="14" t="s">
        <v>32</v>
      </c>
      <c r="AX774" s="14" t="s">
        <v>76</v>
      </c>
      <c r="AY774" s="262" t="s">
        <v>156</v>
      </c>
    </row>
    <row r="775" s="14" customFormat="1">
      <c r="A775" s="14"/>
      <c r="B775" s="252"/>
      <c r="C775" s="253"/>
      <c r="D775" s="243" t="s">
        <v>169</v>
      </c>
      <c r="E775" s="254" t="s">
        <v>1</v>
      </c>
      <c r="F775" s="255" t="s">
        <v>244</v>
      </c>
      <c r="G775" s="253"/>
      <c r="H775" s="256">
        <v>-1.6000000000000001</v>
      </c>
      <c r="I775" s="257"/>
      <c r="J775" s="253"/>
      <c r="K775" s="253"/>
      <c r="L775" s="258"/>
      <c r="M775" s="259"/>
      <c r="N775" s="260"/>
      <c r="O775" s="260"/>
      <c r="P775" s="260"/>
      <c r="Q775" s="260"/>
      <c r="R775" s="260"/>
      <c r="S775" s="260"/>
      <c r="T775" s="261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62" t="s">
        <v>169</v>
      </c>
      <c r="AU775" s="262" t="s">
        <v>86</v>
      </c>
      <c r="AV775" s="14" t="s">
        <v>86</v>
      </c>
      <c r="AW775" s="14" t="s">
        <v>32</v>
      </c>
      <c r="AX775" s="14" t="s">
        <v>76</v>
      </c>
      <c r="AY775" s="262" t="s">
        <v>156</v>
      </c>
    </row>
    <row r="776" s="13" customFormat="1">
      <c r="A776" s="13"/>
      <c r="B776" s="241"/>
      <c r="C776" s="242"/>
      <c r="D776" s="243" t="s">
        <v>169</v>
      </c>
      <c r="E776" s="244" t="s">
        <v>1</v>
      </c>
      <c r="F776" s="245" t="s">
        <v>223</v>
      </c>
      <c r="G776" s="242"/>
      <c r="H776" s="244" t="s">
        <v>1</v>
      </c>
      <c r="I776" s="246"/>
      <c r="J776" s="242"/>
      <c r="K776" s="242"/>
      <c r="L776" s="247"/>
      <c r="M776" s="248"/>
      <c r="N776" s="249"/>
      <c r="O776" s="249"/>
      <c r="P776" s="249"/>
      <c r="Q776" s="249"/>
      <c r="R776" s="249"/>
      <c r="S776" s="249"/>
      <c r="T776" s="250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51" t="s">
        <v>169</v>
      </c>
      <c r="AU776" s="251" t="s">
        <v>86</v>
      </c>
      <c r="AV776" s="13" t="s">
        <v>84</v>
      </c>
      <c r="AW776" s="13" t="s">
        <v>32</v>
      </c>
      <c r="AX776" s="13" t="s">
        <v>76</v>
      </c>
      <c r="AY776" s="251" t="s">
        <v>156</v>
      </c>
    </row>
    <row r="777" s="14" customFormat="1">
      <c r="A777" s="14"/>
      <c r="B777" s="252"/>
      <c r="C777" s="253"/>
      <c r="D777" s="243" t="s">
        <v>169</v>
      </c>
      <c r="E777" s="254" t="s">
        <v>1</v>
      </c>
      <c r="F777" s="255" t="s">
        <v>245</v>
      </c>
      <c r="G777" s="253"/>
      <c r="H777" s="256">
        <v>16.503</v>
      </c>
      <c r="I777" s="257"/>
      <c r="J777" s="253"/>
      <c r="K777" s="253"/>
      <c r="L777" s="258"/>
      <c r="M777" s="259"/>
      <c r="N777" s="260"/>
      <c r="O777" s="260"/>
      <c r="P777" s="260"/>
      <c r="Q777" s="260"/>
      <c r="R777" s="260"/>
      <c r="S777" s="260"/>
      <c r="T777" s="261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62" t="s">
        <v>169</v>
      </c>
      <c r="AU777" s="262" t="s">
        <v>86</v>
      </c>
      <c r="AV777" s="14" t="s">
        <v>86</v>
      </c>
      <c r="AW777" s="14" t="s">
        <v>32</v>
      </c>
      <c r="AX777" s="14" t="s">
        <v>76</v>
      </c>
      <c r="AY777" s="262" t="s">
        <v>156</v>
      </c>
    </row>
    <row r="778" s="14" customFormat="1">
      <c r="A778" s="14"/>
      <c r="B778" s="252"/>
      <c r="C778" s="253"/>
      <c r="D778" s="243" t="s">
        <v>169</v>
      </c>
      <c r="E778" s="254" t="s">
        <v>1</v>
      </c>
      <c r="F778" s="255" t="s">
        <v>246</v>
      </c>
      <c r="G778" s="253"/>
      <c r="H778" s="256">
        <v>-3.2000000000000002</v>
      </c>
      <c r="I778" s="257"/>
      <c r="J778" s="253"/>
      <c r="K778" s="253"/>
      <c r="L778" s="258"/>
      <c r="M778" s="259"/>
      <c r="N778" s="260"/>
      <c r="O778" s="260"/>
      <c r="P778" s="260"/>
      <c r="Q778" s="260"/>
      <c r="R778" s="260"/>
      <c r="S778" s="260"/>
      <c r="T778" s="261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62" t="s">
        <v>169</v>
      </c>
      <c r="AU778" s="262" t="s">
        <v>86</v>
      </c>
      <c r="AV778" s="14" t="s">
        <v>86</v>
      </c>
      <c r="AW778" s="14" t="s">
        <v>32</v>
      </c>
      <c r="AX778" s="14" t="s">
        <v>76</v>
      </c>
      <c r="AY778" s="262" t="s">
        <v>156</v>
      </c>
    </row>
    <row r="779" s="14" customFormat="1">
      <c r="A779" s="14"/>
      <c r="B779" s="252"/>
      <c r="C779" s="253"/>
      <c r="D779" s="243" t="s">
        <v>169</v>
      </c>
      <c r="E779" s="254" t="s">
        <v>1</v>
      </c>
      <c r="F779" s="255" t="s">
        <v>247</v>
      </c>
      <c r="G779" s="253"/>
      <c r="H779" s="256">
        <v>21.524999999999999</v>
      </c>
      <c r="I779" s="257"/>
      <c r="J779" s="253"/>
      <c r="K779" s="253"/>
      <c r="L779" s="258"/>
      <c r="M779" s="259"/>
      <c r="N779" s="260"/>
      <c r="O779" s="260"/>
      <c r="P779" s="260"/>
      <c r="Q779" s="260"/>
      <c r="R779" s="260"/>
      <c r="S779" s="260"/>
      <c r="T779" s="261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62" t="s">
        <v>169</v>
      </c>
      <c r="AU779" s="262" t="s">
        <v>86</v>
      </c>
      <c r="AV779" s="14" t="s">
        <v>86</v>
      </c>
      <c r="AW779" s="14" t="s">
        <v>32</v>
      </c>
      <c r="AX779" s="14" t="s">
        <v>76</v>
      </c>
      <c r="AY779" s="262" t="s">
        <v>156</v>
      </c>
    </row>
    <row r="780" s="14" customFormat="1">
      <c r="A780" s="14"/>
      <c r="B780" s="252"/>
      <c r="C780" s="253"/>
      <c r="D780" s="243" t="s">
        <v>169</v>
      </c>
      <c r="E780" s="254" t="s">
        <v>1</v>
      </c>
      <c r="F780" s="255" t="s">
        <v>244</v>
      </c>
      <c r="G780" s="253"/>
      <c r="H780" s="256">
        <v>-1.6000000000000001</v>
      </c>
      <c r="I780" s="257"/>
      <c r="J780" s="253"/>
      <c r="K780" s="253"/>
      <c r="L780" s="258"/>
      <c r="M780" s="259"/>
      <c r="N780" s="260"/>
      <c r="O780" s="260"/>
      <c r="P780" s="260"/>
      <c r="Q780" s="260"/>
      <c r="R780" s="260"/>
      <c r="S780" s="260"/>
      <c r="T780" s="261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62" t="s">
        <v>169</v>
      </c>
      <c r="AU780" s="262" t="s">
        <v>86</v>
      </c>
      <c r="AV780" s="14" t="s">
        <v>86</v>
      </c>
      <c r="AW780" s="14" t="s">
        <v>32</v>
      </c>
      <c r="AX780" s="14" t="s">
        <v>76</v>
      </c>
      <c r="AY780" s="262" t="s">
        <v>156</v>
      </c>
    </row>
    <row r="781" s="15" customFormat="1">
      <c r="A781" s="15"/>
      <c r="B781" s="263"/>
      <c r="C781" s="264"/>
      <c r="D781" s="243" t="s">
        <v>169</v>
      </c>
      <c r="E781" s="265" t="s">
        <v>1</v>
      </c>
      <c r="F781" s="266" t="s">
        <v>179</v>
      </c>
      <c r="G781" s="264"/>
      <c r="H781" s="267">
        <v>84.686000000000007</v>
      </c>
      <c r="I781" s="268"/>
      <c r="J781" s="264"/>
      <c r="K781" s="264"/>
      <c r="L781" s="269"/>
      <c r="M781" s="270"/>
      <c r="N781" s="271"/>
      <c r="O781" s="271"/>
      <c r="P781" s="271"/>
      <c r="Q781" s="271"/>
      <c r="R781" s="271"/>
      <c r="S781" s="271"/>
      <c r="T781" s="272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73" t="s">
        <v>169</v>
      </c>
      <c r="AU781" s="273" t="s">
        <v>86</v>
      </c>
      <c r="AV781" s="15" t="s">
        <v>163</v>
      </c>
      <c r="AW781" s="15" t="s">
        <v>32</v>
      </c>
      <c r="AX781" s="15" t="s">
        <v>84</v>
      </c>
      <c r="AY781" s="273" t="s">
        <v>156</v>
      </c>
    </row>
    <row r="782" s="2" customFormat="1" ht="24.15" customHeight="1">
      <c r="A782" s="38"/>
      <c r="B782" s="39"/>
      <c r="C782" s="274" t="s">
        <v>775</v>
      </c>
      <c r="D782" s="274" t="s">
        <v>298</v>
      </c>
      <c r="E782" s="275" t="s">
        <v>776</v>
      </c>
      <c r="F782" s="276" t="s">
        <v>777</v>
      </c>
      <c r="G782" s="277" t="s">
        <v>167</v>
      </c>
      <c r="H782" s="278">
        <v>93.155000000000001</v>
      </c>
      <c r="I782" s="279"/>
      <c r="J782" s="280">
        <f>ROUND(I782*H782,2)</f>
        <v>0</v>
      </c>
      <c r="K782" s="281"/>
      <c r="L782" s="282"/>
      <c r="M782" s="283" t="s">
        <v>1</v>
      </c>
      <c r="N782" s="284" t="s">
        <v>41</v>
      </c>
      <c r="O782" s="91"/>
      <c r="P782" s="237">
        <f>O782*H782</f>
        <v>0</v>
      </c>
      <c r="Q782" s="237">
        <v>0.016</v>
      </c>
      <c r="R782" s="237">
        <f>Q782*H782</f>
        <v>1.49048</v>
      </c>
      <c r="S782" s="237">
        <v>0</v>
      </c>
      <c r="T782" s="238">
        <f>S782*H782</f>
        <v>0</v>
      </c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R782" s="239" t="s">
        <v>360</v>
      </c>
      <c r="AT782" s="239" t="s">
        <v>298</v>
      </c>
      <c r="AU782" s="239" t="s">
        <v>86</v>
      </c>
      <c r="AY782" s="17" t="s">
        <v>156</v>
      </c>
      <c r="BE782" s="240">
        <f>IF(N782="základní",J782,0)</f>
        <v>0</v>
      </c>
      <c r="BF782" s="240">
        <f>IF(N782="snížená",J782,0)</f>
        <v>0</v>
      </c>
      <c r="BG782" s="240">
        <f>IF(N782="zákl. přenesená",J782,0)</f>
        <v>0</v>
      </c>
      <c r="BH782" s="240">
        <f>IF(N782="sníž. přenesená",J782,0)</f>
        <v>0</v>
      </c>
      <c r="BI782" s="240">
        <f>IF(N782="nulová",J782,0)</f>
        <v>0</v>
      </c>
      <c r="BJ782" s="17" t="s">
        <v>84</v>
      </c>
      <c r="BK782" s="240">
        <f>ROUND(I782*H782,2)</f>
        <v>0</v>
      </c>
      <c r="BL782" s="17" t="s">
        <v>216</v>
      </c>
      <c r="BM782" s="239" t="s">
        <v>778</v>
      </c>
    </row>
    <row r="783" s="14" customFormat="1">
      <c r="A783" s="14"/>
      <c r="B783" s="252"/>
      <c r="C783" s="253"/>
      <c r="D783" s="243" t="s">
        <v>169</v>
      </c>
      <c r="E783" s="254" t="s">
        <v>1</v>
      </c>
      <c r="F783" s="255" t="s">
        <v>779</v>
      </c>
      <c r="G783" s="253"/>
      <c r="H783" s="256">
        <v>93.155000000000001</v>
      </c>
      <c r="I783" s="257"/>
      <c r="J783" s="253"/>
      <c r="K783" s="253"/>
      <c r="L783" s="258"/>
      <c r="M783" s="259"/>
      <c r="N783" s="260"/>
      <c r="O783" s="260"/>
      <c r="P783" s="260"/>
      <c r="Q783" s="260"/>
      <c r="R783" s="260"/>
      <c r="S783" s="260"/>
      <c r="T783" s="261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62" t="s">
        <v>169</v>
      </c>
      <c r="AU783" s="262" t="s">
        <v>86</v>
      </c>
      <c r="AV783" s="14" t="s">
        <v>86</v>
      </c>
      <c r="AW783" s="14" t="s">
        <v>32</v>
      </c>
      <c r="AX783" s="14" t="s">
        <v>84</v>
      </c>
      <c r="AY783" s="262" t="s">
        <v>156</v>
      </c>
    </row>
    <row r="784" s="2" customFormat="1" ht="24.15" customHeight="1">
      <c r="A784" s="38"/>
      <c r="B784" s="39"/>
      <c r="C784" s="227" t="s">
        <v>780</v>
      </c>
      <c r="D784" s="227" t="s">
        <v>159</v>
      </c>
      <c r="E784" s="228" t="s">
        <v>781</v>
      </c>
      <c r="F784" s="229" t="s">
        <v>782</v>
      </c>
      <c r="G784" s="230" t="s">
        <v>167</v>
      </c>
      <c r="H784" s="231">
        <v>3.113</v>
      </c>
      <c r="I784" s="232"/>
      <c r="J784" s="233">
        <f>ROUND(I784*H784,2)</f>
        <v>0</v>
      </c>
      <c r="K784" s="234"/>
      <c r="L784" s="44"/>
      <c r="M784" s="235" t="s">
        <v>1</v>
      </c>
      <c r="N784" s="236" t="s">
        <v>41</v>
      </c>
      <c r="O784" s="91"/>
      <c r="P784" s="237">
        <f>O784*H784</f>
        <v>0</v>
      </c>
      <c r="Q784" s="237">
        <v>0.00131</v>
      </c>
      <c r="R784" s="237">
        <f>Q784*H784</f>
        <v>0.0040780299999999998</v>
      </c>
      <c r="S784" s="237">
        <v>0</v>
      </c>
      <c r="T784" s="238">
        <f>S784*H784</f>
        <v>0</v>
      </c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R784" s="239" t="s">
        <v>216</v>
      </c>
      <c r="AT784" s="239" t="s">
        <v>159</v>
      </c>
      <c r="AU784" s="239" t="s">
        <v>86</v>
      </c>
      <c r="AY784" s="17" t="s">
        <v>156</v>
      </c>
      <c r="BE784" s="240">
        <f>IF(N784="základní",J784,0)</f>
        <v>0</v>
      </c>
      <c r="BF784" s="240">
        <f>IF(N784="snížená",J784,0)</f>
        <v>0</v>
      </c>
      <c r="BG784" s="240">
        <f>IF(N784="zákl. přenesená",J784,0)</f>
        <v>0</v>
      </c>
      <c r="BH784" s="240">
        <f>IF(N784="sníž. přenesená",J784,0)</f>
        <v>0</v>
      </c>
      <c r="BI784" s="240">
        <f>IF(N784="nulová",J784,0)</f>
        <v>0</v>
      </c>
      <c r="BJ784" s="17" t="s">
        <v>84</v>
      </c>
      <c r="BK784" s="240">
        <f>ROUND(I784*H784,2)</f>
        <v>0</v>
      </c>
      <c r="BL784" s="17" t="s">
        <v>216</v>
      </c>
      <c r="BM784" s="239" t="s">
        <v>783</v>
      </c>
    </row>
    <row r="785" s="13" customFormat="1">
      <c r="A785" s="13"/>
      <c r="B785" s="241"/>
      <c r="C785" s="242"/>
      <c r="D785" s="243" t="s">
        <v>169</v>
      </c>
      <c r="E785" s="244" t="s">
        <v>1</v>
      </c>
      <c r="F785" s="245" t="s">
        <v>784</v>
      </c>
      <c r="G785" s="242"/>
      <c r="H785" s="244" t="s">
        <v>1</v>
      </c>
      <c r="I785" s="246"/>
      <c r="J785" s="242"/>
      <c r="K785" s="242"/>
      <c r="L785" s="247"/>
      <c r="M785" s="248"/>
      <c r="N785" s="249"/>
      <c r="O785" s="249"/>
      <c r="P785" s="249"/>
      <c r="Q785" s="249"/>
      <c r="R785" s="249"/>
      <c r="S785" s="249"/>
      <c r="T785" s="250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51" t="s">
        <v>169</v>
      </c>
      <c r="AU785" s="251" t="s">
        <v>86</v>
      </c>
      <c r="AV785" s="13" t="s">
        <v>84</v>
      </c>
      <c r="AW785" s="13" t="s">
        <v>32</v>
      </c>
      <c r="AX785" s="13" t="s">
        <v>76</v>
      </c>
      <c r="AY785" s="251" t="s">
        <v>156</v>
      </c>
    </row>
    <row r="786" s="14" customFormat="1">
      <c r="A786" s="14"/>
      <c r="B786" s="252"/>
      <c r="C786" s="253"/>
      <c r="D786" s="243" t="s">
        <v>169</v>
      </c>
      <c r="E786" s="254" t="s">
        <v>1</v>
      </c>
      <c r="F786" s="255" t="s">
        <v>785</v>
      </c>
      <c r="G786" s="253"/>
      <c r="H786" s="256">
        <v>1.613</v>
      </c>
      <c r="I786" s="257"/>
      <c r="J786" s="253"/>
      <c r="K786" s="253"/>
      <c r="L786" s="258"/>
      <c r="M786" s="259"/>
      <c r="N786" s="260"/>
      <c r="O786" s="260"/>
      <c r="P786" s="260"/>
      <c r="Q786" s="260"/>
      <c r="R786" s="260"/>
      <c r="S786" s="260"/>
      <c r="T786" s="261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62" t="s">
        <v>169</v>
      </c>
      <c r="AU786" s="262" t="s">
        <v>86</v>
      </c>
      <c r="AV786" s="14" t="s">
        <v>86</v>
      </c>
      <c r="AW786" s="14" t="s">
        <v>32</v>
      </c>
      <c r="AX786" s="14" t="s">
        <v>76</v>
      </c>
      <c r="AY786" s="262" t="s">
        <v>156</v>
      </c>
    </row>
    <row r="787" s="13" customFormat="1">
      <c r="A787" s="13"/>
      <c r="B787" s="241"/>
      <c r="C787" s="242"/>
      <c r="D787" s="243" t="s">
        <v>169</v>
      </c>
      <c r="E787" s="244" t="s">
        <v>1</v>
      </c>
      <c r="F787" s="245" t="s">
        <v>786</v>
      </c>
      <c r="G787" s="242"/>
      <c r="H787" s="244" t="s">
        <v>1</v>
      </c>
      <c r="I787" s="246"/>
      <c r="J787" s="242"/>
      <c r="K787" s="242"/>
      <c r="L787" s="247"/>
      <c r="M787" s="248"/>
      <c r="N787" s="249"/>
      <c r="O787" s="249"/>
      <c r="P787" s="249"/>
      <c r="Q787" s="249"/>
      <c r="R787" s="249"/>
      <c r="S787" s="249"/>
      <c r="T787" s="250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51" t="s">
        <v>169</v>
      </c>
      <c r="AU787" s="251" t="s">
        <v>86</v>
      </c>
      <c r="AV787" s="13" t="s">
        <v>84</v>
      </c>
      <c r="AW787" s="13" t="s">
        <v>32</v>
      </c>
      <c r="AX787" s="13" t="s">
        <v>76</v>
      </c>
      <c r="AY787" s="251" t="s">
        <v>156</v>
      </c>
    </row>
    <row r="788" s="14" customFormat="1">
      <c r="A788" s="14"/>
      <c r="B788" s="252"/>
      <c r="C788" s="253"/>
      <c r="D788" s="243" t="s">
        <v>169</v>
      </c>
      <c r="E788" s="254" t="s">
        <v>1</v>
      </c>
      <c r="F788" s="255" t="s">
        <v>787</v>
      </c>
      <c r="G788" s="253"/>
      <c r="H788" s="256">
        <v>1.5</v>
      </c>
      <c r="I788" s="257"/>
      <c r="J788" s="253"/>
      <c r="K788" s="253"/>
      <c r="L788" s="258"/>
      <c r="M788" s="259"/>
      <c r="N788" s="260"/>
      <c r="O788" s="260"/>
      <c r="P788" s="260"/>
      <c r="Q788" s="260"/>
      <c r="R788" s="260"/>
      <c r="S788" s="260"/>
      <c r="T788" s="261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62" t="s">
        <v>169</v>
      </c>
      <c r="AU788" s="262" t="s">
        <v>86</v>
      </c>
      <c r="AV788" s="14" t="s">
        <v>86</v>
      </c>
      <c r="AW788" s="14" t="s">
        <v>32</v>
      </c>
      <c r="AX788" s="14" t="s">
        <v>76</v>
      </c>
      <c r="AY788" s="262" t="s">
        <v>156</v>
      </c>
    </row>
    <row r="789" s="15" customFormat="1">
      <c r="A789" s="15"/>
      <c r="B789" s="263"/>
      <c r="C789" s="264"/>
      <c r="D789" s="243" t="s">
        <v>169</v>
      </c>
      <c r="E789" s="265" t="s">
        <v>1</v>
      </c>
      <c r="F789" s="266" t="s">
        <v>179</v>
      </c>
      <c r="G789" s="264"/>
      <c r="H789" s="267">
        <v>3.113</v>
      </c>
      <c r="I789" s="268"/>
      <c r="J789" s="264"/>
      <c r="K789" s="264"/>
      <c r="L789" s="269"/>
      <c r="M789" s="270"/>
      <c r="N789" s="271"/>
      <c r="O789" s="271"/>
      <c r="P789" s="271"/>
      <c r="Q789" s="271"/>
      <c r="R789" s="271"/>
      <c r="S789" s="271"/>
      <c r="T789" s="272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T789" s="273" t="s">
        <v>169</v>
      </c>
      <c r="AU789" s="273" t="s">
        <v>86</v>
      </c>
      <c r="AV789" s="15" t="s">
        <v>163</v>
      </c>
      <c r="AW789" s="15" t="s">
        <v>32</v>
      </c>
      <c r="AX789" s="15" t="s">
        <v>84</v>
      </c>
      <c r="AY789" s="273" t="s">
        <v>156</v>
      </c>
    </row>
    <row r="790" s="2" customFormat="1" ht="16.5" customHeight="1">
      <c r="A790" s="38"/>
      <c r="B790" s="39"/>
      <c r="C790" s="274" t="s">
        <v>788</v>
      </c>
      <c r="D790" s="274" t="s">
        <v>298</v>
      </c>
      <c r="E790" s="275" t="s">
        <v>789</v>
      </c>
      <c r="F790" s="276" t="s">
        <v>790</v>
      </c>
      <c r="G790" s="277" t="s">
        <v>162</v>
      </c>
      <c r="H790" s="278">
        <v>1</v>
      </c>
      <c r="I790" s="279"/>
      <c r="J790" s="280">
        <f>ROUND(I790*H790,2)</f>
        <v>0</v>
      </c>
      <c r="K790" s="281"/>
      <c r="L790" s="282"/>
      <c r="M790" s="283" t="s">
        <v>1</v>
      </c>
      <c r="N790" s="284" t="s">
        <v>41</v>
      </c>
      <c r="O790" s="91"/>
      <c r="P790" s="237">
        <f>O790*H790</f>
        <v>0</v>
      </c>
      <c r="Q790" s="237">
        <v>0.0074999999999999997</v>
      </c>
      <c r="R790" s="237">
        <f>Q790*H790</f>
        <v>0.0074999999999999997</v>
      </c>
      <c r="S790" s="237">
        <v>0</v>
      </c>
      <c r="T790" s="238">
        <f>S790*H790</f>
        <v>0</v>
      </c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R790" s="239" t="s">
        <v>360</v>
      </c>
      <c r="AT790" s="239" t="s">
        <v>298</v>
      </c>
      <c r="AU790" s="239" t="s">
        <v>86</v>
      </c>
      <c r="AY790" s="17" t="s">
        <v>156</v>
      </c>
      <c r="BE790" s="240">
        <f>IF(N790="základní",J790,0)</f>
        <v>0</v>
      </c>
      <c r="BF790" s="240">
        <f>IF(N790="snížená",J790,0)</f>
        <v>0</v>
      </c>
      <c r="BG790" s="240">
        <f>IF(N790="zákl. přenesená",J790,0)</f>
        <v>0</v>
      </c>
      <c r="BH790" s="240">
        <f>IF(N790="sníž. přenesená",J790,0)</f>
        <v>0</v>
      </c>
      <c r="BI790" s="240">
        <f>IF(N790="nulová",J790,0)</f>
        <v>0</v>
      </c>
      <c r="BJ790" s="17" t="s">
        <v>84</v>
      </c>
      <c r="BK790" s="240">
        <f>ROUND(I790*H790,2)</f>
        <v>0</v>
      </c>
      <c r="BL790" s="17" t="s">
        <v>216</v>
      </c>
      <c r="BM790" s="239" t="s">
        <v>791</v>
      </c>
    </row>
    <row r="791" s="2" customFormat="1" ht="16.5" customHeight="1">
      <c r="A791" s="38"/>
      <c r="B791" s="39"/>
      <c r="C791" s="274" t="s">
        <v>792</v>
      </c>
      <c r="D791" s="274" t="s">
        <v>298</v>
      </c>
      <c r="E791" s="275" t="s">
        <v>793</v>
      </c>
      <c r="F791" s="276" t="s">
        <v>794</v>
      </c>
      <c r="G791" s="277" t="s">
        <v>162</v>
      </c>
      <c r="H791" s="278">
        <v>1</v>
      </c>
      <c r="I791" s="279"/>
      <c r="J791" s="280">
        <f>ROUND(I791*H791,2)</f>
        <v>0</v>
      </c>
      <c r="K791" s="281"/>
      <c r="L791" s="282"/>
      <c r="M791" s="283" t="s">
        <v>1</v>
      </c>
      <c r="N791" s="284" t="s">
        <v>41</v>
      </c>
      <c r="O791" s="91"/>
      <c r="P791" s="237">
        <f>O791*H791</f>
        <v>0</v>
      </c>
      <c r="Q791" s="237">
        <v>0.0074999999999999997</v>
      </c>
      <c r="R791" s="237">
        <f>Q791*H791</f>
        <v>0.0074999999999999997</v>
      </c>
      <c r="S791" s="237">
        <v>0</v>
      </c>
      <c r="T791" s="238">
        <f>S791*H791</f>
        <v>0</v>
      </c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R791" s="239" t="s">
        <v>360</v>
      </c>
      <c r="AT791" s="239" t="s">
        <v>298</v>
      </c>
      <c r="AU791" s="239" t="s">
        <v>86</v>
      </c>
      <c r="AY791" s="17" t="s">
        <v>156</v>
      </c>
      <c r="BE791" s="240">
        <f>IF(N791="základní",J791,0)</f>
        <v>0</v>
      </c>
      <c r="BF791" s="240">
        <f>IF(N791="snížená",J791,0)</f>
        <v>0</v>
      </c>
      <c r="BG791" s="240">
        <f>IF(N791="zákl. přenesená",J791,0)</f>
        <v>0</v>
      </c>
      <c r="BH791" s="240">
        <f>IF(N791="sníž. přenesená",J791,0)</f>
        <v>0</v>
      </c>
      <c r="BI791" s="240">
        <f>IF(N791="nulová",J791,0)</f>
        <v>0</v>
      </c>
      <c r="BJ791" s="17" t="s">
        <v>84</v>
      </c>
      <c r="BK791" s="240">
        <f>ROUND(I791*H791,2)</f>
        <v>0</v>
      </c>
      <c r="BL791" s="17" t="s">
        <v>216</v>
      </c>
      <c r="BM791" s="239" t="s">
        <v>795</v>
      </c>
    </row>
    <row r="792" s="2" customFormat="1" ht="24.15" customHeight="1">
      <c r="A792" s="38"/>
      <c r="B792" s="39"/>
      <c r="C792" s="227" t="s">
        <v>796</v>
      </c>
      <c r="D792" s="227" t="s">
        <v>159</v>
      </c>
      <c r="E792" s="228" t="s">
        <v>797</v>
      </c>
      <c r="F792" s="229" t="s">
        <v>798</v>
      </c>
      <c r="G792" s="230" t="s">
        <v>196</v>
      </c>
      <c r="H792" s="231">
        <v>16.625</v>
      </c>
      <c r="I792" s="232"/>
      <c r="J792" s="233">
        <f>ROUND(I792*H792,2)</f>
        <v>0</v>
      </c>
      <c r="K792" s="234"/>
      <c r="L792" s="44"/>
      <c r="M792" s="235" t="s">
        <v>1</v>
      </c>
      <c r="N792" s="236" t="s">
        <v>41</v>
      </c>
      <c r="O792" s="91"/>
      <c r="P792" s="237">
        <f>O792*H792</f>
        <v>0</v>
      </c>
      <c r="Q792" s="237">
        <v>0.00020000000000000001</v>
      </c>
      <c r="R792" s="237">
        <f>Q792*H792</f>
        <v>0.0033250000000000003</v>
      </c>
      <c r="S792" s="237">
        <v>0</v>
      </c>
      <c r="T792" s="238">
        <f>S792*H792</f>
        <v>0</v>
      </c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R792" s="239" t="s">
        <v>216</v>
      </c>
      <c r="AT792" s="239" t="s">
        <v>159</v>
      </c>
      <c r="AU792" s="239" t="s">
        <v>86</v>
      </c>
      <c r="AY792" s="17" t="s">
        <v>156</v>
      </c>
      <c r="BE792" s="240">
        <f>IF(N792="základní",J792,0)</f>
        <v>0</v>
      </c>
      <c r="BF792" s="240">
        <f>IF(N792="snížená",J792,0)</f>
        <v>0</v>
      </c>
      <c r="BG792" s="240">
        <f>IF(N792="zákl. přenesená",J792,0)</f>
        <v>0</v>
      </c>
      <c r="BH792" s="240">
        <f>IF(N792="sníž. přenesená",J792,0)</f>
        <v>0</v>
      </c>
      <c r="BI792" s="240">
        <f>IF(N792="nulová",J792,0)</f>
        <v>0</v>
      </c>
      <c r="BJ792" s="17" t="s">
        <v>84</v>
      </c>
      <c r="BK792" s="240">
        <f>ROUND(I792*H792,2)</f>
        <v>0</v>
      </c>
      <c r="BL792" s="17" t="s">
        <v>216</v>
      </c>
      <c r="BM792" s="239" t="s">
        <v>799</v>
      </c>
    </row>
    <row r="793" s="13" customFormat="1">
      <c r="A793" s="13"/>
      <c r="B793" s="241"/>
      <c r="C793" s="242"/>
      <c r="D793" s="243" t="s">
        <v>169</v>
      </c>
      <c r="E793" s="244" t="s">
        <v>1</v>
      </c>
      <c r="F793" s="245" t="s">
        <v>170</v>
      </c>
      <c r="G793" s="242"/>
      <c r="H793" s="244" t="s">
        <v>1</v>
      </c>
      <c r="I793" s="246"/>
      <c r="J793" s="242"/>
      <c r="K793" s="242"/>
      <c r="L793" s="247"/>
      <c r="M793" s="248"/>
      <c r="N793" s="249"/>
      <c r="O793" s="249"/>
      <c r="P793" s="249"/>
      <c r="Q793" s="249"/>
      <c r="R793" s="249"/>
      <c r="S793" s="249"/>
      <c r="T793" s="250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51" t="s">
        <v>169</v>
      </c>
      <c r="AU793" s="251" t="s">
        <v>86</v>
      </c>
      <c r="AV793" s="13" t="s">
        <v>84</v>
      </c>
      <c r="AW793" s="13" t="s">
        <v>32</v>
      </c>
      <c r="AX793" s="13" t="s">
        <v>76</v>
      </c>
      <c r="AY793" s="251" t="s">
        <v>156</v>
      </c>
    </row>
    <row r="794" s="13" customFormat="1">
      <c r="A794" s="13"/>
      <c r="B794" s="241"/>
      <c r="C794" s="242"/>
      <c r="D794" s="243" t="s">
        <v>169</v>
      </c>
      <c r="E794" s="244" t="s">
        <v>1</v>
      </c>
      <c r="F794" s="245" t="s">
        <v>218</v>
      </c>
      <c r="G794" s="242"/>
      <c r="H794" s="244" t="s">
        <v>1</v>
      </c>
      <c r="I794" s="246"/>
      <c r="J794" s="242"/>
      <c r="K794" s="242"/>
      <c r="L794" s="247"/>
      <c r="M794" s="248"/>
      <c r="N794" s="249"/>
      <c r="O794" s="249"/>
      <c r="P794" s="249"/>
      <c r="Q794" s="249"/>
      <c r="R794" s="249"/>
      <c r="S794" s="249"/>
      <c r="T794" s="250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51" t="s">
        <v>169</v>
      </c>
      <c r="AU794" s="251" t="s">
        <v>86</v>
      </c>
      <c r="AV794" s="13" t="s">
        <v>84</v>
      </c>
      <c r="AW794" s="13" t="s">
        <v>32</v>
      </c>
      <c r="AX794" s="13" t="s">
        <v>76</v>
      </c>
      <c r="AY794" s="251" t="s">
        <v>156</v>
      </c>
    </row>
    <row r="795" s="14" customFormat="1">
      <c r="A795" s="14"/>
      <c r="B795" s="252"/>
      <c r="C795" s="253"/>
      <c r="D795" s="243" t="s">
        <v>169</v>
      </c>
      <c r="E795" s="254" t="s">
        <v>1</v>
      </c>
      <c r="F795" s="255" t="s">
        <v>800</v>
      </c>
      <c r="G795" s="253"/>
      <c r="H795" s="256">
        <v>3.6000000000000001</v>
      </c>
      <c r="I795" s="257"/>
      <c r="J795" s="253"/>
      <c r="K795" s="253"/>
      <c r="L795" s="258"/>
      <c r="M795" s="259"/>
      <c r="N795" s="260"/>
      <c r="O795" s="260"/>
      <c r="P795" s="260"/>
      <c r="Q795" s="260"/>
      <c r="R795" s="260"/>
      <c r="S795" s="260"/>
      <c r="T795" s="261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62" t="s">
        <v>169</v>
      </c>
      <c r="AU795" s="262" t="s">
        <v>86</v>
      </c>
      <c r="AV795" s="14" t="s">
        <v>86</v>
      </c>
      <c r="AW795" s="14" t="s">
        <v>32</v>
      </c>
      <c r="AX795" s="14" t="s">
        <v>76</v>
      </c>
      <c r="AY795" s="262" t="s">
        <v>156</v>
      </c>
    </row>
    <row r="796" s="13" customFormat="1">
      <c r="A796" s="13"/>
      <c r="B796" s="241"/>
      <c r="C796" s="242"/>
      <c r="D796" s="243" t="s">
        <v>169</v>
      </c>
      <c r="E796" s="244" t="s">
        <v>1</v>
      </c>
      <c r="F796" s="245" t="s">
        <v>220</v>
      </c>
      <c r="G796" s="242"/>
      <c r="H796" s="244" t="s">
        <v>1</v>
      </c>
      <c r="I796" s="246"/>
      <c r="J796" s="242"/>
      <c r="K796" s="242"/>
      <c r="L796" s="247"/>
      <c r="M796" s="248"/>
      <c r="N796" s="249"/>
      <c r="O796" s="249"/>
      <c r="P796" s="249"/>
      <c r="Q796" s="249"/>
      <c r="R796" s="249"/>
      <c r="S796" s="249"/>
      <c r="T796" s="250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51" t="s">
        <v>169</v>
      </c>
      <c r="AU796" s="251" t="s">
        <v>86</v>
      </c>
      <c r="AV796" s="13" t="s">
        <v>84</v>
      </c>
      <c r="AW796" s="13" t="s">
        <v>32</v>
      </c>
      <c r="AX796" s="13" t="s">
        <v>76</v>
      </c>
      <c r="AY796" s="251" t="s">
        <v>156</v>
      </c>
    </row>
    <row r="797" s="14" customFormat="1">
      <c r="A797" s="14"/>
      <c r="B797" s="252"/>
      <c r="C797" s="253"/>
      <c r="D797" s="243" t="s">
        <v>169</v>
      </c>
      <c r="E797" s="254" t="s">
        <v>1</v>
      </c>
      <c r="F797" s="255" t="s">
        <v>801</v>
      </c>
      <c r="G797" s="253"/>
      <c r="H797" s="256">
        <v>8.1999999999999993</v>
      </c>
      <c r="I797" s="257"/>
      <c r="J797" s="253"/>
      <c r="K797" s="253"/>
      <c r="L797" s="258"/>
      <c r="M797" s="259"/>
      <c r="N797" s="260"/>
      <c r="O797" s="260"/>
      <c r="P797" s="260"/>
      <c r="Q797" s="260"/>
      <c r="R797" s="260"/>
      <c r="S797" s="260"/>
      <c r="T797" s="261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62" t="s">
        <v>169</v>
      </c>
      <c r="AU797" s="262" t="s">
        <v>86</v>
      </c>
      <c r="AV797" s="14" t="s">
        <v>86</v>
      </c>
      <c r="AW797" s="14" t="s">
        <v>32</v>
      </c>
      <c r="AX797" s="14" t="s">
        <v>76</v>
      </c>
      <c r="AY797" s="262" t="s">
        <v>156</v>
      </c>
    </row>
    <row r="798" s="14" customFormat="1">
      <c r="A798" s="14"/>
      <c r="B798" s="252"/>
      <c r="C798" s="253"/>
      <c r="D798" s="243" t="s">
        <v>169</v>
      </c>
      <c r="E798" s="254" t="s">
        <v>1</v>
      </c>
      <c r="F798" s="255" t="s">
        <v>802</v>
      </c>
      <c r="G798" s="253"/>
      <c r="H798" s="256">
        <v>1.875</v>
      </c>
      <c r="I798" s="257"/>
      <c r="J798" s="253"/>
      <c r="K798" s="253"/>
      <c r="L798" s="258"/>
      <c r="M798" s="259"/>
      <c r="N798" s="260"/>
      <c r="O798" s="260"/>
      <c r="P798" s="260"/>
      <c r="Q798" s="260"/>
      <c r="R798" s="260"/>
      <c r="S798" s="260"/>
      <c r="T798" s="261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62" t="s">
        <v>169</v>
      </c>
      <c r="AU798" s="262" t="s">
        <v>86</v>
      </c>
      <c r="AV798" s="14" t="s">
        <v>86</v>
      </c>
      <c r="AW798" s="14" t="s">
        <v>32</v>
      </c>
      <c r="AX798" s="14" t="s">
        <v>76</v>
      </c>
      <c r="AY798" s="262" t="s">
        <v>156</v>
      </c>
    </row>
    <row r="799" s="13" customFormat="1">
      <c r="A799" s="13"/>
      <c r="B799" s="241"/>
      <c r="C799" s="242"/>
      <c r="D799" s="243" t="s">
        <v>169</v>
      </c>
      <c r="E799" s="244" t="s">
        <v>1</v>
      </c>
      <c r="F799" s="245" t="s">
        <v>223</v>
      </c>
      <c r="G799" s="242"/>
      <c r="H799" s="244" t="s">
        <v>1</v>
      </c>
      <c r="I799" s="246"/>
      <c r="J799" s="242"/>
      <c r="K799" s="242"/>
      <c r="L799" s="247"/>
      <c r="M799" s="248"/>
      <c r="N799" s="249"/>
      <c r="O799" s="249"/>
      <c r="P799" s="249"/>
      <c r="Q799" s="249"/>
      <c r="R799" s="249"/>
      <c r="S799" s="249"/>
      <c r="T799" s="250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51" t="s">
        <v>169</v>
      </c>
      <c r="AU799" s="251" t="s">
        <v>86</v>
      </c>
      <c r="AV799" s="13" t="s">
        <v>84</v>
      </c>
      <c r="AW799" s="13" t="s">
        <v>32</v>
      </c>
      <c r="AX799" s="13" t="s">
        <v>76</v>
      </c>
      <c r="AY799" s="251" t="s">
        <v>156</v>
      </c>
    </row>
    <row r="800" s="14" customFormat="1">
      <c r="A800" s="14"/>
      <c r="B800" s="252"/>
      <c r="C800" s="253"/>
      <c r="D800" s="243" t="s">
        <v>169</v>
      </c>
      <c r="E800" s="254" t="s">
        <v>1</v>
      </c>
      <c r="F800" s="255" t="s">
        <v>803</v>
      </c>
      <c r="G800" s="253"/>
      <c r="H800" s="256">
        <v>2.0499999999999998</v>
      </c>
      <c r="I800" s="257"/>
      <c r="J800" s="253"/>
      <c r="K800" s="253"/>
      <c r="L800" s="258"/>
      <c r="M800" s="259"/>
      <c r="N800" s="260"/>
      <c r="O800" s="260"/>
      <c r="P800" s="260"/>
      <c r="Q800" s="260"/>
      <c r="R800" s="260"/>
      <c r="S800" s="260"/>
      <c r="T800" s="261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62" t="s">
        <v>169</v>
      </c>
      <c r="AU800" s="262" t="s">
        <v>86</v>
      </c>
      <c r="AV800" s="14" t="s">
        <v>86</v>
      </c>
      <c r="AW800" s="14" t="s">
        <v>32</v>
      </c>
      <c r="AX800" s="14" t="s">
        <v>76</v>
      </c>
      <c r="AY800" s="262" t="s">
        <v>156</v>
      </c>
    </row>
    <row r="801" s="14" customFormat="1">
      <c r="A801" s="14"/>
      <c r="B801" s="252"/>
      <c r="C801" s="253"/>
      <c r="D801" s="243" t="s">
        <v>169</v>
      </c>
      <c r="E801" s="254" t="s">
        <v>1</v>
      </c>
      <c r="F801" s="255" t="s">
        <v>804</v>
      </c>
      <c r="G801" s="253"/>
      <c r="H801" s="256">
        <v>0.90000000000000002</v>
      </c>
      <c r="I801" s="257"/>
      <c r="J801" s="253"/>
      <c r="K801" s="253"/>
      <c r="L801" s="258"/>
      <c r="M801" s="259"/>
      <c r="N801" s="260"/>
      <c r="O801" s="260"/>
      <c r="P801" s="260"/>
      <c r="Q801" s="260"/>
      <c r="R801" s="260"/>
      <c r="S801" s="260"/>
      <c r="T801" s="261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62" t="s">
        <v>169</v>
      </c>
      <c r="AU801" s="262" t="s">
        <v>86</v>
      </c>
      <c r="AV801" s="14" t="s">
        <v>86</v>
      </c>
      <c r="AW801" s="14" t="s">
        <v>32</v>
      </c>
      <c r="AX801" s="14" t="s">
        <v>76</v>
      </c>
      <c r="AY801" s="262" t="s">
        <v>156</v>
      </c>
    </row>
    <row r="802" s="15" customFormat="1">
      <c r="A802" s="15"/>
      <c r="B802" s="263"/>
      <c r="C802" s="264"/>
      <c r="D802" s="243" t="s">
        <v>169</v>
      </c>
      <c r="E802" s="265" t="s">
        <v>1</v>
      </c>
      <c r="F802" s="266" t="s">
        <v>179</v>
      </c>
      <c r="G802" s="264"/>
      <c r="H802" s="267">
        <v>16.624999999999996</v>
      </c>
      <c r="I802" s="268"/>
      <c r="J802" s="264"/>
      <c r="K802" s="264"/>
      <c r="L802" s="269"/>
      <c r="M802" s="270"/>
      <c r="N802" s="271"/>
      <c r="O802" s="271"/>
      <c r="P802" s="271"/>
      <c r="Q802" s="271"/>
      <c r="R802" s="271"/>
      <c r="S802" s="271"/>
      <c r="T802" s="272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73" t="s">
        <v>169</v>
      </c>
      <c r="AU802" s="273" t="s">
        <v>86</v>
      </c>
      <c r="AV802" s="15" t="s">
        <v>163</v>
      </c>
      <c r="AW802" s="15" t="s">
        <v>32</v>
      </c>
      <c r="AX802" s="15" t="s">
        <v>84</v>
      </c>
      <c r="AY802" s="273" t="s">
        <v>156</v>
      </c>
    </row>
    <row r="803" s="2" customFormat="1" ht="24.15" customHeight="1">
      <c r="A803" s="38"/>
      <c r="B803" s="39"/>
      <c r="C803" s="274" t="s">
        <v>805</v>
      </c>
      <c r="D803" s="274" t="s">
        <v>298</v>
      </c>
      <c r="E803" s="275" t="s">
        <v>806</v>
      </c>
      <c r="F803" s="276" t="s">
        <v>807</v>
      </c>
      <c r="G803" s="277" t="s">
        <v>196</v>
      </c>
      <c r="H803" s="278">
        <v>19.119</v>
      </c>
      <c r="I803" s="279"/>
      <c r="J803" s="280">
        <f>ROUND(I803*H803,2)</f>
        <v>0</v>
      </c>
      <c r="K803" s="281"/>
      <c r="L803" s="282"/>
      <c r="M803" s="283" t="s">
        <v>1</v>
      </c>
      <c r="N803" s="284" t="s">
        <v>41</v>
      </c>
      <c r="O803" s="91"/>
      <c r="P803" s="237">
        <f>O803*H803</f>
        <v>0</v>
      </c>
      <c r="Q803" s="237">
        <v>0.00035</v>
      </c>
      <c r="R803" s="237">
        <f>Q803*H803</f>
        <v>0.0066916499999999995</v>
      </c>
      <c r="S803" s="237">
        <v>0</v>
      </c>
      <c r="T803" s="238">
        <f>S803*H803</f>
        <v>0</v>
      </c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R803" s="239" t="s">
        <v>360</v>
      </c>
      <c r="AT803" s="239" t="s">
        <v>298</v>
      </c>
      <c r="AU803" s="239" t="s">
        <v>86</v>
      </c>
      <c r="AY803" s="17" t="s">
        <v>156</v>
      </c>
      <c r="BE803" s="240">
        <f>IF(N803="základní",J803,0)</f>
        <v>0</v>
      </c>
      <c r="BF803" s="240">
        <f>IF(N803="snížená",J803,0)</f>
        <v>0</v>
      </c>
      <c r="BG803" s="240">
        <f>IF(N803="zákl. přenesená",J803,0)</f>
        <v>0</v>
      </c>
      <c r="BH803" s="240">
        <f>IF(N803="sníž. přenesená",J803,0)</f>
        <v>0</v>
      </c>
      <c r="BI803" s="240">
        <f>IF(N803="nulová",J803,0)</f>
        <v>0</v>
      </c>
      <c r="BJ803" s="17" t="s">
        <v>84</v>
      </c>
      <c r="BK803" s="240">
        <f>ROUND(I803*H803,2)</f>
        <v>0</v>
      </c>
      <c r="BL803" s="17" t="s">
        <v>216</v>
      </c>
      <c r="BM803" s="239" t="s">
        <v>808</v>
      </c>
    </row>
    <row r="804" s="14" customFormat="1">
      <c r="A804" s="14"/>
      <c r="B804" s="252"/>
      <c r="C804" s="253"/>
      <c r="D804" s="243" t="s">
        <v>169</v>
      </c>
      <c r="E804" s="254" t="s">
        <v>1</v>
      </c>
      <c r="F804" s="255" t="s">
        <v>809</v>
      </c>
      <c r="G804" s="253"/>
      <c r="H804" s="256">
        <v>19.119</v>
      </c>
      <c r="I804" s="257"/>
      <c r="J804" s="253"/>
      <c r="K804" s="253"/>
      <c r="L804" s="258"/>
      <c r="M804" s="259"/>
      <c r="N804" s="260"/>
      <c r="O804" s="260"/>
      <c r="P804" s="260"/>
      <c r="Q804" s="260"/>
      <c r="R804" s="260"/>
      <c r="S804" s="260"/>
      <c r="T804" s="261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62" t="s">
        <v>169</v>
      </c>
      <c r="AU804" s="262" t="s">
        <v>86</v>
      </c>
      <c r="AV804" s="14" t="s">
        <v>86</v>
      </c>
      <c r="AW804" s="14" t="s">
        <v>32</v>
      </c>
      <c r="AX804" s="14" t="s">
        <v>84</v>
      </c>
      <c r="AY804" s="262" t="s">
        <v>156</v>
      </c>
    </row>
    <row r="805" s="2" customFormat="1" ht="16.5" customHeight="1">
      <c r="A805" s="38"/>
      <c r="B805" s="39"/>
      <c r="C805" s="227" t="s">
        <v>810</v>
      </c>
      <c r="D805" s="227" t="s">
        <v>159</v>
      </c>
      <c r="E805" s="228" t="s">
        <v>811</v>
      </c>
      <c r="F805" s="229" t="s">
        <v>812</v>
      </c>
      <c r="G805" s="230" t="s">
        <v>196</v>
      </c>
      <c r="H805" s="231">
        <v>80</v>
      </c>
      <c r="I805" s="232"/>
      <c r="J805" s="233">
        <f>ROUND(I805*H805,2)</f>
        <v>0</v>
      </c>
      <c r="K805" s="234"/>
      <c r="L805" s="44"/>
      <c r="M805" s="235" t="s">
        <v>1</v>
      </c>
      <c r="N805" s="236" t="s">
        <v>41</v>
      </c>
      <c r="O805" s="91"/>
      <c r="P805" s="237">
        <f>O805*H805</f>
        <v>0</v>
      </c>
      <c r="Q805" s="237">
        <v>9.0000000000000006E-05</v>
      </c>
      <c r="R805" s="237">
        <f>Q805*H805</f>
        <v>0.0072000000000000007</v>
      </c>
      <c r="S805" s="237">
        <v>0</v>
      </c>
      <c r="T805" s="238">
        <f>S805*H805</f>
        <v>0</v>
      </c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R805" s="239" t="s">
        <v>216</v>
      </c>
      <c r="AT805" s="239" t="s">
        <v>159</v>
      </c>
      <c r="AU805" s="239" t="s">
        <v>86</v>
      </c>
      <c r="AY805" s="17" t="s">
        <v>156</v>
      </c>
      <c r="BE805" s="240">
        <f>IF(N805="základní",J805,0)</f>
        <v>0</v>
      </c>
      <c r="BF805" s="240">
        <f>IF(N805="snížená",J805,0)</f>
        <v>0</v>
      </c>
      <c r="BG805" s="240">
        <f>IF(N805="zákl. přenesená",J805,0)</f>
        <v>0</v>
      </c>
      <c r="BH805" s="240">
        <f>IF(N805="sníž. přenesená",J805,0)</f>
        <v>0</v>
      </c>
      <c r="BI805" s="240">
        <f>IF(N805="nulová",J805,0)</f>
        <v>0</v>
      </c>
      <c r="BJ805" s="17" t="s">
        <v>84</v>
      </c>
      <c r="BK805" s="240">
        <f>ROUND(I805*H805,2)</f>
        <v>0</v>
      </c>
      <c r="BL805" s="17" t="s">
        <v>216</v>
      </c>
      <c r="BM805" s="239" t="s">
        <v>813</v>
      </c>
    </row>
    <row r="806" s="2" customFormat="1" ht="16.5" customHeight="1">
      <c r="A806" s="38"/>
      <c r="B806" s="39"/>
      <c r="C806" s="227" t="s">
        <v>814</v>
      </c>
      <c r="D806" s="227" t="s">
        <v>159</v>
      </c>
      <c r="E806" s="228" t="s">
        <v>815</v>
      </c>
      <c r="F806" s="229" t="s">
        <v>816</v>
      </c>
      <c r="G806" s="230" t="s">
        <v>162</v>
      </c>
      <c r="H806" s="231">
        <v>20</v>
      </c>
      <c r="I806" s="232"/>
      <c r="J806" s="233">
        <f>ROUND(I806*H806,2)</f>
        <v>0</v>
      </c>
      <c r="K806" s="234"/>
      <c r="L806" s="44"/>
      <c r="M806" s="235" t="s">
        <v>1</v>
      </c>
      <c r="N806" s="236" t="s">
        <v>41</v>
      </c>
      <c r="O806" s="91"/>
      <c r="P806" s="237">
        <f>O806*H806</f>
        <v>0</v>
      </c>
      <c r="Q806" s="237">
        <v>0</v>
      </c>
      <c r="R806" s="237">
        <f>Q806*H806</f>
        <v>0</v>
      </c>
      <c r="S806" s="237">
        <v>0</v>
      </c>
      <c r="T806" s="238">
        <f>S806*H806</f>
        <v>0</v>
      </c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R806" s="239" t="s">
        <v>216</v>
      </c>
      <c r="AT806" s="239" t="s">
        <v>159</v>
      </c>
      <c r="AU806" s="239" t="s">
        <v>86</v>
      </c>
      <c r="AY806" s="17" t="s">
        <v>156</v>
      </c>
      <c r="BE806" s="240">
        <f>IF(N806="základní",J806,0)</f>
        <v>0</v>
      </c>
      <c r="BF806" s="240">
        <f>IF(N806="snížená",J806,0)</f>
        <v>0</v>
      </c>
      <c r="BG806" s="240">
        <f>IF(N806="zákl. přenesená",J806,0)</f>
        <v>0</v>
      </c>
      <c r="BH806" s="240">
        <f>IF(N806="sníž. přenesená",J806,0)</f>
        <v>0</v>
      </c>
      <c r="BI806" s="240">
        <f>IF(N806="nulová",J806,0)</f>
        <v>0</v>
      </c>
      <c r="BJ806" s="17" t="s">
        <v>84</v>
      </c>
      <c r="BK806" s="240">
        <f>ROUND(I806*H806,2)</f>
        <v>0</v>
      </c>
      <c r="BL806" s="17" t="s">
        <v>216</v>
      </c>
      <c r="BM806" s="239" t="s">
        <v>817</v>
      </c>
    </row>
    <row r="807" s="2" customFormat="1" ht="21.75" customHeight="1">
      <c r="A807" s="38"/>
      <c r="B807" s="39"/>
      <c r="C807" s="227" t="s">
        <v>818</v>
      </c>
      <c r="D807" s="227" t="s">
        <v>159</v>
      </c>
      <c r="E807" s="228" t="s">
        <v>819</v>
      </c>
      <c r="F807" s="229" t="s">
        <v>820</v>
      </c>
      <c r="G807" s="230" t="s">
        <v>162</v>
      </c>
      <c r="H807" s="231">
        <v>6</v>
      </c>
      <c r="I807" s="232"/>
      <c r="J807" s="233">
        <f>ROUND(I807*H807,2)</f>
        <v>0</v>
      </c>
      <c r="K807" s="234"/>
      <c r="L807" s="44"/>
      <c r="M807" s="235" t="s">
        <v>1</v>
      </c>
      <c r="N807" s="236" t="s">
        <v>41</v>
      </c>
      <c r="O807" s="91"/>
      <c r="P807" s="237">
        <f>O807*H807</f>
        <v>0</v>
      </c>
      <c r="Q807" s="237">
        <v>0</v>
      </c>
      <c r="R807" s="237">
        <f>Q807*H807</f>
        <v>0</v>
      </c>
      <c r="S807" s="237">
        <v>0</v>
      </c>
      <c r="T807" s="238">
        <f>S807*H807</f>
        <v>0</v>
      </c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R807" s="239" t="s">
        <v>216</v>
      </c>
      <c r="AT807" s="239" t="s">
        <v>159</v>
      </c>
      <c r="AU807" s="239" t="s">
        <v>86</v>
      </c>
      <c r="AY807" s="17" t="s">
        <v>156</v>
      </c>
      <c r="BE807" s="240">
        <f>IF(N807="základní",J807,0)</f>
        <v>0</v>
      </c>
      <c r="BF807" s="240">
        <f>IF(N807="snížená",J807,0)</f>
        <v>0</v>
      </c>
      <c r="BG807" s="240">
        <f>IF(N807="zákl. přenesená",J807,0)</f>
        <v>0</v>
      </c>
      <c r="BH807" s="240">
        <f>IF(N807="sníž. přenesená",J807,0)</f>
        <v>0</v>
      </c>
      <c r="BI807" s="240">
        <f>IF(N807="nulová",J807,0)</f>
        <v>0</v>
      </c>
      <c r="BJ807" s="17" t="s">
        <v>84</v>
      </c>
      <c r="BK807" s="240">
        <f>ROUND(I807*H807,2)</f>
        <v>0</v>
      </c>
      <c r="BL807" s="17" t="s">
        <v>216</v>
      </c>
      <c r="BM807" s="239" t="s">
        <v>821</v>
      </c>
    </row>
    <row r="808" s="2" customFormat="1" ht="16.5" customHeight="1">
      <c r="A808" s="38"/>
      <c r="B808" s="39"/>
      <c r="C808" s="227" t="s">
        <v>822</v>
      </c>
      <c r="D808" s="227" t="s">
        <v>159</v>
      </c>
      <c r="E808" s="228" t="s">
        <v>823</v>
      </c>
      <c r="F808" s="229" t="s">
        <v>824</v>
      </c>
      <c r="G808" s="230" t="s">
        <v>196</v>
      </c>
      <c r="H808" s="231">
        <v>4</v>
      </c>
      <c r="I808" s="232"/>
      <c r="J808" s="233">
        <f>ROUND(I808*H808,2)</f>
        <v>0</v>
      </c>
      <c r="K808" s="234"/>
      <c r="L808" s="44"/>
      <c r="M808" s="235" t="s">
        <v>1</v>
      </c>
      <c r="N808" s="236" t="s">
        <v>41</v>
      </c>
      <c r="O808" s="91"/>
      <c r="P808" s="237">
        <f>O808*H808</f>
        <v>0</v>
      </c>
      <c r="Q808" s="237">
        <v>0</v>
      </c>
      <c r="R808" s="237">
        <f>Q808*H808</f>
        <v>0</v>
      </c>
      <c r="S808" s="237">
        <v>0</v>
      </c>
      <c r="T808" s="238">
        <f>S808*H808</f>
        <v>0</v>
      </c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R808" s="239" t="s">
        <v>216</v>
      </c>
      <c r="AT808" s="239" t="s">
        <v>159</v>
      </c>
      <c r="AU808" s="239" t="s">
        <v>86</v>
      </c>
      <c r="AY808" s="17" t="s">
        <v>156</v>
      </c>
      <c r="BE808" s="240">
        <f>IF(N808="základní",J808,0)</f>
        <v>0</v>
      </c>
      <c r="BF808" s="240">
        <f>IF(N808="snížená",J808,0)</f>
        <v>0</v>
      </c>
      <c r="BG808" s="240">
        <f>IF(N808="zákl. přenesená",J808,0)</f>
        <v>0</v>
      </c>
      <c r="BH808" s="240">
        <f>IF(N808="sníž. přenesená",J808,0)</f>
        <v>0</v>
      </c>
      <c r="BI808" s="240">
        <f>IF(N808="nulová",J808,0)</f>
        <v>0</v>
      </c>
      <c r="BJ808" s="17" t="s">
        <v>84</v>
      </c>
      <c r="BK808" s="240">
        <f>ROUND(I808*H808,2)</f>
        <v>0</v>
      </c>
      <c r="BL808" s="17" t="s">
        <v>216</v>
      </c>
      <c r="BM808" s="239" t="s">
        <v>825</v>
      </c>
    </row>
    <row r="809" s="2" customFormat="1" ht="24.15" customHeight="1">
      <c r="A809" s="38"/>
      <c r="B809" s="39"/>
      <c r="C809" s="227" t="s">
        <v>826</v>
      </c>
      <c r="D809" s="227" t="s">
        <v>159</v>
      </c>
      <c r="E809" s="228" t="s">
        <v>827</v>
      </c>
      <c r="F809" s="229" t="s">
        <v>828</v>
      </c>
      <c r="G809" s="230" t="s">
        <v>419</v>
      </c>
      <c r="H809" s="231">
        <v>2.008</v>
      </c>
      <c r="I809" s="232"/>
      <c r="J809" s="233">
        <f>ROUND(I809*H809,2)</f>
        <v>0</v>
      </c>
      <c r="K809" s="234"/>
      <c r="L809" s="44"/>
      <c r="M809" s="235" t="s">
        <v>1</v>
      </c>
      <c r="N809" s="236" t="s">
        <v>41</v>
      </c>
      <c r="O809" s="91"/>
      <c r="P809" s="237">
        <f>O809*H809</f>
        <v>0</v>
      </c>
      <c r="Q809" s="237">
        <v>0</v>
      </c>
      <c r="R809" s="237">
        <f>Q809*H809</f>
        <v>0</v>
      </c>
      <c r="S809" s="237">
        <v>0</v>
      </c>
      <c r="T809" s="238">
        <f>S809*H809</f>
        <v>0</v>
      </c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R809" s="239" t="s">
        <v>216</v>
      </c>
      <c r="AT809" s="239" t="s">
        <v>159</v>
      </c>
      <c r="AU809" s="239" t="s">
        <v>86</v>
      </c>
      <c r="AY809" s="17" t="s">
        <v>156</v>
      </c>
      <c r="BE809" s="240">
        <f>IF(N809="základní",J809,0)</f>
        <v>0</v>
      </c>
      <c r="BF809" s="240">
        <f>IF(N809="snížená",J809,0)</f>
        <v>0</v>
      </c>
      <c r="BG809" s="240">
        <f>IF(N809="zákl. přenesená",J809,0)</f>
        <v>0</v>
      </c>
      <c r="BH809" s="240">
        <f>IF(N809="sníž. přenesená",J809,0)</f>
        <v>0</v>
      </c>
      <c r="BI809" s="240">
        <f>IF(N809="nulová",J809,0)</f>
        <v>0</v>
      </c>
      <c r="BJ809" s="17" t="s">
        <v>84</v>
      </c>
      <c r="BK809" s="240">
        <f>ROUND(I809*H809,2)</f>
        <v>0</v>
      </c>
      <c r="BL809" s="17" t="s">
        <v>216</v>
      </c>
      <c r="BM809" s="239" t="s">
        <v>829</v>
      </c>
    </row>
    <row r="810" s="12" customFormat="1" ht="22.8" customHeight="1">
      <c r="A810" s="12"/>
      <c r="B810" s="211"/>
      <c r="C810" s="212"/>
      <c r="D810" s="213" t="s">
        <v>75</v>
      </c>
      <c r="E810" s="225" t="s">
        <v>830</v>
      </c>
      <c r="F810" s="225" t="s">
        <v>831</v>
      </c>
      <c r="G810" s="212"/>
      <c r="H810" s="212"/>
      <c r="I810" s="215"/>
      <c r="J810" s="226">
        <f>BK810</f>
        <v>0</v>
      </c>
      <c r="K810" s="212"/>
      <c r="L810" s="217"/>
      <c r="M810" s="218"/>
      <c r="N810" s="219"/>
      <c r="O810" s="219"/>
      <c r="P810" s="220">
        <f>SUM(P811:P812)</f>
        <v>0</v>
      </c>
      <c r="Q810" s="219"/>
      <c r="R810" s="220">
        <f>SUM(R811:R812)</f>
        <v>0.0030000000000000001</v>
      </c>
      <c r="S810" s="219"/>
      <c r="T810" s="221">
        <f>SUM(T811:T812)</f>
        <v>0</v>
      </c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R810" s="222" t="s">
        <v>86</v>
      </c>
      <c r="AT810" s="223" t="s">
        <v>75</v>
      </c>
      <c r="AU810" s="223" t="s">
        <v>84</v>
      </c>
      <c r="AY810" s="222" t="s">
        <v>156</v>
      </c>
      <c r="BK810" s="224">
        <f>SUM(BK811:BK812)</f>
        <v>0</v>
      </c>
    </row>
    <row r="811" s="2" customFormat="1" ht="24.15" customHeight="1">
      <c r="A811" s="38"/>
      <c r="B811" s="39"/>
      <c r="C811" s="227" t="s">
        <v>832</v>
      </c>
      <c r="D811" s="227" t="s">
        <v>159</v>
      </c>
      <c r="E811" s="228" t="s">
        <v>833</v>
      </c>
      <c r="F811" s="229" t="s">
        <v>834</v>
      </c>
      <c r="G811" s="230" t="s">
        <v>196</v>
      </c>
      <c r="H811" s="231">
        <v>50</v>
      </c>
      <c r="I811" s="232"/>
      <c r="J811" s="233">
        <f>ROUND(I811*H811,2)</f>
        <v>0</v>
      </c>
      <c r="K811" s="234"/>
      <c r="L811" s="44"/>
      <c r="M811" s="235" t="s">
        <v>1</v>
      </c>
      <c r="N811" s="236" t="s">
        <v>41</v>
      </c>
      <c r="O811" s="91"/>
      <c r="P811" s="237">
        <f>O811*H811</f>
        <v>0</v>
      </c>
      <c r="Q811" s="237">
        <v>0</v>
      </c>
      <c r="R811" s="237">
        <f>Q811*H811</f>
        <v>0</v>
      </c>
      <c r="S811" s="237">
        <v>0</v>
      </c>
      <c r="T811" s="238">
        <f>S811*H811</f>
        <v>0</v>
      </c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R811" s="239" t="s">
        <v>216</v>
      </c>
      <c r="AT811" s="239" t="s">
        <v>159</v>
      </c>
      <c r="AU811" s="239" t="s">
        <v>86</v>
      </c>
      <c r="AY811" s="17" t="s">
        <v>156</v>
      </c>
      <c r="BE811" s="240">
        <f>IF(N811="základní",J811,0)</f>
        <v>0</v>
      </c>
      <c r="BF811" s="240">
        <f>IF(N811="snížená",J811,0)</f>
        <v>0</v>
      </c>
      <c r="BG811" s="240">
        <f>IF(N811="zákl. přenesená",J811,0)</f>
        <v>0</v>
      </c>
      <c r="BH811" s="240">
        <f>IF(N811="sníž. přenesená",J811,0)</f>
        <v>0</v>
      </c>
      <c r="BI811" s="240">
        <f>IF(N811="nulová",J811,0)</f>
        <v>0</v>
      </c>
      <c r="BJ811" s="17" t="s">
        <v>84</v>
      </c>
      <c r="BK811" s="240">
        <f>ROUND(I811*H811,2)</f>
        <v>0</v>
      </c>
      <c r="BL811" s="17" t="s">
        <v>216</v>
      </c>
      <c r="BM811" s="239" t="s">
        <v>835</v>
      </c>
    </row>
    <row r="812" s="2" customFormat="1" ht="24.15" customHeight="1">
      <c r="A812" s="38"/>
      <c r="B812" s="39"/>
      <c r="C812" s="227" t="s">
        <v>836</v>
      </c>
      <c r="D812" s="227" t="s">
        <v>159</v>
      </c>
      <c r="E812" s="228" t="s">
        <v>837</v>
      </c>
      <c r="F812" s="229" t="s">
        <v>838</v>
      </c>
      <c r="G812" s="230" t="s">
        <v>196</v>
      </c>
      <c r="H812" s="231">
        <v>100</v>
      </c>
      <c r="I812" s="232"/>
      <c r="J812" s="233">
        <f>ROUND(I812*H812,2)</f>
        <v>0</v>
      </c>
      <c r="K812" s="234"/>
      <c r="L812" s="44"/>
      <c r="M812" s="235" t="s">
        <v>1</v>
      </c>
      <c r="N812" s="236" t="s">
        <v>41</v>
      </c>
      <c r="O812" s="91"/>
      <c r="P812" s="237">
        <f>O812*H812</f>
        <v>0</v>
      </c>
      <c r="Q812" s="237">
        <v>3.0000000000000001E-05</v>
      </c>
      <c r="R812" s="237">
        <f>Q812*H812</f>
        <v>0.0030000000000000001</v>
      </c>
      <c r="S812" s="237">
        <v>0</v>
      </c>
      <c r="T812" s="238">
        <f>S812*H812</f>
        <v>0</v>
      </c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R812" s="239" t="s">
        <v>216</v>
      </c>
      <c r="AT812" s="239" t="s">
        <v>159</v>
      </c>
      <c r="AU812" s="239" t="s">
        <v>86</v>
      </c>
      <c r="AY812" s="17" t="s">
        <v>156</v>
      </c>
      <c r="BE812" s="240">
        <f>IF(N812="základní",J812,0)</f>
        <v>0</v>
      </c>
      <c r="BF812" s="240">
        <f>IF(N812="snížená",J812,0)</f>
        <v>0</v>
      </c>
      <c r="BG812" s="240">
        <f>IF(N812="zákl. přenesená",J812,0)</f>
        <v>0</v>
      </c>
      <c r="BH812" s="240">
        <f>IF(N812="sníž. přenesená",J812,0)</f>
        <v>0</v>
      </c>
      <c r="BI812" s="240">
        <f>IF(N812="nulová",J812,0)</f>
        <v>0</v>
      </c>
      <c r="BJ812" s="17" t="s">
        <v>84</v>
      </c>
      <c r="BK812" s="240">
        <f>ROUND(I812*H812,2)</f>
        <v>0</v>
      </c>
      <c r="BL812" s="17" t="s">
        <v>216</v>
      </c>
      <c r="BM812" s="239" t="s">
        <v>839</v>
      </c>
    </row>
    <row r="813" s="12" customFormat="1" ht="22.8" customHeight="1">
      <c r="A813" s="12"/>
      <c r="B813" s="211"/>
      <c r="C813" s="212"/>
      <c r="D813" s="213" t="s">
        <v>75</v>
      </c>
      <c r="E813" s="225" t="s">
        <v>840</v>
      </c>
      <c r="F813" s="225" t="s">
        <v>841</v>
      </c>
      <c r="G813" s="212"/>
      <c r="H813" s="212"/>
      <c r="I813" s="215"/>
      <c r="J813" s="226">
        <f>BK813</f>
        <v>0</v>
      </c>
      <c r="K813" s="212"/>
      <c r="L813" s="217"/>
      <c r="M813" s="218"/>
      <c r="N813" s="219"/>
      <c r="O813" s="219"/>
      <c r="P813" s="220">
        <f>SUM(P814:P857)</f>
        <v>0</v>
      </c>
      <c r="Q813" s="219"/>
      <c r="R813" s="220">
        <f>SUM(R814:R857)</f>
        <v>0.26756830000000004</v>
      </c>
      <c r="S813" s="219"/>
      <c r="T813" s="221">
        <f>SUM(T814:T857)</f>
        <v>0</v>
      </c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R813" s="222" t="s">
        <v>86</v>
      </c>
      <c r="AT813" s="223" t="s">
        <v>75</v>
      </c>
      <c r="AU813" s="223" t="s">
        <v>84</v>
      </c>
      <c r="AY813" s="222" t="s">
        <v>156</v>
      </c>
      <c r="BK813" s="224">
        <f>SUM(BK814:BK857)</f>
        <v>0</v>
      </c>
    </row>
    <row r="814" s="2" customFormat="1" ht="24.15" customHeight="1">
      <c r="A814" s="38"/>
      <c r="B814" s="39"/>
      <c r="C814" s="227" t="s">
        <v>842</v>
      </c>
      <c r="D814" s="227" t="s">
        <v>159</v>
      </c>
      <c r="E814" s="228" t="s">
        <v>843</v>
      </c>
      <c r="F814" s="229" t="s">
        <v>844</v>
      </c>
      <c r="G814" s="230" t="s">
        <v>196</v>
      </c>
      <c r="H814" s="231">
        <v>233.32599999999999</v>
      </c>
      <c r="I814" s="232"/>
      <c r="J814" s="233">
        <f>ROUND(I814*H814,2)</f>
        <v>0</v>
      </c>
      <c r="K814" s="234"/>
      <c r="L814" s="44"/>
      <c r="M814" s="235" t="s">
        <v>1</v>
      </c>
      <c r="N814" s="236" t="s">
        <v>41</v>
      </c>
      <c r="O814" s="91"/>
      <c r="P814" s="237">
        <f>O814*H814</f>
        <v>0</v>
      </c>
      <c r="Q814" s="237">
        <v>1.0000000000000001E-05</v>
      </c>
      <c r="R814" s="237">
        <f>Q814*H814</f>
        <v>0.0023332600000000002</v>
      </c>
      <c r="S814" s="237">
        <v>0</v>
      </c>
      <c r="T814" s="238">
        <f>S814*H814</f>
        <v>0</v>
      </c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R814" s="239" t="s">
        <v>216</v>
      </c>
      <c r="AT814" s="239" t="s">
        <v>159</v>
      </c>
      <c r="AU814" s="239" t="s">
        <v>86</v>
      </c>
      <c r="AY814" s="17" t="s">
        <v>156</v>
      </c>
      <c r="BE814" s="240">
        <f>IF(N814="základní",J814,0)</f>
        <v>0</v>
      </c>
      <c r="BF814" s="240">
        <f>IF(N814="snížená",J814,0)</f>
        <v>0</v>
      </c>
      <c r="BG814" s="240">
        <f>IF(N814="zákl. přenesená",J814,0)</f>
        <v>0</v>
      </c>
      <c r="BH814" s="240">
        <f>IF(N814="sníž. přenesená",J814,0)</f>
        <v>0</v>
      </c>
      <c r="BI814" s="240">
        <f>IF(N814="nulová",J814,0)</f>
        <v>0</v>
      </c>
      <c r="BJ814" s="17" t="s">
        <v>84</v>
      </c>
      <c r="BK814" s="240">
        <f>ROUND(I814*H814,2)</f>
        <v>0</v>
      </c>
      <c r="BL814" s="17" t="s">
        <v>216</v>
      </c>
      <c r="BM814" s="239" t="s">
        <v>845</v>
      </c>
    </row>
    <row r="815" s="13" customFormat="1">
      <c r="A815" s="13"/>
      <c r="B815" s="241"/>
      <c r="C815" s="242"/>
      <c r="D815" s="243" t="s">
        <v>169</v>
      </c>
      <c r="E815" s="244" t="s">
        <v>1</v>
      </c>
      <c r="F815" s="245" t="s">
        <v>170</v>
      </c>
      <c r="G815" s="242"/>
      <c r="H815" s="244" t="s">
        <v>1</v>
      </c>
      <c r="I815" s="246"/>
      <c r="J815" s="242"/>
      <c r="K815" s="242"/>
      <c r="L815" s="247"/>
      <c r="M815" s="248"/>
      <c r="N815" s="249"/>
      <c r="O815" s="249"/>
      <c r="P815" s="249"/>
      <c r="Q815" s="249"/>
      <c r="R815" s="249"/>
      <c r="S815" s="249"/>
      <c r="T815" s="250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51" t="s">
        <v>169</v>
      </c>
      <c r="AU815" s="251" t="s">
        <v>86</v>
      </c>
      <c r="AV815" s="13" t="s">
        <v>84</v>
      </c>
      <c r="AW815" s="13" t="s">
        <v>32</v>
      </c>
      <c r="AX815" s="13" t="s">
        <v>76</v>
      </c>
      <c r="AY815" s="251" t="s">
        <v>156</v>
      </c>
    </row>
    <row r="816" s="13" customFormat="1">
      <c r="A816" s="13"/>
      <c r="B816" s="241"/>
      <c r="C816" s="242"/>
      <c r="D816" s="243" t="s">
        <v>169</v>
      </c>
      <c r="E816" s="244" t="s">
        <v>1</v>
      </c>
      <c r="F816" s="245" t="s">
        <v>337</v>
      </c>
      <c r="G816" s="242"/>
      <c r="H816" s="244" t="s">
        <v>1</v>
      </c>
      <c r="I816" s="246"/>
      <c r="J816" s="242"/>
      <c r="K816" s="242"/>
      <c r="L816" s="247"/>
      <c r="M816" s="248"/>
      <c r="N816" s="249"/>
      <c r="O816" s="249"/>
      <c r="P816" s="249"/>
      <c r="Q816" s="249"/>
      <c r="R816" s="249"/>
      <c r="S816" s="249"/>
      <c r="T816" s="250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51" t="s">
        <v>169</v>
      </c>
      <c r="AU816" s="251" t="s">
        <v>86</v>
      </c>
      <c r="AV816" s="13" t="s">
        <v>84</v>
      </c>
      <c r="AW816" s="13" t="s">
        <v>32</v>
      </c>
      <c r="AX816" s="13" t="s">
        <v>76</v>
      </c>
      <c r="AY816" s="251" t="s">
        <v>156</v>
      </c>
    </row>
    <row r="817" s="14" customFormat="1">
      <c r="A817" s="14"/>
      <c r="B817" s="252"/>
      <c r="C817" s="253"/>
      <c r="D817" s="243" t="s">
        <v>169</v>
      </c>
      <c r="E817" s="254" t="s">
        <v>1</v>
      </c>
      <c r="F817" s="255" t="s">
        <v>504</v>
      </c>
      <c r="G817" s="253"/>
      <c r="H817" s="256">
        <v>77.272000000000006</v>
      </c>
      <c r="I817" s="257"/>
      <c r="J817" s="253"/>
      <c r="K817" s="253"/>
      <c r="L817" s="258"/>
      <c r="M817" s="259"/>
      <c r="N817" s="260"/>
      <c r="O817" s="260"/>
      <c r="P817" s="260"/>
      <c r="Q817" s="260"/>
      <c r="R817" s="260"/>
      <c r="S817" s="260"/>
      <c r="T817" s="261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62" t="s">
        <v>169</v>
      </c>
      <c r="AU817" s="262" t="s">
        <v>86</v>
      </c>
      <c r="AV817" s="14" t="s">
        <v>86</v>
      </c>
      <c r="AW817" s="14" t="s">
        <v>32</v>
      </c>
      <c r="AX817" s="14" t="s">
        <v>76</v>
      </c>
      <c r="AY817" s="262" t="s">
        <v>156</v>
      </c>
    </row>
    <row r="818" s="13" customFormat="1">
      <c r="A818" s="13"/>
      <c r="B818" s="241"/>
      <c r="C818" s="242"/>
      <c r="D818" s="243" t="s">
        <v>169</v>
      </c>
      <c r="E818" s="244" t="s">
        <v>1</v>
      </c>
      <c r="F818" s="245" t="s">
        <v>339</v>
      </c>
      <c r="G818" s="242"/>
      <c r="H818" s="244" t="s">
        <v>1</v>
      </c>
      <c r="I818" s="246"/>
      <c r="J818" s="242"/>
      <c r="K818" s="242"/>
      <c r="L818" s="247"/>
      <c r="M818" s="248"/>
      <c r="N818" s="249"/>
      <c r="O818" s="249"/>
      <c r="P818" s="249"/>
      <c r="Q818" s="249"/>
      <c r="R818" s="249"/>
      <c r="S818" s="249"/>
      <c r="T818" s="250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51" t="s">
        <v>169</v>
      </c>
      <c r="AU818" s="251" t="s">
        <v>86</v>
      </c>
      <c r="AV818" s="13" t="s">
        <v>84</v>
      </c>
      <c r="AW818" s="13" t="s">
        <v>32</v>
      </c>
      <c r="AX818" s="13" t="s">
        <v>76</v>
      </c>
      <c r="AY818" s="251" t="s">
        <v>156</v>
      </c>
    </row>
    <row r="819" s="14" customFormat="1">
      <c r="A819" s="14"/>
      <c r="B819" s="252"/>
      <c r="C819" s="253"/>
      <c r="D819" s="243" t="s">
        <v>169</v>
      </c>
      <c r="E819" s="254" t="s">
        <v>1</v>
      </c>
      <c r="F819" s="255" t="s">
        <v>505</v>
      </c>
      <c r="G819" s="253"/>
      <c r="H819" s="256">
        <v>39.804000000000002</v>
      </c>
      <c r="I819" s="257"/>
      <c r="J819" s="253"/>
      <c r="K819" s="253"/>
      <c r="L819" s="258"/>
      <c r="M819" s="259"/>
      <c r="N819" s="260"/>
      <c r="O819" s="260"/>
      <c r="P819" s="260"/>
      <c r="Q819" s="260"/>
      <c r="R819" s="260"/>
      <c r="S819" s="260"/>
      <c r="T819" s="261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62" t="s">
        <v>169</v>
      </c>
      <c r="AU819" s="262" t="s">
        <v>86</v>
      </c>
      <c r="AV819" s="14" t="s">
        <v>86</v>
      </c>
      <c r="AW819" s="14" t="s">
        <v>32</v>
      </c>
      <c r="AX819" s="14" t="s">
        <v>76</v>
      </c>
      <c r="AY819" s="262" t="s">
        <v>156</v>
      </c>
    </row>
    <row r="820" s="13" customFormat="1">
      <c r="A820" s="13"/>
      <c r="B820" s="241"/>
      <c r="C820" s="242"/>
      <c r="D820" s="243" t="s">
        <v>169</v>
      </c>
      <c r="E820" s="244" t="s">
        <v>1</v>
      </c>
      <c r="F820" s="245" t="s">
        <v>341</v>
      </c>
      <c r="G820" s="242"/>
      <c r="H820" s="244" t="s">
        <v>1</v>
      </c>
      <c r="I820" s="246"/>
      <c r="J820" s="242"/>
      <c r="K820" s="242"/>
      <c r="L820" s="247"/>
      <c r="M820" s="248"/>
      <c r="N820" s="249"/>
      <c r="O820" s="249"/>
      <c r="P820" s="249"/>
      <c r="Q820" s="249"/>
      <c r="R820" s="249"/>
      <c r="S820" s="249"/>
      <c r="T820" s="250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51" t="s">
        <v>169</v>
      </c>
      <c r="AU820" s="251" t="s">
        <v>86</v>
      </c>
      <c r="AV820" s="13" t="s">
        <v>84</v>
      </c>
      <c r="AW820" s="13" t="s">
        <v>32</v>
      </c>
      <c r="AX820" s="13" t="s">
        <v>76</v>
      </c>
      <c r="AY820" s="251" t="s">
        <v>156</v>
      </c>
    </row>
    <row r="821" s="14" customFormat="1">
      <c r="A821" s="14"/>
      <c r="B821" s="252"/>
      <c r="C821" s="253"/>
      <c r="D821" s="243" t="s">
        <v>169</v>
      </c>
      <c r="E821" s="254" t="s">
        <v>1</v>
      </c>
      <c r="F821" s="255" t="s">
        <v>506</v>
      </c>
      <c r="G821" s="253"/>
      <c r="H821" s="256">
        <v>31.600000000000001</v>
      </c>
      <c r="I821" s="257"/>
      <c r="J821" s="253"/>
      <c r="K821" s="253"/>
      <c r="L821" s="258"/>
      <c r="M821" s="259"/>
      <c r="N821" s="260"/>
      <c r="O821" s="260"/>
      <c r="P821" s="260"/>
      <c r="Q821" s="260"/>
      <c r="R821" s="260"/>
      <c r="S821" s="260"/>
      <c r="T821" s="261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62" t="s">
        <v>169</v>
      </c>
      <c r="AU821" s="262" t="s">
        <v>86</v>
      </c>
      <c r="AV821" s="14" t="s">
        <v>86</v>
      </c>
      <c r="AW821" s="14" t="s">
        <v>32</v>
      </c>
      <c r="AX821" s="14" t="s">
        <v>76</v>
      </c>
      <c r="AY821" s="262" t="s">
        <v>156</v>
      </c>
    </row>
    <row r="822" s="13" customFormat="1">
      <c r="A822" s="13"/>
      <c r="B822" s="241"/>
      <c r="C822" s="242"/>
      <c r="D822" s="243" t="s">
        <v>169</v>
      </c>
      <c r="E822" s="244" t="s">
        <v>1</v>
      </c>
      <c r="F822" s="245" t="s">
        <v>343</v>
      </c>
      <c r="G822" s="242"/>
      <c r="H822" s="244" t="s">
        <v>1</v>
      </c>
      <c r="I822" s="246"/>
      <c r="J822" s="242"/>
      <c r="K822" s="242"/>
      <c r="L822" s="247"/>
      <c r="M822" s="248"/>
      <c r="N822" s="249"/>
      <c r="O822" s="249"/>
      <c r="P822" s="249"/>
      <c r="Q822" s="249"/>
      <c r="R822" s="249"/>
      <c r="S822" s="249"/>
      <c r="T822" s="250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51" t="s">
        <v>169</v>
      </c>
      <c r="AU822" s="251" t="s">
        <v>86</v>
      </c>
      <c r="AV822" s="13" t="s">
        <v>84</v>
      </c>
      <c r="AW822" s="13" t="s">
        <v>32</v>
      </c>
      <c r="AX822" s="13" t="s">
        <v>76</v>
      </c>
      <c r="AY822" s="251" t="s">
        <v>156</v>
      </c>
    </row>
    <row r="823" s="14" customFormat="1">
      <c r="A823" s="14"/>
      <c r="B823" s="252"/>
      <c r="C823" s="253"/>
      <c r="D823" s="243" t="s">
        <v>169</v>
      </c>
      <c r="E823" s="254" t="s">
        <v>1</v>
      </c>
      <c r="F823" s="255" t="s">
        <v>507</v>
      </c>
      <c r="G823" s="253"/>
      <c r="H823" s="256">
        <v>40.100000000000001</v>
      </c>
      <c r="I823" s="257"/>
      <c r="J823" s="253"/>
      <c r="K823" s="253"/>
      <c r="L823" s="258"/>
      <c r="M823" s="259"/>
      <c r="N823" s="260"/>
      <c r="O823" s="260"/>
      <c r="P823" s="260"/>
      <c r="Q823" s="260"/>
      <c r="R823" s="260"/>
      <c r="S823" s="260"/>
      <c r="T823" s="261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62" t="s">
        <v>169</v>
      </c>
      <c r="AU823" s="262" t="s">
        <v>86</v>
      </c>
      <c r="AV823" s="14" t="s">
        <v>86</v>
      </c>
      <c r="AW823" s="14" t="s">
        <v>32</v>
      </c>
      <c r="AX823" s="14" t="s">
        <v>76</v>
      </c>
      <c r="AY823" s="262" t="s">
        <v>156</v>
      </c>
    </row>
    <row r="824" s="13" customFormat="1">
      <c r="A824" s="13"/>
      <c r="B824" s="241"/>
      <c r="C824" s="242"/>
      <c r="D824" s="243" t="s">
        <v>169</v>
      </c>
      <c r="E824" s="244" t="s">
        <v>1</v>
      </c>
      <c r="F824" s="245" t="s">
        <v>218</v>
      </c>
      <c r="G824" s="242"/>
      <c r="H824" s="244" t="s">
        <v>1</v>
      </c>
      <c r="I824" s="246"/>
      <c r="J824" s="242"/>
      <c r="K824" s="242"/>
      <c r="L824" s="247"/>
      <c r="M824" s="248"/>
      <c r="N824" s="249"/>
      <c r="O824" s="249"/>
      <c r="P824" s="249"/>
      <c r="Q824" s="249"/>
      <c r="R824" s="249"/>
      <c r="S824" s="249"/>
      <c r="T824" s="250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51" t="s">
        <v>169</v>
      </c>
      <c r="AU824" s="251" t="s">
        <v>86</v>
      </c>
      <c r="AV824" s="13" t="s">
        <v>84</v>
      </c>
      <c r="AW824" s="13" t="s">
        <v>32</v>
      </c>
      <c r="AX824" s="13" t="s">
        <v>76</v>
      </c>
      <c r="AY824" s="251" t="s">
        <v>156</v>
      </c>
    </row>
    <row r="825" s="14" customFormat="1">
      <c r="A825" s="14"/>
      <c r="B825" s="252"/>
      <c r="C825" s="253"/>
      <c r="D825" s="243" t="s">
        <v>169</v>
      </c>
      <c r="E825" s="254" t="s">
        <v>1</v>
      </c>
      <c r="F825" s="255" t="s">
        <v>508</v>
      </c>
      <c r="G825" s="253"/>
      <c r="H825" s="256">
        <v>8.6999999999999993</v>
      </c>
      <c r="I825" s="257"/>
      <c r="J825" s="253"/>
      <c r="K825" s="253"/>
      <c r="L825" s="258"/>
      <c r="M825" s="259"/>
      <c r="N825" s="260"/>
      <c r="O825" s="260"/>
      <c r="P825" s="260"/>
      <c r="Q825" s="260"/>
      <c r="R825" s="260"/>
      <c r="S825" s="260"/>
      <c r="T825" s="261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62" t="s">
        <v>169</v>
      </c>
      <c r="AU825" s="262" t="s">
        <v>86</v>
      </c>
      <c r="AV825" s="14" t="s">
        <v>86</v>
      </c>
      <c r="AW825" s="14" t="s">
        <v>32</v>
      </c>
      <c r="AX825" s="14" t="s">
        <v>76</v>
      </c>
      <c r="AY825" s="262" t="s">
        <v>156</v>
      </c>
    </row>
    <row r="826" s="13" customFormat="1">
      <c r="A826" s="13"/>
      <c r="B826" s="241"/>
      <c r="C826" s="242"/>
      <c r="D826" s="243" t="s">
        <v>169</v>
      </c>
      <c r="E826" s="244" t="s">
        <v>1</v>
      </c>
      <c r="F826" s="245" t="s">
        <v>220</v>
      </c>
      <c r="G826" s="242"/>
      <c r="H826" s="244" t="s">
        <v>1</v>
      </c>
      <c r="I826" s="246"/>
      <c r="J826" s="242"/>
      <c r="K826" s="242"/>
      <c r="L826" s="247"/>
      <c r="M826" s="248"/>
      <c r="N826" s="249"/>
      <c r="O826" s="249"/>
      <c r="P826" s="249"/>
      <c r="Q826" s="249"/>
      <c r="R826" s="249"/>
      <c r="S826" s="249"/>
      <c r="T826" s="250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51" t="s">
        <v>169</v>
      </c>
      <c r="AU826" s="251" t="s">
        <v>86</v>
      </c>
      <c r="AV826" s="13" t="s">
        <v>84</v>
      </c>
      <c r="AW826" s="13" t="s">
        <v>32</v>
      </c>
      <c r="AX826" s="13" t="s">
        <v>76</v>
      </c>
      <c r="AY826" s="251" t="s">
        <v>156</v>
      </c>
    </row>
    <row r="827" s="14" customFormat="1">
      <c r="A827" s="14"/>
      <c r="B827" s="252"/>
      <c r="C827" s="253"/>
      <c r="D827" s="243" t="s">
        <v>169</v>
      </c>
      <c r="E827" s="254" t="s">
        <v>1</v>
      </c>
      <c r="F827" s="255" t="s">
        <v>509</v>
      </c>
      <c r="G827" s="253"/>
      <c r="H827" s="256">
        <v>17.300000000000001</v>
      </c>
      <c r="I827" s="257"/>
      <c r="J827" s="253"/>
      <c r="K827" s="253"/>
      <c r="L827" s="258"/>
      <c r="M827" s="259"/>
      <c r="N827" s="260"/>
      <c r="O827" s="260"/>
      <c r="P827" s="260"/>
      <c r="Q827" s="260"/>
      <c r="R827" s="260"/>
      <c r="S827" s="260"/>
      <c r="T827" s="261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62" t="s">
        <v>169</v>
      </c>
      <c r="AU827" s="262" t="s">
        <v>86</v>
      </c>
      <c r="AV827" s="14" t="s">
        <v>86</v>
      </c>
      <c r="AW827" s="14" t="s">
        <v>32</v>
      </c>
      <c r="AX827" s="14" t="s">
        <v>76</v>
      </c>
      <c r="AY827" s="262" t="s">
        <v>156</v>
      </c>
    </row>
    <row r="828" s="13" customFormat="1">
      <c r="A828" s="13"/>
      <c r="B828" s="241"/>
      <c r="C828" s="242"/>
      <c r="D828" s="243" t="s">
        <v>169</v>
      </c>
      <c r="E828" s="244" t="s">
        <v>1</v>
      </c>
      <c r="F828" s="245" t="s">
        <v>223</v>
      </c>
      <c r="G828" s="242"/>
      <c r="H828" s="244" t="s">
        <v>1</v>
      </c>
      <c r="I828" s="246"/>
      <c r="J828" s="242"/>
      <c r="K828" s="242"/>
      <c r="L828" s="247"/>
      <c r="M828" s="248"/>
      <c r="N828" s="249"/>
      <c r="O828" s="249"/>
      <c r="P828" s="249"/>
      <c r="Q828" s="249"/>
      <c r="R828" s="249"/>
      <c r="S828" s="249"/>
      <c r="T828" s="250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51" t="s">
        <v>169</v>
      </c>
      <c r="AU828" s="251" t="s">
        <v>86</v>
      </c>
      <c r="AV828" s="13" t="s">
        <v>84</v>
      </c>
      <c r="AW828" s="13" t="s">
        <v>32</v>
      </c>
      <c r="AX828" s="13" t="s">
        <v>76</v>
      </c>
      <c r="AY828" s="251" t="s">
        <v>156</v>
      </c>
    </row>
    <row r="829" s="14" customFormat="1">
      <c r="A829" s="14"/>
      <c r="B829" s="252"/>
      <c r="C829" s="253"/>
      <c r="D829" s="243" t="s">
        <v>169</v>
      </c>
      <c r="E829" s="254" t="s">
        <v>1</v>
      </c>
      <c r="F829" s="255" t="s">
        <v>510</v>
      </c>
      <c r="G829" s="253"/>
      <c r="H829" s="256">
        <v>8.0500000000000007</v>
      </c>
      <c r="I829" s="257"/>
      <c r="J829" s="253"/>
      <c r="K829" s="253"/>
      <c r="L829" s="258"/>
      <c r="M829" s="259"/>
      <c r="N829" s="260"/>
      <c r="O829" s="260"/>
      <c r="P829" s="260"/>
      <c r="Q829" s="260"/>
      <c r="R829" s="260"/>
      <c r="S829" s="260"/>
      <c r="T829" s="261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62" t="s">
        <v>169</v>
      </c>
      <c r="AU829" s="262" t="s">
        <v>86</v>
      </c>
      <c r="AV829" s="14" t="s">
        <v>86</v>
      </c>
      <c r="AW829" s="14" t="s">
        <v>32</v>
      </c>
      <c r="AX829" s="14" t="s">
        <v>76</v>
      </c>
      <c r="AY829" s="262" t="s">
        <v>156</v>
      </c>
    </row>
    <row r="830" s="14" customFormat="1">
      <c r="A830" s="14"/>
      <c r="B830" s="252"/>
      <c r="C830" s="253"/>
      <c r="D830" s="243" t="s">
        <v>169</v>
      </c>
      <c r="E830" s="254" t="s">
        <v>1</v>
      </c>
      <c r="F830" s="255" t="s">
        <v>511</v>
      </c>
      <c r="G830" s="253"/>
      <c r="H830" s="256">
        <v>10.5</v>
      </c>
      <c r="I830" s="257"/>
      <c r="J830" s="253"/>
      <c r="K830" s="253"/>
      <c r="L830" s="258"/>
      <c r="M830" s="259"/>
      <c r="N830" s="260"/>
      <c r="O830" s="260"/>
      <c r="P830" s="260"/>
      <c r="Q830" s="260"/>
      <c r="R830" s="260"/>
      <c r="S830" s="260"/>
      <c r="T830" s="261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62" t="s">
        <v>169</v>
      </c>
      <c r="AU830" s="262" t="s">
        <v>86</v>
      </c>
      <c r="AV830" s="14" t="s">
        <v>86</v>
      </c>
      <c r="AW830" s="14" t="s">
        <v>32</v>
      </c>
      <c r="AX830" s="14" t="s">
        <v>76</v>
      </c>
      <c r="AY830" s="262" t="s">
        <v>156</v>
      </c>
    </row>
    <row r="831" s="15" customFormat="1">
      <c r="A831" s="15"/>
      <c r="B831" s="263"/>
      <c r="C831" s="264"/>
      <c r="D831" s="243" t="s">
        <v>169</v>
      </c>
      <c r="E831" s="265" t="s">
        <v>1</v>
      </c>
      <c r="F831" s="266" t="s">
        <v>179</v>
      </c>
      <c r="G831" s="264"/>
      <c r="H831" s="267">
        <v>233.32600000000002</v>
      </c>
      <c r="I831" s="268"/>
      <c r="J831" s="264"/>
      <c r="K831" s="264"/>
      <c r="L831" s="269"/>
      <c r="M831" s="270"/>
      <c r="N831" s="271"/>
      <c r="O831" s="271"/>
      <c r="P831" s="271"/>
      <c r="Q831" s="271"/>
      <c r="R831" s="271"/>
      <c r="S831" s="271"/>
      <c r="T831" s="272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T831" s="273" t="s">
        <v>169</v>
      </c>
      <c r="AU831" s="273" t="s">
        <v>86</v>
      </c>
      <c r="AV831" s="15" t="s">
        <v>163</v>
      </c>
      <c r="AW831" s="15" t="s">
        <v>32</v>
      </c>
      <c r="AX831" s="15" t="s">
        <v>84</v>
      </c>
      <c r="AY831" s="273" t="s">
        <v>156</v>
      </c>
    </row>
    <row r="832" s="2" customFormat="1" ht="24.15" customHeight="1">
      <c r="A832" s="38"/>
      <c r="B832" s="39"/>
      <c r="C832" s="227" t="s">
        <v>846</v>
      </c>
      <c r="D832" s="227" t="s">
        <v>159</v>
      </c>
      <c r="E832" s="228" t="s">
        <v>847</v>
      </c>
      <c r="F832" s="229" t="s">
        <v>848</v>
      </c>
      <c r="G832" s="230" t="s">
        <v>167</v>
      </c>
      <c r="H832" s="231">
        <v>541.29600000000005</v>
      </c>
      <c r="I832" s="232"/>
      <c r="J832" s="233">
        <f>ROUND(I832*H832,2)</f>
        <v>0</v>
      </c>
      <c r="K832" s="234"/>
      <c r="L832" s="44"/>
      <c r="M832" s="235" t="s">
        <v>1</v>
      </c>
      <c r="N832" s="236" t="s">
        <v>41</v>
      </c>
      <c r="O832" s="91"/>
      <c r="P832" s="237">
        <f>O832*H832</f>
        <v>0</v>
      </c>
      <c r="Q832" s="237">
        <v>0.00020000000000000001</v>
      </c>
      <c r="R832" s="237">
        <f>Q832*H832</f>
        <v>0.10825920000000001</v>
      </c>
      <c r="S832" s="237">
        <v>0</v>
      </c>
      <c r="T832" s="238">
        <f>S832*H832</f>
        <v>0</v>
      </c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R832" s="239" t="s">
        <v>216</v>
      </c>
      <c r="AT832" s="239" t="s">
        <v>159</v>
      </c>
      <c r="AU832" s="239" t="s">
        <v>86</v>
      </c>
      <c r="AY832" s="17" t="s">
        <v>156</v>
      </c>
      <c r="BE832" s="240">
        <f>IF(N832="základní",J832,0)</f>
        <v>0</v>
      </c>
      <c r="BF832" s="240">
        <f>IF(N832="snížená",J832,0)</f>
        <v>0</v>
      </c>
      <c r="BG832" s="240">
        <f>IF(N832="zákl. přenesená",J832,0)</f>
        <v>0</v>
      </c>
      <c r="BH832" s="240">
        <f>IF(N832="sníž. přenesená",J832,0)</f>
        <v>0</v>
      </c>
      <c r="BI832" s="240">
        <f>IF(N832="nulová",J832,0)</f>
        <v>0</v>
      </c>
      <c r="BJ832" s="17" t="s">
        <v>84</v>
      </c>
      <c r="BK832" s="240">
        <f>ROUND(I832*H832,2)</f>
        <v>0</v>
      </c>
      <c r="BL832" s="17" t="s">
        <v>216</v>
      </c>
      <c r="BM832" s="239" t="s">
        <v>849</v>
      </c>
    </row>
    <row r="833" s="13" customFormat="1">
      <c r="A833" s="13"/>
      <c r="B833" s="241"/>
      <c r="C833" s="242"/>
      <c r="D833" s="243" t="s">
        <v>169</v>
      </c>
      <c r="E833" s="244" t="s">
        <v>1</v>
      </c>
      <c r="F833" s="245" t="s">
        <v>850</v>
      </c>
      <c r="G833" s="242"/>
      <c r="H833" s="244" t="s">
        <v>1</v>
      </c>
      <c r="I833" s="246"/>
      <c r="J833" s="242"/>
      <c r="K833" s="242"/>
      <c r="L833" s="247"/>
      <c r="M833" s="248"/>
      <c r="N833" s="249"/>
      <c r="O833" s="249"/>
      <c r="P833" s="249"/>
      <c r="Q833" s="249"/>
      <c r="R833" s="249"/>
      <c r="S833" s="249"/>
      <c r="T833" s="250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51" t="s">
        <v>169</v>
      </c>
      <c r="AU833" s="251" t="s">
        <v>86</v>
      </c>
      <c r="AV833" s="13" t="s">
        <v>84</v>
      </c>
      <c r="AW833" s="13" t="s">
        <v>32</v>
      </c>
      <c r="AX833" s="13" t="s">
        <v>76</v>
      </c>
      <c r="AY833" s="251" t="s">
        <v>156</v>
      </c>
    </row>
    <row r="834" s="14" customFormat="1">
      <c r="A834" s="14"/>
      <c r="B834" s="252"/>
      <c r="C834" s="253"/>
      <c r="D834" s="243" t="s">
        <v>169</v>
      </c>
      <c r="E834" s="254" t="s">
        <v>1</v>
      </c>
      <c r="F834" s="255" t="s">
        <v>851</v>
      </c>
      <c r="G834" s="253"/>
      <c r="H834" s="256">
        <v>541.29600000000005</v>
      </c>
      <c r="I834" s="257"/>
      <c r="J834" s="253"/>
      <c r="K834" s="253"/>
      <c r="L834" s="258"/>
      <c r="M834" s="259"/>
      <c r="N834" s="260"/>
      <c r="O834" s="260"/>
      <c r="P834" s="260"/>
      <c r="Q834" s="260"/>
      <c r="R834" s="260"/>
      <c r="S834" s="260"/>
      <c r="T834" s="261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62" t="s">
        <v>169</v>
      </c>
      <c r="AU834" s="262" t="s">
        <v>86</v>
      </c>
      <c r="AV834" s="14" t="s">
        <v>86</v>
      </c>
      <c r="AW834" s="14" t="s">
        <v>32</v>
      </c>
      <c r="AX834" s="14" t="s">
        <v>84</v>
      </c>
      <c r="AY834" s="262" t="s">
        <v>156</v>
      </c>
    </row>
    <row r="835" s="2" customFormat="1" ht="33" customHeight="1">
      <c r="A835" s="38"/>
      <c r="B835" s="39"/>
      <c r="C835" s="227" t="s">
        <v>852</v>
      </c>
      <c r="D835" s="227" t="s">
        <v>159</v>
      </c>
      <c r="E835" s="228" t="s">
        <v>853</v>
      </c>
      <c r="F835" s="229" t="s">
        <v>850</v>
      </c>
      <c r="G835" s="230" t="s">
        <v>167</v>
      </c>
      <c r="H835" s="231">
        <v>541.29600000000005</v>
      </c>
      <c r="I835" s="232"/>
      <c r="J835" s="233">
        <f>ROUND(I835*H835,2)</f>
        <v>0</v>
      </c>
      <c r="K835" s="234"/>
      <c r="L835" s="44"/>
      <c r="M835" s="235" t="s">
        <v>1</v>
      </c>
      <c r="N835" s="236" t="s">
        <v>41</v>
      </c>
      <c r="O835" s="91"/>
      <c r="P835" s="237">
        <f>O835*H835</f>
        <v>0</v>
      </c>
      <c r="Q835" s="237">
        <v>0.00029</v>
      </c>
      <c r="R835" s="237">
        <f>Q835*H835</f>
        <v>0.15697584000000001</v>
      </c>
      <c r="S835" s="237">
        <v>0</v>
      </c>
      <c r="T835" s="238">
        <f>S835*H835</f>
        <v>0</v>
      </c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R835" s="239" t="s">
        <v>216</v>
      </c>
      <c r="AT835" s="239" t="s">
        <v>159</v>
      </c>
      <c r="AU835" s="239" t="s">
        <v>86</v>
      </c>
      <c r="AY835" s="17" t="s">
        <v>156</v>
      </c>
      <c r="BE835" s="240">
        <f>IF(N835="základní",J835,0)</f>
        <v>0</v>
      </c>
      <c r="BF835" s="240">
        <f>IF(N835="snížená",J835,0)</f>
        <v>0</v>
      </c>
      <c r="BG835" s="240">
        <f>IF(N835="zákl. přenesená",J835,0)</f>
        <v>0</v>
      </c>
      <c r="BH835" s="240">
        <f>IF(N835="sníž. přenesená",J835,0)</f>
        <v>0</v>
      </c>
      <c r="BI835" s="240">
        <f>IF(N835="nulová",J835,0)</f>
        <v>0</v>
      </c>
      <c r="BJ835" s="17" t="s">
        <v>84</v>
      </c>
      <c r="BK835" s="240">
        <f>ROUND(I835*H835,2)</f>
        <v>0</v>
      </c>
      <c r="BL835" s="17" t="s">
        <v>216</v>
      </c>
      <c r="BM835" s="239" t="s">
        <v>854</v>
      </c>
    </row>
    <row r="836" s="13" customFormat="1">
      <c r="A836" s="13"/>
      <c r="B836" s="241"/>
      <c r="C836" s="242"/>
      <c r="D836" s="243" t="s">
        <v>169</v>
      </c>
      <c r="E836" s="244" t="s">
        <v>1</v>
      </c>
      <c r="F836" s="245" t="s">
        <v>170</v>
      </c>
      <c r="G836" s="242"/>
      <c r="H836" s="244" t="s">
        <v>1</v>
      </c>
      <c r="I836" s="246"/>
      <c r="J836" s="242"/>
      <c r="K836" s="242"/>
      <c r="L836" s="247"/>
      <c r="M836" s="248"/>
      <c r="N836" s="249"/>
      <c r="O836" s="249"/>
      <c r="P836" s="249"/>
      <c r="Q836" s="249"/>
      <c r="R836" s="249"/>
      <c r="S836" s="249"/>
      <c r="T836" s="250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51" t="s">
        <v>169</v>
      </c>
      <c r="AU836" s="251" t="s">
        <v>86</v>
      </c>
      <c r="AV836" s="13" t="s">
        <v>84</v>
      </c>
      <c r="AW836" s="13" t="s">
        <v>32</v>
      </c>
      <c r="AX836" s="13" t="s">
        <v>76</v>
      </c>
      <c r="AY836" s="251" t="s">
        <v>156</v>
      </c>
    </row>
    <row r="837" s="13" customFormat="1">
      <c r="A837" s="13"/>
      <c r="B837" s="241"/>
      <c r="C837" s="242"/>
      <c r="D837" s="243" t="s">
        <v>169</v>
      </c>
      <c r="E837" s="244" t="s">
        <v>1</v>
      </c>
      <c r="F837" s="245" t="s">
        <v>337</v>
      </c>
      <c r="G837" s="242"/>
      <c r="H837" s="244" t="s">
        <v>1</v>
      </c>
      <c r="I837" s="246"/>
      <c r="J837" s="242"/>
      <c r="K837" s="242"/>
      <c r="L837" s="247"/>
      <c r="M837" s="248"/>
      <c r="N837" s="249"/>
      <c r="O837" s="249"/>
      <c r="P837" s="249"/>
      <c r="Q837" s="249"/>
      <c r="R837" s="249"/>
      <c r="S837" s="249"/>
      <c r="T837" s="250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51" t="s">
        <v>169</v>
      </c>
      <c r="AU837" s="251" t="s">
        <v>86</v>
      </c>
      <c r="AV837" s="13" t="s">
        <v>84</v>
      </c>
      <c r="AW837" s="13" t="s">
        <v>32</v>
      </c>
      <c r="AX837" s="13" t="s">
        <v>76</v>
      </c>
      <c r="AY837" s="251" t="s">
        <v>156</v>
      </c>
    </row>
    <row r="838" s="14" customFormat="1">
      <c r="A838" s="14"/>
      <c r="B838" s="252"/>
      <c r="C838" s="253"/>
      <c r="D838" s="243" t="s">
        <v>169</v>
      </c>
      <c r="E838" s="254" t="s">
        <v>1</v>
      </c>
      <c r="F838" s="255" t="s">
        <v>855</v>
      </c>
      <c r="G838" s="253"/>
      <c r="H838" s="256">
        <v>200.90700000000001</v>
      </c>
      <c r="I838" s="257"/>
      <c r="J838" s="253"/>
      <c r="K838" s="253"/>
      <c r="L838" s="258"/>
      <c r="M838" s="259"/>
      <c r="N838" s="260"/>
      <c r="O838" s="260"/>
      <c r="P838" s="260"/>
      <c r="Q838" s="260"/>
      <c r="R838" s="260"/>
      <c r="S838" s="260"/>
      <c r="T838" s="261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62" t="s">
        <v>169</v>
      </c>
      <c r="AU838" s="262" t="s">
        <v>86</v>
      </c>
      <c r="AV838" s="14" t="s">
        <v>86</v>
      </c>
      <c r="AW838" s="14" t="s">
        <v>32</v>
      </c>
      <c r="AX838" s="14" t="s">
        <v>76</v>
      </c>
      <c r="AY838" s="262" t="s">
        <v>156</v>
      </c>
    </row>
    <row r="839" s="13" customFormat="1">
      <c r="A839" s="13"/>
      <c r="B839" s="241"/>
      <c r="C839" s="242"/>
      <c r="D839" s="243" t="s">
        <v>169</v>
      </c>
      <c r="E839" s="244" t="s">
        <v>1</v>
      </c>
      <c r="F839" s="245" t="s">
        <v>339</v>
      </c>
      <c r="G839" s="242"/>
      <c r="H839" s="244" t="s">
        <v>1</v>
      </c>
      <c r="I839" s="246"/>
      <c r="J839" s="242"/>
      <c r="K839" s="242"/>
      <c r="L839" s="247"/>
      <c r="M839" s="248"/>
      <c r="N839" s="249"/>
      <c r="O839" s="249"/>
      <c r="P839" s="249"/>
      <c r="Q839" s="249"/>
      <c r="R839" s="249"/>
      <c r="S839" s="249"/>
      <c r="T839" s="250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51" t="s">
        <v>169</v>
      </c>
      <c r="AU839" s="251" t="s">
        <v>86</v>
      </c>
      <c r="AV839" s="13" t="s">
        <v>84</v>
      </c>
      <c r="AW839" s="13" t="s">
        <v>32</v>
      </c>
      <c r="AX839" s="13" t="s">
        <v>76</v>
      </c>
      <c r="AY839" s="251" t="s">
        <v>156</v>
      </c>
    </row>
    <row r="840" s="14" customFormat="1">
      <c r="A840" s="14"/>
      <c r="B840" s="252"/>
      <c r="C840" s="253"/>
      <c r="D840" s="243" t="s">
        <v>169</v>
      </c>
      <c r="E840" s="254" t="s">
        <v>1</v>
      </c>
      <c r="F840" s="255" t="s">
        <v>856</v>
      </c>
      <c r="G840" s="253"/>
      <c r="H840" s="256">
        <v>131.35300000000001</v>
      </c>
      <c r="I840" s="257"/>
      <c r="J840" s="253"/>
      <c r="K840" s="253"/>
      <c r="L840" s="258"/>
      <c r="M840" s="259"/>
      <c r="N840" s="260"/>
      <c r="O840" s="260"/>
      <c r="P840" s="260"/>
      <c r="Q840" s="260"/>
      <c r="R840" s="260"/>
      <c r="S840" s="260"/>
      <c r="T840" s="261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62" t="s">
        <v>169</v>
      </c>
      <c r="AU840" s="262" t="s">
        <v>86</v>
      </c>
      <c r="AV840" s="14" t="s">
        <v>86</v>
      </c>
      <c r="AW840" s="14" t="s">
        <v>32</v>
      </c>
      <c r="AX840" s="14" t="s">
        <v>76</v>
      </c>
      <c r="AY840" s="262" t="s">
        <v>156</v>
      </c>
    </row>
    <row r="841" s="14" customFormat="1">
      <c r="A841" s="14"/>
      <c r="B841" s="252"/>
      <c r="C841" s="253"/>
      <c r="D841" s="243" t="s">
        <v>169</v>
      </c>
      <c r="E841" s="254" t="s">
        <v>1</v>
      </c>
      <c r="F841" s="255" t="s">
        <v>857</v>
      </c>
      <c r="G841" s="253"/>
      <c r="H841" s="256">
        <v>-12.199999999999999</v>
      </c>
      <c r="I841" s="257"/>
      <c r="J841" s="253"/>
      <c r="K841" s="253"/>
      <c r="L841" s="258"/>
      <c r="M841" s="259"/>
      <c r="N841" s="260"/>
      <c r="O841" s="260"/>
      <c r="P841" s="260"/>
      <c r="Q841" s="260"/>
      <c r="R841" s="260"/>
      <c r="S841" s="260"/>
      <c r="T841" s="261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62" t="s">
        <v>169</v>
      </c>
      <c r="AU841" s="262" t="s">
        <v>86</v>
      </c>
      <c r="AV841" s="14" t="s">
        <v>86</v>
      </c>
      <c r="AW841" s="14" t="s">
        <v>32</v>
      </c>
      <c r="AX841" s="14" t="s">
        <v>76</v>
      </c>
      <c r="AY841" s="262" t="s">
        <v>156</v>
      </c>
    </row>
    <row r="842" s="14" customFormat="1">
      <c r="A842" s="14"/>
      <c r="B842" s="252"/>
      <c r="C842" s="253"/>
      <c r="D842" s="243" t="s">
        <v>169</v>
      </c>
      <c r="E842" s="254" t="s">
        <v>1</v>
      </c>
      <c r="F842" s="255" t="s">
        <v>858</v>
      </c>
      <c r="G842" s="253"/>
      <c r="H842" s="256">
        <v>-12.800000000000001</v>
      </c>
      <c r="I842" s="257"/>
      <c r="J842" s="253"/>
      <c r="K842" s="253"/>
      <c r="L842" s="258"/>
      <c r="M842" s="259"/>
      <c r="N842" s="260"/>
      <c r="O842" s="260"/>
      <c r="P842" s="260"/>
      <c r="Q842" s="260"/>
      <c r="R842" s="260"/>
      <c r="S842" s="260"/>
      <c r="T842" s="261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62" t="s">
        <v>169</v>
      </c>
      <c r="AU842" s="262" t="s">
        <v>86</v>
      </c>
      <c r="AV842" s="14" t="s">
        <v>86</v>
      </c>
      <c r="AW842" s="14" t="s">
        <v>32</v>
      </c>
      <c r="AX842" s="14" t="s">
        <v>76</v>
      </c>
      <c r="AY842" s="262" t="s">
        <v>156</v>
      </c>
    </row>
    <row r="843" s="13" customFormat="1">
      <c r="A843" s="13"/>
      <c r="B843" s="241"/>
      <c r="C843" s="242"/>
      <c r="D843" s="243" t="s">
        <v>169</v>
      </c>
      <c r="E843" s="244" t="s">
        <v>1</v>
      </c>
      <c r="F843" s="245" t="s">
        <v>341</v>
      </c>
      <c r="G843" s="242"/>
      <c r="H843" s="244" t="s">
        <v>1</v>
      </c>
      <c r="I843" s="246"/>
      <c r="J843" s="242"/>
      <c r="K843" s="242"/>
      <c r="L843" s="247"/>
      <c r="M843" s="248"/>
      <c r="N843" s="249"/>
      <c r="O843" s="249"/>
      <c r="P843" s="249"/>
      <c r="Q843" s="249"/>
      <c r="R843" s="249"/>
      <c r="S843" s="249"/>
      <c r="T843" s="250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51" t="s">
        <v>169</v>
      </c>
      <c r="AU843" s="251" t="s">
        <v>86</v>
      </c>
      <c r="AV843" s="13" t="s">
        <v>84</v>
      </c>
      <c r="AW843" s="13" t="s">
        <v>32</v>
      </c>
      <c r="AX843" s="13" t="s">
        <v>76</v>
      </c>
      <c r="AY843" s="251" t="s">
        <v>156</v>
      </c>
    </row>
    <row r="844" s="14" customFormat="1">
      <c r="A844" s="14"/>
      <c r="B844" s="252"/>
      <c r="C844" s="253"/>
      <c r="D844" s="243" t="s">
        <v>169</v>
      </c>
      <c r="E844" s="254" t="s">
        <v>1</v>
      </c>
      <c r="F844" s="255" t="s">
        <v>859</v>
      </c>
      <c r="G844" s="253"/>
      <c r="H844" s="256">
        <v>104.28</v>
      </c>
      <c r="I844" s="257"/>
      <c r="J844" s="253"/>
      <c r="K844" s="253"/>
      <c r="L844" s="258"/>
      <c r="M844" s="259"/>
      <c r="N844" s="260"/>
      <c r="O844" s="260"/>
      <c r="P844" s="260"/>
      <c r="Q844" s="260"/>
      <c r="R844" s="260"/>
      <c r="S844" s="260"/>
      <c r="T844" s="261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62" t="s">
        <v>169</v>
      </c>
      <c r="AU844" s="262" t="s">
        <v>86</v>
      </c>
      <c r="AV844" s="14" t="s">
        <v>86</v>
      </c>
      <c r="AW844" s="14" t="s">
        <v>32</v>
      </c>
      <c r="AX844" s="14" t="s">
        <v>76</v>
      </c>
      <c r="AY844" s="262" t="s">
        <v>156</v>
      </c>
    </row>
    <row r="845" s="14" customFormat="1">
      <c r="A845" s="14"/>
      <c r="B845" s="252"/>
      <c r="C845" s="253"/>
      <c r="D845" s="243" t="s">
        <v>169</v>
      </c>
      <c r="E845" s="254" t="s">
        <v>1</v>
      </c>
      <c r="F845" s="255" t="s">
        <v>860</v>
      </c>
      <c r="G845" s="253"/>
      <c r="H845" s="256">
        <v>-9.6799999999999997</v>
      </c>
      <c r="I845" s="257"/>
      <c r="J845" s="253"/>
      <c r="K845" s="253"/>
      <c r="L845" s="258"/>
      <c r="M845" s="259"/>
      <c r="N845" s="260"/>
      <c r="O845" s="260"/>
      <c r="P845" s="260"/>
      <c r="Q845" s="260"/>
      <c r="R845" s="260"/>
      <c r="S845" s="260"/>
      <c r="T845" s="261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62" t="s">
        <v>169</v>
      </c>
      <c r="AU845" s="262" t="s">
        <v>86</v>
      </c>
      <c r="AV845" s="14" t="s">
        <v>86</v>
      </c>
      <c r="AW845" s="14" t="s">
        <v>32</v>
      </c>
      <c r="AX845" s="14" t="s">
        <v>76</v>
      </c>
      <c r="AY845" s="262" t="s">
        <v>156</v>
      </c>
    </row>
    <row r="846" s="13" customFormat="1">
      <c r="A846" s="13"/>
      <c r="B846" s="241"/>
      <c r="C846" s="242"/>
      <c r="D846" s="243" t="s">
        <v>169</v>
      </c>
      <c r="E846" s="244" t="s">
        <v>1</v>
      </c>
      <c r="F846" s="245" t="s">
        <v>343</v>
      </c>
      <c r="G846" s="242"/>
      <c r="H846" s="244" t="s">
        <v>1</v>
      </c>
      <c r="I846" s="246"/>
      <c r="J846" s="242"/>
      <c r="K846" s="242"/>
      <c r="L846" s="247"/>
      <c r="M846" s="248"/>
      <c r="N846" s="249"/>
      <c r="O846" s="249"/>
      <c r="P846" s="249"/>
      <c r="Q846" s="249"/>
      <c r="R846" s="249"/>
      <c r="S846" s="249"/>
      <c r="T846" s="250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51" t="s">
        <v>169</v>
      </c>
      <c r="AU846" s="251" t="s">
        <v>86</v>
      </c>
      <c r="AV846" s="13" t="s">
        <v>84</v>
      </c>
      <c r="AW846" s="13" t="s">
        <v>32</v>
      </c>
      <c r="AX846" s="13" t="s">
        <v>76</v>
      </c>
      <c r="AY846" s="251" t="s">
        <v>156</v>
      </c>
    </row>
    <row r="847" s="14" customFormat="1">
      <c r="A847" s="14"/>
      <c r="B847" s="252"/>
      <c r="C847" s="253"/>
      <c r="D847" s="243" t="s">
        <v>169</v>
      </c>
      <c r="E847" s="254" t="s">
        <v>1</v>
      </c>
      <c r="F847" s="255" t="s">
        <v>861</v>
      </c>
      <c r="G847" s="253"/>
      <c r="H847" s="256">
        <v>132.33000000000001</v>
      </c>
      <c r="I847" s="257"/>
      <c r="J847" s="253"/>
      <c r="K847" s="253"/>
      <c r="L847" s="258"/>
      <c r="M847" s="259"/>
      <c r="N847" s="260"/>
      <c r="O847" s="260"/>
      <c r="P847" s="260"/>
      <c r="Q847" s="260"/>
      <c r="R847" s="260"/>
      <c r="S847" s="260"/>
      <c r="T847" s="261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62" t="s">
        <v>169</v>
      </c>
      <c r="AU847" s="262" t="s">
        <v>86</v>
      </c>
      <c r="AV847" s="14" t="s">
        <v>86</v>
      </c>
      <c r="AW847" s="14" t="s">
        <v>32</v>
      </c>
      <c r="AX847" s="14" t="s">
        <v>76</v>
      </c>
      <c r="AY847" s="262" t="s">
        <v>156</v>
      </c>
    </row>
    <row r="848" s="14" customFormat="1">
      <c r="A848" s="14"/>
      <c r="B848" s="252"/>
      <c r="C848" s="253"/>
      <c r="D848" s="243" t="s">
        <v>169</v>
      </c>
      <c r="E848" s="254" t="s">
        <v>1</v>
      </c>
      <c r="F848" s="255" t="s">
        <v>862</v>
      </c>
      <c r="G848" s="253"/>
      <c r="H848" s="256">
        <v>-6.8239999999999998</v>
      </c>
      <c r="I848" s="257"/>
      <c r="J848" s="253"/>
      <c r="K848" s="253"/>
      <c r="L848" s="258"/>
      <c r="M848" s="259"/>
      <c r="N848" s="260"/>
      <c r="O848" s="260"/>
      <c r="P848" s="260"/>
      <c r="Q848" s="260"/>
      <c r="R848" s="260"/>
      <c r="S848" s="260"/>
      <c r="T848" s="261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62" t="s">
        <v>169</v>
      </c>
      <c r="AU848" s="262" t="s">
        <v>86</v>
      </c>
      <c r="AV848" s="14" t="s">
        <v>86</v>
      </c>
      <c r="AW848" s="14" t="s">
        <v>32</v>
      </c>
      <c r="AX848" s="14" t="s">
        <v>76</v>
      </c>
      <c r="AY848" s="262" t="s">
        <v>156</v>
      </c>
    </row>
    <row r="849" s="14" customFormat="1">
      <c r="A849" s="14"/>
      <c r="B849" s="252"/>
      <c r="C849" s="253"/>
      <c r="D849" s="243" t="s">
        <v>169</v>
      </c>
      <c r="E849" s="254" t="s">
        <v>1</v>
      </c>
      <c r="F849" s="255" t="s">
        <v>858</v>
      </c>
      <c r="G849" s="253"/>
      <c r="H849" s="256">
        <v>-12.800000000000001</v>
      </c>
      <c r="I849" s="257"/>
      <c r="J849" s="253"/>
      <c r="K849" s="253"/>
      <c r="L849" s="258"/>
      <c r="M849" s="259"/>
      <c r="N849" s="260"/>
      <c r="O849" s="260"/>
      <c r="P849" s="260"/>
      <c r="Q849" s="260"/>
      <c r="R849" s="260"/>
      <c r="S849" s="260"/>
      <c r="T849" s="261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62" t="s">
        <v>169</v>
      </c>
      <c r="AU849" s="262" t="s">
        <v>86</v>
      </c>
      <c r="AV849" s="14" t="s">
        <v>86</v>
      </c>
      <c r="AW849" s="14" t="s">
        <v>32</v>
      </c>
      <c r="AX849" s="14" t="s">
        <v>76</v>
      </c>
      <c r="AY849" s="262" t="s">
        <v>156</v>
      </c>
    </row>
    <row r="850" s="13" customFormat="1">
      <c r="A850" s="13"/>
      <c r="B850" s="241"/>
      <c r="C850" s="242"/>
      <c r="D850" s="243" t="s">
        <v>169</v>
      </c>
      <c r="E850" s="244" t="s">
        <v>1</v>
      </c>
      <c r="F850" s="245" t="s">
        <v>218</v>
      </c>
      <c r="G850" s="242"/>
      <c r="H850" s="244" t="s">
        <v>1</v>
      </c>
      <c r="I850" s="246"/>
      <c r="J850" s="242"/>
      <c r="K850" s="242"/>
      <c r="L850" s="247"/>
      <c r="M850" s="248"/>
      <c r="N850" s="249"/>
      <c r="O850" s="249"/>
      <c r="P850" s="249"/>
      <c r="Q850" s="249"/>
      <c r="R850" s="249"/>
      <c r="S850" s="249"/>
      <c r="T850" s="250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51" t="s">
        <v>169</v>
      </c>
      <c r="AU850" s="251" t="s">
        <v>86</v>
      </c>
      <c r="AV850" s="13" t="s">
        <v>84</v>
      </c>
      <c r="AW850" s="13" t="s">
        <v>32</v>
      </c>
      <c r="AX850" s="13" t="s">
        <v>76</v>
      </c>
      <c r="AY850" s="251" t="s">
        <v>156</v>
      </c>
    </row>
    <row r="851" s="14" customFormat="1">
      <c r="A851" s="14"/>
      <c r="B851" s="252"/>
      <c r="C851" s="253"/>
      <c r="D851" s="243" t="s">
        <v>169</v>
      </c>
      <c r="E851" s="254" t="s">
        <v>1</v>
      </c>
      <c r="F851" s="255" t="s">
        <v>863</v>
      </c>
      <c r="G851" s="253"/>
      <c r="H851" s="256">
        <v>5.2199999999999998</v>
      </c>
      <c r="I851" s="257"/>
      <c r="J851" s="253"/>
      <c r="K851" s="253"/>
      <c r="L851" s="258"/>
      <c r="M851" s="259"/>
      <c r="N851" s="260"/>
      <c r="O851" s="260"/>
      <c r="P851" s="260"/>
      <c r="Q851" s="260"/>
      <c r="R851" s="260"/>
      <c r="S851" s="260"/>
      <c r="T851" s="261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62" t="s">
        <v>169</v>
      </c>
      <c r="AU851" s="262" t="s">
        <v>86</v>
      </c>
      <c r="AV851" s="14" t="s">
        <v>86</v>
      </c>
      <c r="AW851" s="14" t="s">
        <v>32</v>
      </c>
      <c r="AX851" s="14" t="s">
        <v>76</v>
      </c>
      <c r="AY851" s="262" t="s">
        <v>156</v>
      </c>
    </row>
    <row r="852" s="13" customFormat="1">
      <c r="A852" s="13"/>
      <c r="B852" s="241"/>
      <c r="C852" s="242"/>
      <c r="D852" s="243" t="s">
        <v>169</v>
      </c>
      <c r="E852" s="244" t="s">
        <v>1</v>
      </c>
      <c r="F852" s="245" t="s">
        <v>220</v>
      </c>
      <c r="G852" s="242"/>
      <c r="H852" s="244" t="s">
        <v>1</v>
      </c>
      <c r="I852" s="246"/>
      <c r="J852" s="242"/>
      <c r="K852" s="242"/>
      <c r="L852" s="247"/>
      <c r="M852" s="248"/>
      <c r="N852" s="249"/>
      <c r="O852" s="249"/>
      <c r="P852" s="249"/>
      <c r="Q852" s="249"/>
      <c r="R852" s="249"/>
      <c r="S852" s="249"/>
      <c r="T852" s="250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51" t="s">
        <v>169</v>
      </c>
      <c r="AU852" s="251" t="s">
        <v>86</v>
      </c>
      <c r="AV852" s="13" t="s">
        <v>84</v>
      </c>
      <c r="AW852" s="13" t="s">
        <v>32</v>
      </c>
      <c r="AX852" s="13" t="s">
        <v>76</v>
      </c>
      <c r="AY852" s="251" t="s">
        <v>156</v>
      </c>
    </row>
    <row r="853" s="14" customFormat="1">
      <c r="A853" s="14"/>
      <c r="B853" s="252"/>
      <c r="C853" s="253"/>
      <c r="D853" s="243" t="s">
        <v>169</v>
      </c>
      <c r="E853" s="254" t="s">
        <v>1</v>
      </c>
      <c r="F853" s="255" t="s">
        <v>864</v>
      </c>
      <c r="G853" s="253"/>
      <c r="H853" s="256">
        <v>10.380000000000001</v>
      </c>
      <c r="I853" s="257"/>
      <c r="J853" s="253"/>
      <c r="K853" s="253"/>
      <c r="L853" s="258"/>
      <c r="M853" s="259"/>
      <c r="N853" s="260"/>
      <c r="O853" s="260"/>
      <c r="P853" s="260"/>
      <c r="Q853" s="260"/>
      <c r="R853" s="260"/>
      <c r="S853" s="260"/>
      <c r="T853" s="261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62" t="s">
        <v>169</v>
      </c>
      <c r="AU853" s="262" t="s">
        <v>86</v>
      </c>
      <c r="AV853" s="14" t="s">
        <v>86</v>
      </c>
      <c r="AW853" s="14" t="s">
        <v>32</v>
      </c>
      <c r="AX853" s="14" t="s">
        <v>76</v>
      </c>
      <c r="AY853" s="262" t="s">
        <v>156</v>
      </c>
    </row>
    <row r="854" s="13" customFormat="1">
      <c r="A854" s="13"/>
      <c r="B854" s="241"/>
      <c r="C854" s="242"/>
      <c r="D854" s="243" t="s">
        <v>169</v>
      </c>
      <c r="E854" s="244" t="s">
        <v>1</v>
      </c>
      <c r="F854" s="245" t="s">
        <v>223</v>
      </c>
      <c r="G854" s="242"/>
      <c r="H854" s="244" t="s">
        <v>1</v>
      </c>
      <c r="I854" s="246"/>
      <c r="J854" s="242"/>
      <c r="K854" s="242"/>
      <c r="L854" s="247"/>
      <c r="M854" s="248"/>
      <c r="N854" s="249"/>
      <c r="O854" s="249"/>
      <c r="P854" s="249"/>
      <c r="Q854" s="249"/>
      <c r="R854" s="249"/>
      <c r="S854" s="249"/>
      <c r="T854" s="250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51" t="s">
        <v>169</v>
      </c>
      <c r="AU854" s="251" t="s">
        <v>86</v>
      </c>
      <c r="AV854" s="13" t="s">
        <v>84</v>
      </c>
      <c r="AW854" s="13" t="s">
        <v>32</v>
      </c>
      <c r="AX854" s="13" t="s">
        <v>76</v>
      </c>
      <c r="AY854" s="251" t="s">
        <v>156</v>
      </c>
    </row>
    <row r="855" s="14" customFormat="1">
      <c r="A855" s="14"/>
      <c r="B855" s="252"/>
      <c r="C855" s="253"/>
      <c r="D855" s="243" t="s">
        <v>169</v>
      </c>
      <c r="E855" s="254" t="s">
        <v>1</v>
      </c>
      <c r="F855" s="255" t="s">
        <v>865</v>
      </c>
      <c r="G855" s="253"/>
      <c r="H855" s="256">
        <v>4.8300000000000001</v>
      </c>
      <c r="I855" s="257"/>
      <c r="J855" s="253"/>
      <c r="K855" s="253"/>
      <c r="L855" s="258"/>
      <c r="M855" s="259"/>
      <c r="N855" s="260"/>
      <c r="O855" s="260"/>
      <c r="P855" s="260"/>
      <c r="Q855" s="260"/>
      <c r="R855" s="260"/>
      <c r="S855" s="260"/>
      <c r="T855" s="261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62" t="s">
        <v>169</v>
      </c>
      <c r="AU855" s="262" t="s">
        <v>86</v>
      </c>
      <c r="AV855" s="14" t="s">
        <v>86</v>
      </c>
      <c r="AW855" s="14" t="s">
        <v>32</v>
      </c>
      <c r="AX855" s="14" t="s">
        <v>76</v>
      </c>
      <c r="AY855" s="262" t="s">
        <v>156</v>
      </c>
    </row>
    <row r="856" s="14" customFormat="1">
      <c r="A856" s="14"/>
      <c r="B856" s="252"/>
      <c r="C856" s="253"/>
      <c r="D856" s="243" t="s">
        <v>169</v>
      </c>
      <c r="E856" s="254" t="s">
        <v>1</v>
      </c>
      <c r="F856" s="255" t="s">
        <v>866</v>
      </c>
      <c r="G856" s="253"/>
      <c r="H856" s="256">
        <v>6.2999999999999998</v>
      </c>
      <c r="I856" s="257"/>
      <c r="J856" s="253"/>
      <c r="K856" s="253"/>
      <c r="L856" s="258"/>
      <c r="M856" s="259"/>
      <c r="N856" s="260"/>
      <c r="O856" s="260"/>
      <c r="P856" s="260"/>
      <c r="Q856" s="260"/>
      <c r="R856" s="260"/>
      <c r="S856" s="260"/>
      <c r="T856" s="261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62" t="s">
        <v>169</v>
      </c>
      <c r="AU856" s="262" t="s">
        <v>86</v>
      </c>
      <c r="AV856" s="14" t="s">
        <v>86</v>
      </c>
      <c r="AW856" s="14" t="s">
        <v>32</v>
      </c>
      <c r="AX856" s="14" t="s">
        <v>76</v>
      </c>
      <c r="AY856" s="262" t="s">
        <v>156</v>
      </c>
    </row>
    <row r="857" s="15" customFormat="1">
      <c r="A857" s="15"/>
      <c r="B857" s="263"/>
      <c r="C857" s="264"/>
      <c r="D857" s="243" t="s">
        <v>169</v>
      </c>
      <c r="E857" s="265" t="s">
        <v>1</v>
      </c>
      <c r="F857" s="266" t="s">
        <v>179</v>
      </c>
      <c r="G857" s="264"/>
      <c r="H857" s="267">
        <v>541.29600000000005</v>
      </c>
      <c r="I857" s="268"/>
      <c r="J857" s="264"/>
      <c r="K857" s="264"/>
      <c r="L857" s="269"/>
      <c r="M857" s="289"/>
      <c r="N857" s="290"/>
      <c r="O857" s="290"/>
      <c r="P857" s="290"/>
      <c r="Q857" s="290"/>
      <c r="R857" s="290"/>
      <c r="S857" s="290"/>
      <c r="T857" s="291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T857" s="273" t="s">
        <v>169</v>
      </c>
      <c r="AU857" s="273" t="s">
        <v>86</v>
      </c>
      <c r="AV857" s="15" t="s">
        <v>163</v>
      </c>
      <c r="AW857" s="15" t="s">
        <v>32</v>
      </c>
      <c r="AX857" s="15" t="s">
        <v>84</v>
      </c>
      <c r="AY857" s="273" t="s">
        <v>156</v>
      </c>
    </row>
    <row r="858" s="2" customFormat="1" ht="6.96" customHeight="1">
      <c r="A858" s="38"/>
      <c r="B858" s="66"/>
      <c r="C858" s="67"/>
      <c r="D858" s="67"/>
      <c r="E858" s="67"/>
      <c r="F858" s="67"/>
      <c r="G858" s="67"/>
      <c r="H858" s="67"/>
      <c r="I858" s="67"/>
      <c r="J858" s="67"/>
      <c r="K858" s="67"/>
      <c r="L858" s="44"/>
      <c r="M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</row>
  </sheetData>
  <sheetProtection sheet="1" autoFilter="0" formatColumns="0" formatRows="0" objects="1" scenarios="1" spinCount="100000" saltValue="mbn+YH0dduhDM50WYxIZlpsjt1ilCGwlGUjMEgjSZnri9p/6fg3z4uzvUJvSWI4HiOBO9AQDfmERP8ok10bkkQ==" hashValue="Vc7tEOyxe9EloVqbQowXbClsYHTuVCMK7DBi5qXCSqlfOGsJGpwu0z7Yo1wF4VyRiar/M5DHVqylBuMZ550rDQ==" algorithmName="SHA-512" password="EFD1"/>
  <autoFilter ref="C130:K857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2.NP objektu F2 PřP UPOL_R01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867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16. 4. 2026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0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0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33</v>
      </c>
      <c r="E23" s="38"/>
      <c r="F23" s="38"/>
      <c r="G23" s="38"/>
      <c r="H23" s="38"/>
      <c r="I23" s="150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0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ROUND((SUM(BE121:BE155)),  2)</f>
        <v>0</v>
      </c>
      <c r="G33" s="38"/>
      <c r="H33" s="38"/>
      <c r="I33" s="164">
        <v>0.20999999999999999</v>
      </c>
      <c r="J33" s="163">
        <f>ROUND(((SUM(BE121:BE155))*I33),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ROUND((SUM(BF121:BF155)),  2)</f>
        <v>0</v>
      </c>
      <c r="G34" s="38"/>
      <c r="H34" s="38"/>
      <c r="I34" s="164">
        <v>0.12</v>
      </c>
      <c r="J34" s="163">
        <f>ROUND(((SUM(BF121:BF155))*I34),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ROUND((SUM(BG121:BG155)),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ROUND((SUM(BH121:BH155)),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ROUND((SUM(BI121:BI155)),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Adaptace 2.NP objektu F2 PřP UPOL_R01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119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D.1.4.1 - Vzduchotechnika a chlazení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>Olomouc</v>
      </c>
      <c r="G89" s="40"/>
      <c r="H89" s="40"/>
      <c r="I89" s="32" t="s">
        <v>22</v>
      </c>
      <c r="J89" s="79" t="str">
        <f>IF(J12="","",J12)</f>
        <v>16. 4. 2026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Univerzita Palackého v Olomouci </v>
      </c>
      <c r="G91" s="40"/>
      <c r="H91" s="40"/>
      <c r="I91" s="32" t="s">
        <v>30</v>
      </c>
      <c r="J91" s="36" t="str">
        <f>E21</f>
        <v>ASET studio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Mgr. Martina Věženská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84" t="s">
        <v>122</v>
      </c>
      <c r="D94" s="185"/>
      <c r="E94" s="185"/>
      <c r="F94" s="185"/>
      <c r="G94" s="185"/>
      <c r="H94" s="185"/>
      <c r="I94" s="185"/>
      <c r="J94" s="186" t="s">
        <v>123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7" t="s">
        <v>124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125</v>
      </c>
    </row>
    <row r="97" hidden="1" s="9" customFormat="1" ht="24.96" customHeight="1">
      <c r="A97" s="9"/>
      <c r="B97" s="188"/>
      <c r="C97" s="189"/>
      <c r="D97" s="190" t="s">
        <v>868</v>
      </c>
      <c r="E97" s="191"/>
      <c r="F97" s="191"/>
      <c r="G97" s="191"/>
      <c r="H97" s="191"/>
      <c r="I97" s="191"/>
      <c r="J97" s="192">
        <f>J122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9" customFormat="1" ht="24.96" customHeight="1">
      <c r="A98" s="9"/>
      <c r="B98" s="188"/>
      <c r="C98" s="189"/>
      <c r="D98" s="190" t="s">
        <v>869</v>
      </c>
      <c r="E98" s="191"/>
      <c r="F98" s="191"/>
      <c r="G98" s="191"/>
      <c r="H98" s="191"/>
      <c r="I98" s="191"/>
      <c r="J98" s="192">
        <f>J136</f>
        <v>0</v>
      </c>
      <c r="K98" s="189"/>
      <c r="L98" s="19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9" customFormat="1" ht="24.96" customHeight="1">
      <c r="A99" s="9"/>
      <c r="B99" s="188"/>
      <c r="C99" s="189"/>
      <c r="D99" s="190" t="s">
        <v>870</v>
      </c>
      <c r="E99" s="191"/>
      <c r="F99" s="191"/>
      <c r="G99" s="191"/>
      <c r="H99" s="191"/>
      <c r="I99" s="191"/>
      <c r="J99" s="192">
        <f>J148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9" customFormat="1" ht="24.96" customHeight="1">
      <c r="A100" s="9"/>
      <c r="B100" s="188"/>
      <c r="C100" s="189"/>
      <c r="D100" s="190" t="s">
        <v>871</v>
      </c>
      <c r="E100" s="191"/>
      <c r="F100" s="191"/>
      <c r="G100" s="191"/>
      <c r="H100" s="191"/>
      <c r="I100" s="191"/>
      <c r="J100" s="192">
        <f>J151</f>
        <v>0</v>
      </c>
      <c r="K100" s="189"/>
      <c r="L100" s="19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9" customFormat="1" ht="24.96" customHeight="1">
      <c r="A101" s="9"/>
      <c r="B101" s="188"/>
      <c r="C101" s="189"/>
      <c r="D101" s="190" t="s">
        <v>872</v>
      </c>
      <c r="E101" s="191"/>
      <c r="F101" s="191"/>
      <c r="G101" s="191"/>
      <c r="H101" s="191"/>
      <c r="I101" s="191"/>
      <c r="J101" s="192">
        <f>J153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hidden="1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/>
    <row r="105" hidden="1"/>
    <row r="106" hidden="1"/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141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3" t="str">
        <f>E7</f>
        <v>Adaptace 2.NP objektu F2 PřP UPOL_R01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119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D.1.4.1 - Vzduchotechnika a chlazení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Olomouc</v>
      </c>
      <c r="G115" s="40"/>
      <c r="H115" s="40"/>
      <c r="I115" s="32" t="s">
        <v>22</v>
      </c>
      <c r="J115" s="79" t="str">
        <f>IF(J12="","",J12)</f>
        <v>16. 4. 2026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 xml:space="preserve">Univerzita Palackého v Olomouci </v>
      </c>
      <c r="G117" s="40"/>
      <c r="H117" s="40"/>
      <c r="I117" s="32" t="s">
        <v>30</v>
      </c>
      <c r="J117" s="36" t="str">
        <f>E21</f>
        <v>ASET studio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33</v>
      </c>
      <c r="J118" s="36" t="str">
        <f>E24</f>
        <v>Mgr. Martina Věženská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9"/>
      <c r="B120" s="200"/>
      <c r="C120" s="201" t="s">
        <v>142</v>
      </c>
      <c r="D120" s="202" t="s">
        <v>61</v>
      </c>
      <c r="E120" s="202" t="s">
        <v>57</v>
      </c>
      <c r="F120" s="202" t="s">
        <v>58</v>
      </c>
      <c r="G120" s="202" t="s">
        <v>143</v>
      </c>
      <c r="H120" s="202" t="s">
        <v>144</v>
      </c>
      <c r="I120" s="202" t="s">
        <v>145</v>
      </c>
      <c r="J120" s="203" t="s">
        <v>123</v>
      </c>
      <c r="K120" s="204" t="s">
        <v>146</v>
      </c>
      <c r="L120" s="205"/>
      <c r="M120" s="100" t="s">
        <v>1</v>
      </c>
      <c r="N120" s="101" t="s">
        <v>40</v>
      </c>
      <c r="O120" s="101" t="s">
        <v>147</v>
      </c>
      <c r="P120" s="101" t="s">
        <v>148</v>
      </c>
      <c r="Q120" s="101" t="s">
        <v>149</v>
      </c>
      <c r="R120" s="101" t="s">
        <v>150</v>
      </c>
      <c r="S120" s="101" t="s">
        <v>151</v>
      </c>
      <c r="T120" s="102" t="s">
        <v>152</v>
      </c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</row>
    <row r="121" s="2" customFormat="1" ht="22.8" customHeight="1">
      <c r="A121" s="38"/>
      <c r="B121" s="39"/>
      <c r="C121" s="107" t="s">
        <v>153</v>
      </c>
      <c r="D121" s="40"/>
      <c r="E121" s="40"/>
      <c r="F121" s="40"/>
      <c r="G121" s="40"/>
      <c r="H121" s="40"/>
      <c r="I121" s="40"/>
      <c r="J121" s="206">
        <f>BK121</f>
        <v>0</v>
      </c>
      <c r="K121" s="40"/>
      <c r="L121" s="44"/>
      <c r="M121" s="103"/>
      <c r="N121" s="207"/>
      <c r="O121" s="104"/>
      <c r="P121" s="208">
        <f>P122+P136+P148+P151+P153</f>
        <v>0</v>
      </c>
      <c r="Q121" s="104"/>
      <c r="R121" s="208">
        <f>R122+R136+R148+R151+R153</f>
        <v>0</v>
      </c>
      <c r="S121" s="104"/>
      <c r="T121" s="209">
        <f>T122+T136+T148+T151+T153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75</v>
      </c>
      <c r="AU121" s="17" t="s">
        <v>125</v>
      </c>
      <c r="BK121" s="210">
        <f>BK122+BK136+BK148+BK151+BK153</f>
        <v>0</v>
      </c>
    </row>
    <row r="122" s="12" customFormat="1" ht="25.92" customHeight="1">
      <c r="A122" s="12"/>
      <c r="B122" s="211"/>
      <c r="C122" s="212"/>
      <c r="D122" s="213" t="s">
        <v>75</v>
      </c>
      <c r="E122" s="214" t="s">
        <v>450</v>
      </c>
      <c r="F122" s="214" t="s">
        <v>873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SUM(P123:P135)</f>
        <v>0</v>
      </c>
      <c r="Q122" s="219"/>
      <c r="R122" s="220">
        <f>SUM(R123:R135)</f>
        <v>0</v>
      </c>
      <c r="S122" s="219"/>
      <c r="T122" s="221">
        <f>SUM(T123:T135)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86</v>
      </c>
      <c r="AT122" s="223" t="s">
        <v>75</v>
      </c>
      <c r="AU122" s="223" t="s">
        <v>76</v>
      </c>
      <c r="AY122" s="222" t="s">
        <v>156</v>
      </c>
      <c r="BK122" s="224">
        <f>SUM(BK123:BK135)</f>
        <v>0</v>
      </c>
    </row>
    <row r="123" s="2" customFormat="1" ht="21.75" customHeight="1">
      <c r="A123" s="38"/>
      <c r="B123" s="39"/>
      <c r="C123" s="227" t="s">
        <v>84</v>
      </c>
      <c r="D123" s="227" t="s">
        <v>159</v>
      </c>
      <c r="E123" s="228" t="s">
        <v>874</v>
      </c>
      <c r="F123" s="229" t="s">
        <v>875</v>
      </c>
      <c r="G123" s="230" t="s">
        <v>876</v>
      </c>
      <c r="H123" s="231">
        <v>20</v>
      </c>
      <c r="I123" s="232"/>
      <c r="J123" s="233">
        <f>ROUND(I123*H123,2)</f>
        <v>0</v>
      </c>
      <c r="K123" s="234"/>
      <c r="L123" s="44"/>
      <c r="M123" s="235" t="s">
        <v>1</v>
      </c>
      <c r="N123" s="236" t="s">
        <v>41</v>
      </c>
      <c r="O123" s="91"/>
      <c r="P123" s="237">
        <f>O123*H123</f>
        <v>0</v>
      </c>
      <c r="Q123" s="237">
        <v>0</v>
      </c>
      <c r="R123" s="237">
        <f>Q123*H123</f>
        <v>0</v>
      </c>
      <c r="S123" s="237">
        <v>0</v>
      </c>
      <c r="T123" s="23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9" t="s">
        <v>216</v>
      </c>
      <c r="AT123" s="239" t="s">
        <v>159</v>
      </c>
      <c r="AU123" s="239" t="s">
        <v>84</v>
      </c>
      <c r="AY123" s="17" t="s">
        <v>156</v>
      </c>
      <c r="BE123" s="240">
        <f>IF(N123="základní",J123,0)</f>
        <v>0</v>
      </c>
      <c r="BF123" s="240">
        <f>IF(N123="snížená",J123,0)</f>
        <v>0</v>
      </c>
      <c r="BG123" s="240">
        <f>IF(N123="zákl. přenesená",J123,0)</f>
        <v>0</v>
      </c>
      <c r="BH123" s="240">
        <f>IF(N123="sníž. přenesená",J123,0)</f>
        <v>0</v>
      </c>
      <c r="BI123" s="240">
        <f>IF(N123="nulová",J123,0)</f>
        <v>0</v>
      </c>
      <c r="BJ123" s="17" t="s">
        <v>84</v>
      </c>
      <c r="BK123" s="240">
        <f>ROUND(I123*H123,2)</f>
        <v>0</v>
      </c>
      <c r="BL123" s="17" t="s">
        <v>216</v>
      </c>
      <c r="BM123" s="239" t="s">
        <v>877</v>
      </c>
    </row>
    <row r="124" s="2" customFormat="1" ht="16.5" customHeight="1">
      <c r="A124" s="38"/>
      <c r="B124" s="39"/>
      <c r="C124" s="227" t="s">
        <v>86</v>
      </c>
      <c r="D124" s="227" t="s">
        <v>159</v>
      </c>
      <c r="E124" s="228" t="s">
        <v>878</v>
      </c>
      <c r="F124" s="229" t="s">
        <v>879</v>
      </c>
      <c r="G124" s="230" t="s">
        <v>876</v>
      </c>
      <c r="H124" s="231">
        <v>20</v>
      </c>
      <c r="I124" s="232"/>
      <c r="J124" s="233">
        <f>ROUND(I124*H124,2)</f>
        <v>0</v>
      </c>
      <c r="K124" s="234"/>
      <c r="L124" s="44"/>
      <c r="M124" s="235" t="s">
        <v>1</v>
      </c>
      <c r="N124" s="236" t="s">
        <v>41</v>
      </c>
      <c r="O124" s="91"/>
      <c r="P124" s="237">
        <f>O124*H124</f>
        <v>0</v>
      </c>
      <c r="Q124" s="237">
        <v>0</v>
      </c>
      <c r="R124" s="237">
        <f>Q124*H124</f>
        <v>0</v>
      </c>
      <c r="S124" s="237">
        <v>0</v>
      </c>
      <c r="T124" s="23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9" t="s">
        <v>216</v>
      </c>
      <c r="AT124" s="239" t="s">
        <v>159</v>
      </c>
      <c r="AU124" s="239" t="s">
        <v>84</v>
      </c>
      <c r="AY124" s="17" t="s">
        <v>156</v>
      </c>
      <c r="BE124" s="240">
        <f>IF(N124="základní",J124,0)</f>
        <v>0</v>
      </c>
      <c r="BF124" s="240">
        <f>IF(N124="snížená",J124,0)</f>
        <v>0</v>
      </c>
      <c r="BG124" s="240">
        <f>IF(N124="zákl. přenesená",J124,0)</f>
        <v>0</v>
      </c>
      <c r="BH124" s="240">
        <f>IF(N124="sníž. přenesená",J124,0)</f>
        <v>0</v>
      </c>
      <c r="BI124" s="240">
        <f>IF(N124="nulová",J124,0)</f>
        <v>0</v>
      </c>
      <c r="BJ124" s="17" t="s">
        <v>84</v>
      </c>
      <c r="BK124" s="240">
        <f>ROUND(I124*H124,2)</f>
        <v>0</v>
      </c>
      <c r="BL124" s="17" t="s">
        <v>216</v>
      </c>
      <c r="BM124" s="239" t="s">
        <v>880</v>
      </c>
    </row>
    <row r="125" s="2" customFormat="1" ht="16.5" customHeight="1">
      <c r="A125" s="38"/>
      <c r="B125" s="39"/>
      <c r="C125" s="227" t="s">
        <v>157</v>
      </c>
      <c r="D125" s="227" t="s">
        <v>159</v>
      </c>
      <c r="E125" s="228" t="s">
        <v>881</v>
      </c>
      <c r="F125" s="229" t="s">
        <v>882</v>
      </c>
      <c r="G125" s="230" t="s">
        <v>876</v>
      </c>
      <c r="H125" s="231">
        <v>10</v>
      </c>
      <c r="I125" s="232"/>
      <c r="J125" s="233">
        <f>ROUND(I125*H125,2)</f>
        <v>0</v>
      </c>
      <c r="K125" s="234"/>
      <c r="L125" s="44"/>
      <c r="M125" s="235" t="s">
        <v>1</v>
      </c>
      <c r="N125" s="236" t="s">
        <v>41</v>
      </c>
      <c r="O125" s="91"/>
      <c r="P125" s="237">
        <f>O125*H125</f>
        <v>0</v>
      </c>
      <c r="Q125" s="237">
        <v>0</v>
      </c>
      <c r="R125" s="237">
        <f>Q125*H125</f>
        <v>0</v>
      </c>
      <c r="S125" s="237">
        <v>0</v>
      </c>
      <c r="T125" s="23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9" t="s">
        <v>216</v>
      </c>
      <c r="AT125" s="239" t="s">
        <v>159</v>
      </c>
      <c r="AU125" s="239" t="s">
        <v>84</v>
      </c>
      <c r="AY125" s="17" t="s">
        <v>156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7" t="s">
        <v>84</v>
      </c>
      <c r="BK125" s="240">
        <f>ROUND(I125*H125,2)</f>
        <v>0</v>
      </c>
      <c r="BL125" s="17" t="s">
        <v>216</v>
      </c>
      <c r="BM125" s="239" t="s">
        <v>883</v>
      </c>
    </row>
    <row r="126" s="2" customFormat="1" ht="16.5" customHeight="1">
      <c r="A126" s="38"/>
      <c r="B126" s="39"/>
      <c r="C126" s="227" t="s">
        <v>163</v>
      </c>
      <c r="D126" s="227" t="s">
        <v>159</v>
      </c>
      <c r="E126" s="228" t="s">
        <v>884</v>
      </c>
      <c r="F126" s="229" t="s">
        <v>885</v>
      </c>
      <c r="G126" s="230" t="s">
        <v>876</v>
      </c>
      <c r="H126" s="231">
        <v>10</v>
      </c>
      <c r="I126" s="232"/>
      <c r="J126" s="233">
        <f>ROUND(I126*H126,2)</f>
        <v>0</v>
      </c>
      <c r="K126" s="234"/>
      <c r="L126" s="44"/>
      <c r="M126" s="235" t="s">
        <v>1</v>
      </c>
      <c r="N126" s="236" t="s">
        <v>41</v>
      </c>
      <c r="O126" s="91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9" t="s">
        <v>216</v>
      </c>
      <c r="AT126" s="239" t="s">
        <v>159</v>
      </c>
      <c r="AU126" s="239" t="s">
        <v>84</v>
      </c>
      <c r="AY126" s="17" t="s">
        <v>156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7" t="s">
        <v>84</v>
      </c>
      <c r="BK126" s="240">
        <f>ROUND(I126*H126,2)</f>
        <v>0</v>
      </c>
      <c r="BL126" s="17" t="s">
        <v>216</v>
      </c>
      <c r="BM126" s="239" t="s">
        <v>886</v>
      </c>
    </row>
    <row r="127" s="2" customFormat="1" ht="24.15" customHeight="1">
      <c r="A127" s="38"/>
      <c r="B127" s="39"/>
      <c r="C127" s="227" t="s">
        <v>184</v>
      </c>
      <c r="D127" s="227" t="s">
        <v>159</v>
      </c>
      <c r="E127" s="228" t="s">
        <v>887</v>
      </c>
      <c r="F127" s="229" t="s">
        <v>888</v>
      </c>
      <c r="G127" s="230" t="s">
        <v>298</v>
      </c>
      <c r="H127" s="231">
        <v>20</v>
      </c>
      <c r="I127" s="232"/>
      <c r="J127" s="233">
        <f>ROUND(I127*H127,2)</f>
        <v>0</v>
      </c>
      <c r="K127" s="234"/>
      <c r="L127" s="44"/>
      <c r="M127" s="235" t="s">
        <v>1</v>
      </c>
      <c r="N127" s="236" t="s">
        <v>41</v>
      </c>
      <c r="O127" s="91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216</v>
      </c>
      <c r="AT127" s="239" t="s">
        <v>159</v>
      </c>
      <c r="AU127" s="239" t="s">
        <v>84</v>
      </c>
      <c r="AY127" s="17" t="s">
        <v>156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84</v>
      </c>
      <c r="BK127" s="240">
        <f>ROUND(I127*H127,2)</f>
        <v>0</v>
      </c>
      <c r="BL127" s="17" t="s">
        <v>216</v>
      </c>
      <c r="BM127" s="239" t="s">
        <v>889</v>
      </c>
    </row>
    <row r="128" s="2" customFormat="1" ht="24.15" customHeight="1">
      <c r="A128" s="38"/>
      <c r="B128" s="39"/>
      <c r="C128" s="227" t="s">
        <v>193</v>
      </c>
      <c r="D128" s="227" t="s">
        <v>159</v>
      </c>
      <c r="E128" s="228" t="s">
        <v>890</v>
      </c>
      <c r="F128" s="229" t="s">
        <v>891</v>
      </c>
      <c r="G128" s="230" t="s">
        <v>298</v>
      </c>
      <c r="H128" s="231">
        <v>20</v>
      </c>
      <c r="I128" s="232"/>
      <c r="J128" s="233">
        <f>ROUND(I128*H128,2)</f>
        <v>0</v>
      </c>
      <c r="K128" s="234"/>
      <c r="L128" s="44"/>
      <c r="M128" s="235" t="s">
        <v>1</v>
      </c>
      <c r="N128" s="236" t="s">
        <v>41</v>
      </c>
      <c r="O128" s="91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216</v>
      </c>
      <c r="AT128" s="239" t="s">
        <v>159</v>
      </c>
      <c r="AU128" s="239" t="s">
        <v>84</v>
      </c>
      <c r="AY128" s="17" t="s">
        <v>156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7" t="s">
        <v>84</v>
      </c>
      <c r="BK128" s="240">
        <f>ROUND(I128*H128,2)</f>
        <v>0</v>
      </c>
      <c r="BL128" s="17" t="s">
        <v>216</v>
      </c>
      <c r="BM128" s="239" t="s">
        <v>892</v>
      </c>
    </row>
    <row r="129" s="2" customFormat="1" ht="24.15" customHeight="1">
      <c r="A129" s="38"/>
      <c r="B129" s="39"/>
      <c r="C129" s="227" t="s">
        <v>203</v>
      </c>
      <c r="D129" s="227" t="s">
        <v>159</v>
      </c>
      <c r="E129" s="228" t="s">
        <v>893</v>
      </c>
      <c r="F129" s="229" t="s">
        <v>894</v>
      </c>
      <c r="G129" s="230" t="s">
        <v>298</v>
      </c>
      <c r="H129" s="231">
        <v>20</v>
      </c>
      <c r="I129" s="232"/>
      <c r="J129" s="233">
        <f>ROUND(I129*H129,2)</f>
        <v>0</v>
      </c>
      <c r="K129" s="234"/>
      <c r="L129" s="44"/>
      <c r="M129" s="235" t="s">
        <v>1</v>
      </c>
      <c r="N129" s="236" t="s">
        <v>41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216</v>
      </c>
      <c r="AT129" s="239" t="s">
        <v>159</v>
      </c>
      <c r="AU129" s="239" t="s">
        <v>84</v>
      </c>
      <c r="AY129" s="17" t="s">
        <v>156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84</v>
      </c>
      <c r="BK129" s="240">
        <f>ROUND(I129*H129,2)</f>
        <v>0</v>
      </c>
      <c r="BL129" s="17" t="s">
        <v>216</v>
      </c>
      <c r="BM129" s="239" t="s">
        <v>895</v>
      </c>
    </row>
    <row r="130" s="2" customFormat="1" ht="33" customHeight="1">
      <c r="A130" s="38"/>
      <c r="B130" s="39"/>
      <c r="C130" s="227" t="s">
        <v>213</v>
      </c>
      <c r="D130" s="227" t="s">
        <v>159</v>
      </c>
      <c r="E130" s="228" t="s">
        <v>896</v>
      </c>
      <c r="F130" s="229" t="s">
        <v>897</v>
      </c>
      <c r="G130" s="230" t="s">
        <v>298</v>
      </c>
      <c r="H130" s="231">
        <v>10</v>
      </c>
      <c r="I130" s="232"/>
      <c r="J130" s="233">
        <f>ROUND(I130*H130,2)</f>
        <v>0</v>
      </c>
      <c r="K130" s="234"/>
      <c r="L130" s="44"/>
      <c r="M130" s="235" t="s">
        <v>1</v>
      </c>
      <c r="N130" s="236" t="s">
        <v>41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216</v>
      </c>
      <c r="AT130" s="239" t="s">
        <v>159</v>
      </c>
      <c r="AU130" s="239" t="s">
        <v>84</v>
      </c>
      <c r="AY130" s="17" t="s">
        <v>156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84</v>
      </c>
      <c r="BK130" s="240">
        <f>ROUND(I130*H130,2)</f>
        <v>0</v>
      </c>
      <c r="BL130" s="17" t="s">
        <v>216</v>
      </c>
      <c r="BM130" s="239" t="s">
        <v>898</v>
      </c>
    </row>
    <row r="131" s="2" customFormat="1" ht="24.15" customHeight="1">
      <c r="A131" s="38"/>
      <c r="B131" s="39"/>
      <c r="C131" s="227" t="s">
        <v>226</v>
      </c>
      <c r="D131" s="227" t="s">
        <v>159</v>
      </c>
      <c r="E131" s="228" t="s">
        <v>899</v>
      </c>
      <c r="F131" s="229" t="s">
        <v>900</v>
      </c>
      <c r="G131" s="230" t="s">
        <v>298</v>
      </c>
      <c r="H131" s="231">
        <v>10</v>
      </c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41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216</v>
      </c>
      <c r="AT131" s="239" t="s">
        <v>159</v>
      </c>
      <c r="AU131" s="239" t="s">
        <v>84</v>
      </c>
      <c r="AY131" s="17" t="s">
        <v>156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84</v>
      </c>
      <c r="BK131" s="240">
        <f>ROUND(I131*H131,2)</f>
        <v>0</v>
      </c>
      <c r="BL131" s="17" t="s">
        <v>216</v>
      </c>
      <c r="BM131" s="239" t="s">
        <v>901</v>
      </c>
    </row>
    <row r="132" s="2" customFormat="1" ht="24.15" customHeight="1">
      <c r="A132" s="38"/>
      <c r="B132" s="39"/>
      <c r="C132" s="227" t="s">
        <v>234</v>
      </c>
      <c r="D132" s="227" t="s">
        <v>159</v>
      </c>
      <c r="E132" s="228" t="s">
        <v>902</v>
      </c>
      <c r="F132" s="229" t="s">
        <v>903</v>
      </c>
      <c r="G132" s="230" t="s">
        <v>298</v>
      </c>
      <c r="H132" s="231">
        <v>10</v>
      </c>
      <c r="I132" s="232"/>
      <c r="J132" s="233">
        <f>ROUND(I132*H132,2)</f>
        <v>0</v>
      </c>
      <c r="K132" s="234"/>
      <c r="L132" s="44"/>
      <c r="M132" s="235" t="s">
        <v>1</v>
      </c>
      <c r="N132" s="236" t="s">
        <v>41</v>
      </c>
      <c r="O132" s="91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216</v>
      </c>
      <c r="AT132" s="239" t="s">
        <v>159</v>
      </c>
      <c r="AU132" s="239" t="s">
        <v>84</v>
      </c>
      <c r="AY132" s="17" t="s">
        <v>156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84</v>
      </c>
      <c r="BK132" s="240">
        <f>ROUND(I132*H132,2)</f>
        <v>0</v>
      </c>
      <c r="BL132" s="17" t="s">
        <v>216</v>
      </c>
      <c r="BM132" s="239" t="s">
        <v>904</v>
      </c>
    </row>
    <row r="133" s="2" customFormat="1" ht="21.75" customHeight="1">
      <c r="A133" s="38"/>
      <c r="B133" s="39"/>
      <c r="C133" s="227" t="s">
        <v>238</v>
      </c>
      <c r="D133" s="227" t="s">
        <v>159</v>
      </c>
      <c r="E133" s="228" t="s">
        <v>905</v>
      </c>
      <c r="F133" s="229" t="s">
        <v>906</v>
      </c>
      <c r="G133" s="230" t="s">
        <v>876</v>
      </c>
      <c r="H133" s="231">
        <v>2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41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216</v>
      </c>
      <c r="AT133" s="239" t="s">
        <v>159</v>
      </c>
      <c r="AU133" s="239" t="s">
        <v>84</v>
      </c>
      <c r="AY133" s="17" t="s">
        <v>156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84</v>
      </c>
      <c r="BK133" s="240">
        <f>ROUND(I133*H133,2)</f>
        <v>0</v>
      </c>
      <c r="BL133" s="17" t="s">
        <v>216</v>
      </c>
      <c r="BM133" s="239" t="s">
        <v>907</v>
      </c>
    </row>
    <row r="134" s="2" customFormat="1" ht="24.15" customHeight="1">
      <c r="A134" s="38"/>
      <c r="B134" s="39"/>
      <c r="C134" s="227" t="s">
        <v>8</v>
      </c>
      <c r="D134" s="227" t="s">
        <v>159</v>
      </c>
      <c r="E134" s="228" t="s">
        <v>908</v>
      </c>
      <c r="F134" s="229" t="s">
        <v>909</v>
      </c>
      <c r="G134" s="230" t="s">
        <v>298</v>
      </c>
      <c r="H134" s="231">
        <v>2</v>
      </c>
      <c r="I134" s="232"/>
      <c r="J134" s="233">
        <f>ROUND(I134*H134,2)</f>
        <v>0</v>
      </c>
      <c r="K134" s="234"/>
      <c r="L134" s="44"/>
      <c r="M134" s="235" t="s">
        <v>1</v>
      </c>
      <c r="N134" s="236" t="s">
        <v>41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216</v>
      </c>
      <c r="AT134" s="239" t="s">
        <v>159</v>
      </c>
      <c r="AU134" s="239" t="s">
        <v>84</v>
      </c>
      <c r="AY134" s="17" t="s">
        <v>156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84</v>
      </c>
      <c r="BK134" s="240">
        <f>ROUND(I134*H134,2)</f>
        <v>0</v>
      </c>
      <c r="BL134" s="17" t="s">
        <v>216</v>
      </c>
      <c r="BM134" s="239" t="s">
        <v>910</v>
      </c>
    </row>
    <row r="135" s="2" customFormat="1" ht="16.5" customHeight="1">
      <c r="A135" s="38"/>
      <c r="B135" s="39"/>
      <c r="C135" s="227" t="s">
        <v>259</v>
      </c>
      <c r="D135" s="227" t="s">
        <v>159</v>
      </c>
      <c r="E135" s="228" t="s">
        <v>911</v>
      </c>
      <c r="F135" s="229" t="s">
        <v>912</v>
      </c>
      <c r="G135" s="230" t="s">
        <v>876</v>
      </c>
      <c r="H135" s="231">
        <v>16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41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216</v>
      </c>
      <c r="AT135" s="239" t="s">
        <v>159</v>
      </c>
      <c r="AU135" s="239" t="s">
        <v>84</v>
      </c>
      <c r="AY135" s="17" t="s">
        <v>156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84</v>
      </c>
      <c r="BK135" s="240">
        <f>ROUND(I135*H135,2)</f>
        <v>0</v>
      </c>
      <c r="BL135" s="17" t="s">
        <v>216</v>
      </c>
      <c r="BM135" s="239" t="s">
        <v>913</v>
      </c>
    </row>
    <row r="136" s="12" customFormat="1" ht="25.92" customHeight="1">
      <c r="A136" s="12"/>
      <c r="B136" s="211"/>
      <c r="C136" s="212"/>
      <c r="D136" s="213" t="s">
        <v>75</v>
      </c>
      <c r="E136" s="214" t="s">
        <v>914</v>
      </c>
      <c r="F136" s="214" t="s">
        <v>915</v>
      </c>
      <c r="G136" s="212"/>
      <c r="H136" s="212"/>
      <c r="I136" s="215"/>
      <c r="J136" s="216">
        <f>BK136</f>
        <v>0</v>
      </c>
      <c r="K136" s="212"/>
      <c r="L136" s="217"/>
      <c r="M136" s="218"/>
      <c r="N136" s="219"/>
      <c r="O136" s="219"/>
      <c r="P136" s="220">
        <f>SUM(P137:P147)</f>
        <v>0</v>
      </c>
      <c r="Q136" s="219"/>
      <c r="R136" s="220">
        <f>SUM(R137:R147)</f>
        <v>0</v>
      </c>
      <c r="S136" s="219"/>
      <c r="T136" s="221">
        <f>SUM(T137:T147)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2" t="s">
        <v>84</v>
      </c>
      <c r="AT136" s="223" t="s">
        <v>75</v>
      </c>
      <c r="AU136" s="223" t="s">
        <v>76</v>
      </c>
      <c r="AY136" s="222" t="s">
        <v>156</v>
      </c>
      <c r="BK136" s="224">
        <f>SUM(BK137:BK147)</f>
        <v>0</v>
      </c>
    </row>
    <row r="137" s="2" customFormat="1" ht="16.5" customHeight="1">
      <c r="A137" s="38"/>
      <c r="B137" s="39"/>
      <c r="C137" s="227" t="s">
        <v>263</v>
      </c>
      <c r="D137" s="227" t="s">
        <v>159</v>
      </c>
      <c r="E137" s="228" t="s">
        <v>916</v>
      </c>
      <c r="F137" s="229" t="s">
        <v>917</v>
      </c>
      <c r="G137" s="230" t="s">
        <v>331</v>
      </c>
      <c r="H137" s="231">
        <v>1</v>
      </c>
      <c r="I137" s="232"/>
      <c r="J137" s="233">
        <f>ROUND(I137*H137,2)</f>
        <v>0</v>
      </c>
      <c r="K137" s="234"/>
      <c r="L137" s="44"/>
      <c r="M137" s="235" t="s">
        <v>1</v>
      </c>
      <c r="N137" s="236" t="s">
        <v>41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163</v>
      </c>
      <c r="AT137" s="239" t="s">
        <v>159</v>
      </c>
      <c r="AU137" s="239" t="s">
        <v>84</v>
      </c>
      <c r="AY137" s="17" t="s">
        <v>156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84</v>
      </c>
      <c r="BK137" s="240">
        <f>ROUND(I137*H137,2)</f>
        <v>0</v>
      </c>
      <c r="BL137" s="17" t="s">
        <v>163</v>
      </c>
      <c r="BM137" s="239" t="s">
        <v>918</v>
      </c>
    </row>
    <row r="138" s="2" customFormat="1" ht="21.75" customHeight="1">
      <c r="A138" s="38"/>
      <c r="B138" s="39"/>
      <c r="C138" s="227" t="s">
        <v>267</v>
      </c>
      <c r="D138" s="227" t="s">
        <v>159</v>
      </c>
      <c r="E138" s="228" t="s">
        <v>919</v>
      </c>
      <c r="F138" s="229" t="s">
        <v>920</v>
      </c>
      <c r="G138" s="230" t="s">
        <v>921</v>
      </c>
      <c r="H138" s="231">
        <v>8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41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163</v>
      </c>
      <c r="AT138" s="239" t="s">
        <v>159</v>
      </c>
      <c r="AU138" s="239" t="s">
        <v>84</v>
      </c>
      <c r="AY138" s="17" t="s">
        <v>156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84</v>
      </c>
      <c r="BK138" s="240">
        <f>ROUND(I138*H138,2)</f>
        <v>0</v>
      </c>
      <c r="BL138" s="17" t="s">
        <v>163</v>
      </c>
      <c r="BM138" s="239" t="s">
        <v>922</v>
      </c>
    </row>
    <row r="139" s="2" customFormat="1" ht="16.5" customHeight="1">
      <c r="A139" s="38"/>
      <c r="B139" s="39"/>
      <c r="C139" s="227" t="s">
        <v>216</v>
      </c>
      <c r="D139" s="227" t="s">
        <v>159</v>
      </c>
      <c r="E139" s="228" t="s">
        <v>923</v>
      </c>
      <c r="F139" s="229" t="s">
        <v>924</v>
      </c>
      <c r="G139" s="230" t="s">
        <v>921</v>
      </c>
      <c r="H139" s="231">
        <v>8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41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163</v>
      </c>
      <c r="AT139" s="239" t="s">
        <v>159</v>
      </c>
      <c r="AU139" s="239" t="s">
        <v>84</v>
      </c>
      <c r="AY139" s="17" t="s">
        <v>156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84</v>
      </c>
      <c r="BK139" s="240">
        <f>ROUND(I139*H139,2)</f>
        <v>0</v>
      </c>
      <c r="BL139" s="17" t="s">
        <v>163</v>
      </c>
      <c r="BM139" s="239" t="s">
        <v>925</v>
      </c>
    </row>
    <row r="140" s="2" customFormat="1" ht="16.5" customHeight="1">
      <c r="A140" s="38"/>
      <c r="B140" s="39"/>
      <c r="C140" s="227" t="s">
        <v>276</v>
      </c>
      <c r="D140" s="227" t="s">
        <v>159</v>
      </c>
      <c r="E140" s="228" t="s">
        <v>926</v>
      </c>
      <c r="F140" s="229" t="s">
        <v>927</v>
      </c>
      <c r="G140" s="230" t="s">
        <v>921</v>
      </c>
      <c r="H140" s="231">
        <v>8</v>
      </c>
      <c r="I140" s="232"/>
      <c r="J140" s="233">
        <f>ROUND(I140*H140,2)</f>
        <v>0</v>
      </c>
      <c r="K140" s="234"/>
      <c r="L140" s="44"/>
      <c r="M140" s="235" t="s">
        <v>1</v>
      </c>
      <c r="N140" s="236" t="s">
        <v>41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163</v>
      </c>
      <c r="AT140" s="239" t="s">
        <v>159</v>
      </c>
      <c r="AU140" s="239" t="s">
        <v>84</v>
      </c>
      <c r="AY140" s="17" t="s">
        <v>156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7" t="s">
        <v>84</v>
      </c>
      <c r="BK140" s="240">
        <f>ROUND(I140*H140,2)</f>
        <v>0</v>
      </c>
      <c r="BL140" s="17" t="s">
        <v>163</v>
      </c>
      <c r="BM140" s="239" t="s">
        <v>928</v>
      </c>
    </row>
    <row r="141" s="2" customFormat="1" ht="16.5" customHeight="1">
      <c r="A141" s="38"/>
      <c r="B141" s="39"/>
      <c r="C141" s="227" t="s">
        <v>280</v>
      </c>
      <c r="D141" s="227" t="s">
        <v>159</v>
      </c>
      <c r="E141" s="228" t="s">
        <v>929</v>
      </c>
      <c r="F141" s="229" t="s">
        <v>930</v>
      </c>
      <c r="G141" s="230" t="s">
        <v>298</v>
      </c>
      <c r="H141" s="231">
        <v>8</v>
      </c>
      <c r="I141" s="232"/>
      <c r="J141" s="233">
        <f>ROUND(I141*H141,2)</f>
        <v>0</v>
      </c>
      <c r="K141" s="234"/>
      <c r="L141" s="44"/>
      <c r="M141" s="235" t="s">
        <v>1</v>
      </c>
      <c r="N141" s="236" t="s">
        <v>41</v>
      </c>
      <c r="O141" s="91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163</v>
      </c>
      <c r="AT141" s="239" t="s">
        <v>159</v>
      </c>
      <c r="AU141" s="239" t="s">
        <v>84</v>
      </c>
      <c r="AY141" s="17" t="s">
        <v>156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7" t="s">
        <v>84</v>
      </c>
      <c r="BK141" s="240">
        <f>ROUND(I141*H141,2)</f>
        <v>0</v>
      </c>
      <c r="BL141" s="17" t="s">
        <v>163</v>
      </c>
      <c r="BM141" s="239" t="s">
        <v>931</v>
      </c>
    </row>
    <row r="142" s="2" customFormat="1" ht="24.15" customHeight="1">
      <c r="A142" s="38"/>
      <c r="B142" s="39"/>
      <c r="C142" s="227" t="s">
        <v>284</v>
      </c>
      <c r="D142" s="227" t="s">
        <v>159</v>
      </c>
      <c r="E142" s="228" t="s">
        <v>932</v>
      </c>
      <c r="F142" s="229" t="s">
        <v>933</v>
      </c>
      <c r="G142" s="230" t="s">
        <v>921</v>
      </c>
      <c r="H142" s="231">
        <v>8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41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163</v>
      </c>
      <c r="AT142" s="239" t="s">
        <v>159</v>
      </c>
      <c r="AU142" s="239" t="s">
        <v>84</v>
      </c>
      <c r="AY142" s="17" t="s">
        <v>156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84</v>
      </c>
      <c r="BK142" s="240">
        <f>ROUND(I142*H142,2)</f>
        <v>0</v>
      </c>
      <c r="BL142" s="17" t="s">
        <v>163</v>
      </c>
      <c r="BM142" s="239" t="s">
        <v>934</v>
      </c>
    </row>
    <row r="143" s="2" customFormat="1" ht="24.15" customHeight="1">
      <c r="A143" s="38"/>
      <c r="B143" s="39"/>
      <c r="C143" s="227" t="s">
        <v>288</v>
      </c>
      <c r="D143" s="227" t="s">
        <v>159</v>
      </c>
      <c r="E143" s="228" t="s">
        <v>935</v>
      </c>
      <c r="F143" s="229" t="s">
        <v>936</v>
      </c>
      <c r="G143" s="230" t="s">
        <v>331</v>
      </c>
      <c r="H143" s="231">
        <v>1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41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163</v>
      </c>
      <c r="AT143" s="239" t="s">
        <v>159</v>
      </c>
      <c r="AU143" s="239" t="s">
        <v>84</v>
      </c>
      <c r="AY143" s="17" t="s">
        <v>156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84</v>
      </c>
      <c r="BK143" s="240">
        <f>ROUND(I143*H143,2)</f>
        <v>0</v>
      </c>
      <c r="BL143" s="17" t="s">
        <v>163</v>
      </c>
      <c r="BM143" s="239" t="s">
        <v>937</v>
      </c>
    </row>
    <row r="144" s="2" customFormat="1" ht="16.5" customHeight="1">
      <c r="A144" s="38"/>
      <c r="B144" s="39"/>
      <c r="C144" s="227" t="s">
        <v>7</v>
      </c>
      <c r="D144" s="227" t="s">
        <v>159</v>
      </c>
      <c r="E144" s="228" t="s">
        <v>938</v>
      </c>
      <c r="F144" s="229" t="s">
        <v>939</v>
      </c>
      <c r="G144" s="230" t="s">
        <v>298</v>
      </c>
      <c r="H144" s="231">
        <v>0.20000000000000001</v>
      </c>
      <c r="I144" s="232"/>
      <c r="J144" s="233">
        <f>ROUND(I144*H144,2)</f>
        <v>0</v>
      </c>
      <c r="K144" s="234"/>
      <c r="L144" s="44"/>
      <c r="M144" s="235" t="s">
        <v>1</v>
      </c>
      <c r="N144" s="236" t="s">
        <v>41</v>
      </c>
      <c r="O144" s="91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163</v>
      </c>
      <c r="AT144" s="239" t="s">
        <v>159</v>
      </c>
      <c r="AU144" s="239" t="s">
        <v>84</v>
      </c>
      <c r="AY144" s="17" t="s">
        <v>156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7" t="s">
        <v>84</v>
      </c>
      <c r="BK144" s="240">
        <f>ROUND(I144*H144,2)</f>
        <v>0</v>
      </c>
      <c r="BL144" s="17" t="s">
        <v>163</v>
      </c>
      <c r="BM144" s="239" t="s">
        <v>940</v>
      </c>
    </row>
    <row r="145" s="2" customFormat="1">
      <c r="A145" s="38"/>
      <c r="B145" s="39"/>
      <c r="C145" s="40"/>
      <c r="D145" s="243" t="s">
        <v>302</v>
      </c>
      <c r="E145" s="40"/>
      <c r="F145" s="285" t="s">
        <v>941</v>
      </c>
      <c r="G145" s="40"/>
      <c r="H145" s="40"/>
      <c r="I145" s="286"/>
      <c r="J145" s="40"/>
      <c r="K145" s="40"/>
      <c r="L145" s="44"/>
      <c r="M145" s="287"/>
      <c r="N145" s="288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302</v>
      </c>
      <c r="AU145" s="17" t="s">
        <v>84</v>
      </c>
    </row>
    <row r="146" s="2" customFormat="1" ht="16.5" customHeight="1">
      <c r="A146" s="38"/>
      <c r="B146" s="39"/>
      <c r="C146" s="227" t="s">
        <v>305</v>
      </c>
      <c r="D146" s="227" t="s">
        <v>159</v>
      </c>
      <c r="E146" s="228" t="s">
        <v>942</v>
      </c>
      <c r="F146" s="229" t="s">
        <v>943</v>
      </c>
      <c r="G146" s="230" t="s">
        <v>331</v>
      </c>
      <c r="H146" s="231">
        <v>8</v>
      </c>
      <c r="I146" s="232"/>
      <c r="J146" s="233">
        <f>ROUND(I146*H146,2)</f>
        <v>0</v>
      </c>
      <c r="K146" s="234"/>
      <c r="L146" s="44"/>
      <c r="M146" s="235" t="s">
        <v>1</v>
      </c>
      <c r="N146" s="236" t="s">
        <v>41</v>
      </c>
      <c r="O146" s="91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163</v>
      </c>
      <c r="AT146" s="239" t="s">
        <v>159</v>
      </c>
      <c r="AU146" s="239" t="s">
        <v>84</v>
      </c>
      <c r="AY146" s="17" t="s">
        <v>156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84</v>
      </c>
      <c r="BK146" s="240">
        <f>ROUND(I146*H146,2)</f>
        <v>0</v>
      </c>
      <c r="BL146" s="17" t="s">
        <v>163</v>
      </c>
      <c r="BM146" s="239" t="s">
        <v>944</v>
      </c>
    </row>
    <row r="147" s="2" customFormat="1" ht="16.5" customHeight="1">
      <c r="A147" s="38"/>
      <c r="B147" s="39"/>
      <c r="C147" s="227" t="s">
        <v>309</v>
      </c>
      <c r="D147" s="227" t="s">
        <v>159</v>
      </c>
      <c r="E147" s="228" t="s">
        <v>945</v>
      </c>
      <c r="F147" s="229" t="s">
        <v>946</v>
      </c>
      <c r="G147" s="230" t="s">
        <v>921</v>
      </c>
      <c r="H147" s="231">
        <v>8</v>
      </c>
      <c r="I147" s="232"/>
      <c r="J147" s="233">
        <f>ROUND(I147*H147,2)</f>
        <v>0</v>
      </c>
      <c r="K147" s="234"/>
      <c r="L147" s="44"/>
      <c r="M147" s="235" t="s">
        <v>1</v>
      </c>
      <c r="N147" s="236" t="s">
        <v>41</v>
      </c>
      <c r="O147" s="91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163</v>
      </c>
      <c r="AT147" s="239" t="s">
        <v>159</v>
      </c>
      <c r="AU147" s="239" t="s">
        <v>84</v>
      </c>
      <c r="AY147" s="17" t="s">
        <v>156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7" t="s">
        <v>84</v>
      </c>
      <c r="BK147" s="240">
        <f>ROUND(I147*H147,2)</f>
        <v>0</v>
      </c>
      <c r="BL147" s="17" t="s">
        <v>163</v>
      </c>
      <c r="BM147" s="239" t="s">
        <v>947</v>
      </c>
    </row>
    <row r="148" s="12" customFormat="1" ht="25.92" customHeight="1">
      <c r="A148" s="12"/>
      <c r="B148" s="211"/>
      <c r="C148" s="212"/>
      <c r="D148" s="213" t="s">
        <v>75</v>
      </c>
      <c r="E148" s="214" t="s">
        <v>948</v>
      </c>
      <c r="F148" s="214" t="s">
        <v>949</v>
      </c>
      <c r="G148" s="212"/>
      <c r="H148" s="212"/>
      <c r="I148" s="215"/>
      <c r="J148" s="216">
        <f>BK148</f>
        <v>0</v>
      </c>
      <c r="K148" s="212"/>
      <c r="L148" s="217"/>
      <c r="M148" s="218"/>
      <c r="N148" s="219"/>
      <c r="O148" s="219"/>
      <c r="P148" s="220">
        <f>SUM(P149:P150)</f>
        <v>0</v>
      </c>
      <c r="Q148" s="219"/>
      <c r="R148" s="220">
        <f>SUM(R149:R150)</f>
        <v>0</v>
      </c>
      <c r="S148" s="219"/>
      <c r="T148" s="221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2" t="s">
        <v>84</v>
      </c>
      <c r="AT148" s="223" t="s">
        <v>75</v>
      </c>
      <c r="AU148" s="223" t="s">
        <v>76</v>
      </c>
      <c r="AY148" s="222" t="s">
        <v>156</v>
      </c>
      <c r="BK148" s="224">
        <f>SUM(BK149:BK150)</f>
        <v>0</v>
      </c>
    </row>
    <row r="149" s="2" customFormat="1" ht="16.5" customHeight="1">
      <c r="A149" s="38"/>
      <c r="B149" s="39"/>
      <c r="C149" s="227" t="s">
        <v>313</v>
      </c>
      <c r="D149" s="227" t="s">
        <v>159</v>
      </c>
      <c r="E149" s="228" t="s">
        <v>950</v>
      </c>
      <c r="F149" s="229" t="s">
        <v>951</v>
      </c>
      <c r="G149" s="230" t="s">
        <v>952</v>
      </c>
      <c r="H149" s="231">
        <v>10</v>
      </c>
      <c r="I149" s="232"/>
      <c r="J149" s="233">
        <f>ROUND(I149*H149,2)</f>
        <v>0</v>
      </c>
      <c r="K149" s="234"/>
      <c r="L149" s="44"/>
      <c r="M149" s="235" t="s">
        <v>1</v>
      </c>
      <c r="N149" s="236" t="s">
        <v>41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163</v>
      </c>
      <c r="AT149" s="239" t="s">
        <v>159</v>
      </c>
      <c r="AU149" s="239" t="s">
        <v>84</v>
      </c>
      <c r="AY149" s="17" t="s">
        <v>156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84</v>
      </c>
      <c r="BK149" s="240">
        <f>ROUND(I149*H149,2)</f>
        <v>0</v>
      </c>
      <c r="BL149" s="17" t="s">
        <v>163</v>
      </c>
      <c r="BM149" s="239" t="s">
        <v>953</v>
      </c>
    </row>
    <row r="150" s="2" customFormat="1" ht="16.5" customHeight="1">
      <c r="A150" s="38"/>
      <c r="B150" s="39"/>
      <c r="C150" s="227" t="s">
        <v>319</v>
      </c>
      <c r="D150" s="227" t="s">
        <v>159</v>
      </c>
      <c r="E150" s="228" t="s">
        <v>954</v>
      </c>
      <c r="F150" s="229" t="s">
        <v>955</v>
      </c>
      <c r="G150" s="230" t="s">
        <v>956</v>
      </c>
      <c r="H150" s="292"/>
      <c r="I150" s="232"/>
      <c r="J150" s="233">
        <f>ROUND(I150*H150,2)</f>
        <v>0</v>
      </c>
      <c r="K150" s="234"/>
      <c r="L150" s="44"/>
      <c r="M150" s="235" t="s">
        <v>1</v>
      </c>
      <c r="N150" s="236" t="s">
        <v>41</v>
      </c>
      <c r="O150" s="91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163</v>
      </c>
      <c r="AT150" s="239" t="s">
        <v>159</v>
      </c>
      <c r="AU150" s="239" t="s">
        <v>84</v>
      </c>
      <c r="AY150" s="17" t="s">
        <v>156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84</v>
      </c>
      <c r="BK150" s="240">
        <f>ROUND(I150*H150,2)</f>
        <v>0</v>
      </c>
      <c r="BL150" s="17" t="s">
        <v>163</v>
      </c>
      <c r="BM150" s="239" t="s">
        <v>957</v>
      </c>
    </row>
    <row r="151" s="12" customFormat="1" ht="25.92" customHeight="1">
      <c r="A151" s="12"/>
      <c r="B151" s="211"/>
      <c r="C151" s="212"/>
      <c r="D151" s="213" t="s">
        <v>75</v>
      </c>
      <c r="E151" s="214" t="s">
        <v>154</v>
      </c>
      <c r="F151" s="214" t="s">
        <v>958</v>
      </c>
      <c r="G151" s="212"/>
      <c r="H151" s="212"/>
      <c r="I151" s="215"/>
      <c r="J151" s="216">
        <f>BK151</f>
        <v>0</v>
      </c>
      <c r="K151" s="212"/>
      <c r="L151" s="217"/>
      <c r="M151" s="218"/>
      <c r="N151" s="219"/>
      <c r="O151" s="219"/>
      <c r="P151" s="220">
        <f>P152</f>
        <v>0</v>
      </c>
      <c r="Q151" s="219"/>
      <c r="R151" s="220">
        <f>R152</f>
        <v>0</v>
      </c>
      <c r="S151" s="219"/>
      <c r="T151" s="221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2" t="s">
        <v>84</v>
      </c>
      <c r="AT151" s="223" t="s">
        <v>75</v>
      </c>
      <c r="AU151" s="223" t="s">
        <v>76</v>
      </c>
      <c r="AY151" s="222" t="s">
        <v>156</v>
      </c>
      <c r="BK151" s="224">
        <f>BK152</f>
        <v>0</v>
      </c>
    </row>
    <row r="152" s="2" customFormat="1" ht="16.5" customHeight="1">
      <c r="A152" s="38"/>
      <c r="B152" s="39"/>
      <c r="C152" s="227" t="s">
        <v>323</v>
      </c>
      <c r="D152" s="227" t="s">
        <v>159</v>
      </c>
      <c r="E152" s="228" t="s">
        <v>959</v>
      </c>
      <c r="F152" s="229" t="s">
        <v>960</v>
      </c>
      <c r="G152" s="230" t="s">
        <v>167</v>
      </c>
      <c r="H152" s="231">
        <v>96</v>
      </c>
      <c r="I152" s="232"/>
      <c r="J152" s="233">
        <f>ROUND(I152*H152,2)</f>
        <v>0</v>
      </c>
      <c r="K152" s="234"/>
      <c r="L152" s="44"/>
      <c r="M152" s="235" t="s">
        <v>1</v>
      </c>
      <c r="N152" s="236" t="s">
        <v>41</v>
      </c>
      <c r="O152" s="91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9" t="s">
        <v>163</v>
      </c>
      <c r="AT152" s="239" t="s">
        <v>159</v>
      </c>
      <c r="AU152" s="239" t="s">
        <v>84</v>
      </c>
      <c r="AY152" s="17" t="s">
        <v>156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7" t="s">
        <v>84</v>
      </c>
      <c r="BK152" s="240">
        <f>ROUND(I152*H152,2)</f>
        <v>0</v>
      </c>
      <c r="BL152" s="17" t="s">
        <v>163</v>
      </c>
      <c r="BM152" s="239" t="s">
        <v>961</v>
      </c>
    </row>
    <row r="153" s="12" customFormat="1" ht="25.92" customHeight="1">
      <c r="A153" s="12"/>
      <c r="B153" s="211"/>
      <c r="C153" s="212"/>
      <c r="D153" s="213" t="s">
        <v>75</v>
      </c>
      <c r="E153" s="214" t="s">
        <v>962</v>
      </c>
      <c r="F153" s="214" t="s">
        <v>963</v>
      </c>
      <c r="G153" s="212"/>
      <c r="H153" s="212"/>
      <c r="I153" s="215"/>
      <c r="J153" s="216">
        <f>BK153</f>
        <v>0</v>
      </c>
      <c r="K153" s="212"/>
      <c r="L153" s="217"/>
      <c r="M153" s="218"/>
      <c r="N153" s="219"/>
      <c r="O153" s="219"/>
      <c r="P153" s="220">
        <f>SUM(P154:P155)</f>
        <v>0</v>
      </c>
      <c r="Q153" s="219"/>
      <c r="R153" s="220">
        <f>SUM(R154:R155)</f>
        <v>0</v>
      </c>
      <c r="S153" s="219"/>
      <c r="T153" s="221">
        <f>SUM(T154:T155)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2" t="s">
        <v>84</v>
      </c>
      <c r="AT153" s="223" t="s">
        <v>75</v>
      </c>
      <c r="AU153" s="223" t="s">
        <v>76</v>
      </c>
      <c r="AY153" s="222" t="s">
        <v>156</v>
      </c>
      <c r="BK153" s="224">
        <f>SUM(BK154:BK155)</f>
        <v>0</v>
      </c>
    </row>
    <row r="154" s="2" customFormat="1" ht="16.5" customHeight="1">
      <c r="A154" s="38"/>
      <c r="B154" s="39"/>
      <c r="C154" s="227" t="s">
        <v>328</v>
      </c>
      <c r="D154" s="227" t="s">
        <v>159</v>
      </c>
      <c r="E154" s="228" t="s">
        <v>964</v>
      </c>
      <c r="F154" s="229" t="s">
        <v>965</v>
      </c>
      <c r="G154" s="230" t="s">
        <v>966</v>
      </c>
      <c r="H154" s="231">
        <v>4</v>
      </c>
      <c r="I154" s="232"/>
      <c r="J154" s="233">
        <f>ROUND(I154*H154,2)</f>
        <v>0</v>
      </c>
      <c r="K154" s="234"/>
      <c r="L154" s="44"/>
      <c r="M154" s="235" t="s">
        <v>1</v>
      </c>
      <c r="N154" s="236" t="s">
        <v>41</v>
      </c>
      <c r="O154" s="91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9" t="s">
        <v>163</v>
      </c>
      <c r="AT154" s="239" t="s">
        <v>159</v>
      </c>
      <c r="AU154" s="239" t="s">
        <v>84</v>
      </c>
      <c r="AY154" s="17" t="s">
        <v>156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7" t="s">
        <v>84</v>
      </c>
      <c r="BK154" s="240">
        <f>ROUND(I154*H154,2)</f>
        <v>0</v>
      </c>
      <c r="BL154" s="17" t="s">
        <v>163</v>
      </c>
      <c r="BM154" s="239" t="s">
        <v>967</v>
      </c>
    </row>
    <row r="155" s="2" customFormat="1" ht="16.5" customHeight="1">
      <c r="A155" s="38"/>
      <c r="B155" s="39"/>
      <c r="C155" s="227" t="s">
        <v>333</v>
      </c>
      <c r="D155" s="227" t="s">
        <v>159</v>
      </c>
      <c r="E155" s="228" t="s">
        <v>968</v>
      </c>
      <c r="F155" s="229" t="s">
        <v>969</v>
      </c>
      <c r="G155" s="230" t="s">
        <v>966</v>
      </c>
      <c r="H155" s="231">
        <v>8</v>
      </c>
      <c r="I155" s="232"/>
      <c r="J155" s="233">
        <f>ROUND(I155*H155,2)</f>
        <v>0</v>
      </c>
      <c r="K155" s="234"/>
      <c r="L155" s="44"/>
      <c r="M155" s="293" t="s">
        <v>1</v>
      </c>
      <c r="N155" s="294" t="s">
        <v>41</v>
      </c>
      <c r="O155" s="295"/>
      <c r="P155" s="296">
        <f>O155*H155</f>
        <v>0</v>
      </c>
      <c r="Q155" s="296">
        <v>0</v>
      </c>
      <c r="R155" s="296">
        <f>Q155*H155</f>
        <v>0</v>
      </c>
      <c r="S155" s="296">
        <v>0</v>
      </c>
      <c r="T155" s="29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163</v>
      </c>
      <c r="AT155" s="239" t="s">
        <v>159</v>
      </c>
      <c r="AU155" s="239" t="s">
        <v>84</v>
      </c>
      <c r="AY155" s="17" t="s">
        <v>156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84</v>
      </c>
      <c r="BK155" s="240">
        <f>ROUND(I155*H155,2)</f>
        <v>0</v>
      </c>
      <c r="BL155" s="17" t="s">
        <v>163</v>
      </c>
      <c r="BM155" s="239" t="s">
        <v>970</v>
      </c>
    </row>
    <row r="156" s="2" customFormat="1" ht="6.96" customHeight="1">
      <c r="A156" s="38"/>
      <c r="B156" s="66"/>
      <c r="C156" s="67"/>
      <c r="D156" s="67"/>
      <c r="E156" s="67"/>
      <c r="F156" s="67"/>
      <c r="G156" s="67"/>
      <c r="H156" s="67"/>
      <c r="I156" s="67"/>
      <c r="J156" s="67"/>
      <c r="K156" s="67"/>
      <c r="L156" s="44"/>
      <c r="M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</row>
  </sheetData>
  <sheetProtection sheet="1" autoFilter="0" formatColumns="0" formatRows="0" objects="1" scenarios="1" spinCount="100000" saltValue="ICcrarQxa5+OcbD3EtWHJeC6Pvx+GvSiYqOo00n7y4oVh7h8CAOGMTZREo3FlFa7aK+X8KGs/LPlYh30gnBuRg==" hashValue="Lcclfe5a7+sFxP9hqwI/4qLzACWngXNwbGzWkhAO0KThhl+Sfg4L3smBv3+dM5LEoMXiBHR3tMh8/fj7tpUDNw==" algorithmName="SHA-512" password="EFD1"/>
  <autoFilter ref="C120:K155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2.NP objektu F2 PřP UPOL_R01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971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16. 4. 2026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0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0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33</v>
      </c>
      <c r="E23" s="38"/>
      <c r="F23" s="38"/>
      <c r="G23" s="38"/>
      <c r="H23" s="38"/>
      <c r="I23" s="150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0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ROUND((SUM(BE125:BE174)),  2)</f>
        <v>0</v>
      </c>
      <c r="G33" s="38"/>
      <c r="H33" s="38"/>
      <c r="I33" s="164">
        <v>0.20999999999999999</v>
      </c>
      <c r="J33" s="163">
        <f>ROUND(((SUM(BE125:BE174))*I33),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ROUND((SUM(BF125:BF174)),  2)</f>
        <v>0</v>
      </c>
      <c r="G34" s="38"/>
      <c r="H34" s="38"/>
      <c r="I34" s="164">
        <v>0.12</v>
      </c>
      <c r="J34" s="163">
        <f>ROUND(((SUM(BF125:BF174))*I34),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ROUND((SUM(BG125:BG174)),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ROUND((SUM(BH125:BH174)),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ROUND((SUM(BI125:BI174)),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Adaptace 2.NP objektu F2 PřP UPOL_R01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119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D.1.4.2 - Silnoproudá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>Olomouc</v>
      </c>
      <c r="G89" s="40"/>
      <c r="H89" s="40"/>
      <c r="I89" s="32" t="s">
        <v>22</v>
      </c>
      <c r="J89" s="79" t="str">
        <f>IF(J12="","",J12)</f>
        <v>16. 4. 2026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Univerzita Palackého v Olomouci </v>
      </c>
      <c r="G91" s="40"/>
      <c r="H91" s="40"/>
      <c r="I91" s="32" t="s">
        <v>30</v>
      </c>
      <c r="J91" s="36" t="str">
        <f>E21</f>
        <v>ASET studio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Mgr. Martina Věženská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84" t="s">
        <v>122</v>
      </c>
      <c r="D94" s="185"/>
      <c r="E94" s="185"/>
      <c r="F94" s="185"/>
      <c r="G94" s="185"/>
      <c r="H94" s="185"/>
      <c r="I94" s="185"/>
      <c r="J94" s="186" t="s">
        <v>123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7" t="s">
        <v>124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125</v>
      </c>
    </row>
    <row r="97" hidden="1" s="9" customFormat="1" ht="24.96" customHeight="1">
      <c r="A97" s="9"/>
      <c r="B97" s="188"/>
      <c r="C97" s="189"/>
      <c r="D97" s="190" t="s">
        <v>972</v>
      </c>
      <c r="E97" s="191"/>
      <c r="F97" s="191"/>
      <c r="G97" s="191"/>
      <c r="H97" s="191"/>
      <c r="I97" s="191"/>
      <c r="J97" s="192">
        <f>J126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9" customFormat="1" ht="24.96" customHeight="1">
      <c r="A98" s="9"/>
      <c r="B98" s="188"/>
      <c r="C98" s="189"/>
      <c r="D98" s="190" t="s">
        <v>973</v>
      </c>
      <c r="E98" s="191"/>
      <c r="F98" s="191"/>
      <c r="G98" s="191"/>
      <c r="H98" s="191"/>
      <c r="I98" s="191"/>
      <c r="J98" s="192">
        <f>J131</f>
        <v>0</v>
      </c>
      <c r="K98" s="189"/>
      <c r="L98" s="19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9" customFormat="1" ht="24.96" customHeight="1">
      <c r="A99" s="9"/>
      <c r="B99" s="188"/>
      <c r="C99" s="189"/>
      <c r="D99" s="190" t="s">
        <v>974</v>
      </c>
      <c r="E99" s="191"/>
      <c r="F99" s="191"/>
      <c r="G99" s="191"/>
      <c r="H99" s="191"/>
      <c r="I99" s="191"/>
      <c r="J99" s="192">
        <f>J137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9" customFormat="1" ht="24.96" customHeight="1">
      <c r="A100" s="9"/>
      <c r="B100" s="188"/>
      <c r="C100" s="189"/>
      <c r="D100" s="190" t="s">
        <v>975</v>
      </c>
      <c r="E100" s="191"/>
      <c r="F100" s="191"/>
      <c r="G100" s="191"/>
      <c r="H100" s="191"/>
      <c r="I100" s="191"/>
      <c r="J100" s="192">
        <f>J144</f>
        <v>0</v>
      </c>
      <c r="K100" s="189"/>
      <c r="L100" s="19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9" customFormat="1" ht="24.96" customHeight="1">
      <c r="A101" s="9"/>
      <c r="B101" s="188"/>
      <c r="C101" s="189"/>
      <c r="D101" s="190" t="s">
        <v>976</v>
      </c>
      <c r="E101" s="191"/>
      <c r="F101" s="191"/>
      <c r="G101" s="191"/>
      <c r="H101" s="191"/>
      <c r="I101" s="191"/>
      <c r="J101" s="192">
        <f>J149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9" customFormat="1" ht="24.96" customHeight="1">
      <c r="A102" s="9"/>
      <c r="B102" s="188"/>
      <c r="C102" s="189"/>
      <c r="D102" s="190" t="s">
        <v>977</v>
      </c>
      <c r="E102" s="191"/>
      <c r="F102" s="191"/>
      <c r="G102" s="191"/>
      <c r="H102" s="191"/>
      <c r="I102" s="191"/>
      <c r="J102" s="192">
        <f>J156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9" customFormat="1" ht="24.96" customHeight="1">
      <c r="A103" s="9"/>
      <c r="B103" s="188"/>
      <c r="C103" s="189"/>
      <c r="D103" s="190" t="s">
        <v>978</v>
      </c>
      <c r="E103" s="191"/>
      <c r="F103" s="191"/>
      <c r="G103" s="191"/>
      <c r="H103" s="191"/>
      <c r="I103" s="191"/>
      <c r="J103" s="192">
        <f>J158</f>
        <v>0</v>
      </c>
      <c r="K103" s="189"/>
      <c r="L103" s="19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9" customFormat="1" ht="24.96" customHeight="1">
      <c r="A104" s="9"/>
      <c r="B104" s="188"/>
      <c r="C104" s="189"/>
      <c r="D104" s="190" t="s">
        <v>979</v>
      </c>
      <c r="E104" s="191"/>
      <c r="F104" s="191"/>
      <c r="G104" s="191"/>
      <c r="H104" s="191"/>
      <c r="I104" s="191"/>
      <c r="J104" s="192">
        <f>J160</f>
        <v>0</v>
      </c>
      <c r="K104" s="189"/>
      <c r="L104" s="19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9" customFormat="1" ht="24.96" customHeight="1">
      <c r="A105" s="9"/>
      <c r="B105" s="188"/>
      <c r="C105" s="189"/>
      <c r="D105" s="190" t="s">
        <v>980</v>
      </c>
      <c r="E105" s="191"/>
      <c r="F105" s="191"/>
      <c r="G105" s="191"/>
      <c r="H105" s="191"/>
      <c r="I105" s="191"/>
      <c r="J105" s="192">
        <f>J172</f>
        <v>0</v>
      </c>
      <c r="K105" s="189"/>
      <c r="L105" s="19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hidden="1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hidden="1"/>
    <row r="109" hidden="1"/>
    <row r="110" hidden="1"/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141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83" t="str">
        <f>E7</f>
        <v>Adaptace 2.NP objektu F2 PřP UPOL_R01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119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D.1.4.2 - Silnoproudá elektroinstalace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Olomouc</v>
      </c>
      <c r="G119" s="40"/>
      <c r="H119" s="40"/>
      <c r="I119" s="32" t="s">
        <v>22</v>
      </c>
      <c r="J119" s="79" t="str">
        <f>IF(J12="","",J12)</f>
        <v>16. 4. 2026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 xml:space="preserve">Univerzita Palackého v Olomouci </v>
      </c>
      <c r="G121" s="40"/>
      <c r="H121" s="40"/>
      <c r="I121" s="32" t="s">
        <v>30</v>
      </c>
      <c r="J121" s="36" t="str">
        <f>E21</f>
        <v>ASET studio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5.6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33</v>
      </c>
      <c r="J122" s="36" t="str">
        <f>E24</f>
        <v>Mgr. Martina Věženská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142</v>
      </c>
      <c r="D124" s="202" t="s">
        <v>61</v>
      </c>
      <c r="E124" s="202" t="s">
        <v>57</v>
      </c>
      <c r="F124" s="202" t="s">
        <v>58</v>
      </c>
      <c r="G124" s="202" t="s">
        <v>143</v>
      </c>
      <c r="H124" s="202" t="s">
        <v>144</v>
      </c>
      <c r="I124" s="202" t="s">
        <v>145</v>
      </c>
      <c r="J124" s="203" t="s">
        <v>123</v>
      </c>
      <c r="K124" s="204" t="s">
        <v>146</v>
      </c>
      <c r="L124" s="205"/>
      <c r="M124" s="100" t="s">
        <v>1</v>
      </c>
      <c r="N124" s="101" t="s">
        <v>40</v>
      </c>
      <c r="O124" s="101" t="s">
        <v>147</v>
      </c>
      <c r="P124" s="101" t="s">
        <v>148</v>
      </c>
      <c r="Q124" s="101" t="s">
        <v>149</v>
      </c>
      <c r="R124" s="101" t="s">
        <v>150</v>
      </c>
      <c r="S124" s="101" t="s">
        <v>151</v>
      </c>
      <c r="T124" s="102" t="s">
        <v>152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153</v>
      </c>
      <c r="D125" s="40"/>
      <c r="E125" s="40"/>
      <c r="F125" s="40"/>
      <c r="G125" s="40"/>
      <c r="H125" s="40"/>
      <c r="I125" s="40"/>
      <c r="J125" s="206">
        <f>BK125</f>
        <v>0</v>
      </c>
      <c r="K125" s="40"/>
      <c r="L125" s="44"/>
      <c r="M125" s="103"/>
      <c r="N125" s="207"/>
      <c r="O125" s="104"/>
      <c r="P125" s="208">
        <f>P126+P131+P137+P144+P149+P156+P158+P160+P172</f>
        <v>0</v>
      </c>
      <c r="Q125" s="104"/>
      <c r="R125" s="208">
        <f>R126+R131+R137+R144+R149+R156+R158+R160+R172</f>
        <v>0</v>
      </c>
      <c r="S125" s="104"/>
      <c r="T125" s="209">
        <f>T126+T131+T137+T144+T149+T156+T158+T160+T172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125</v>
      </c>
      <c r="BK125" s="210">
        <f>BK126+BK131+BK137+BK144+BK149+BK156+BK158+BK160+BK172</f>
        <v>0</v>
      </c>
    </row>
    <row r="126" s="12" customFormat="1" ht="25.92" customHeight="1">
      <c r="A126" s="12"/>
      <c r="B126" s="211"/>
      <c r="C126" s="212"/>
      <c r="D126" s="213" t="s">
        <v>75</v>
      </c>
      <c r="E126" s="214" t="s">
        <v>981</v>
      </c>
      <c r="F126" s="214" t="s">
        <v>982</v>
      </c>
      <c r="G126" s="212"/>
      <c r="H126" s="212"/>
      <c r="I126" s="215"/>
      <c r="J126" s="216">
        <f>BK126</f>
        <v>0</v>
      </c>
      <c r="K126" s="212"/>
      <c r="L126" s="217"/>
      <c r="M126" s="218"/>
      <c r="N126" s="219"/>
      <c r="O126" s="219"/>
      <c r="P126" s="220">
        <f>SUM(P127:P130)</f>
        <v>0</v>
      </c>
      <c r="Q126" s="219"/>
      <c r="R126" s="220">
        <f>SUM(R127:R130)</f>
        <v>0</v>
      </c>
      <c r="S126" s="219"/>
      <c r="T126" s="221">
        <f>SUM(T127:T130)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84</v>
      </c>
      <c r="AT126" s="223" t="s">
        <v>75</v>
      </c>
      <c r="AU126" s="223" t="s">
        <v>76</v>
      </c>
      <c r="AY126" s="222" t="s">
        <v>156</v>
      </c>
      <c r="BK126" s="224">
        <f>SUM(BK127:BK130)</f>
        <v>0</v>
      </c>
    </row>
    <row r="127" s="2" customFormat="1" ht="33" customHeight="1">
      <c r="A127" s="38"/>
      <c r="B127" s="39"/>
      <c r="C127" s="227" t="s">
        <v>84</v>
      </c>
      <c r="D127" s="227" t="s">
        <v>159</v>
      </c>
      <c r="E127" s="228" t="s">
        <v>983</v>
      </c>
      <c r="F127" s="229" t="s">
        <v>984</v>
      </c>
      <c r="G127" s="230" t="s">
        <v>985</v>
      </c>
      <c r="H127" s="231">
        <v>50</v>
      </c>
      <c r="I127" s="232"/>
      <c r="J127" s="233">
        <f>ROUND(I127*H127,2)</f>
        <v>0</v>
      </c>
      <c r="K127" s="234"/>
      <c r="L127" s="44"/>
      <c r="M127" s="235" t="s">
        <v>1</v>
      </c>
      <c r="N127" s="236" t="s">
        <v>41</v>
      </c>
      <c r="O127" s="91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163</v>
      </c>
      <c r="AT127" s="239" t="s">
        <v>159</v>
      </c>
      <c r="AU127" s="239" t="s">
        <v>84</v>
      </c>
      <c r="AY127" s="17" t="s">
        <v>156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84</v>
      </c>
      <c r="BK127" s="240">
        <f>ROUND(I127*H127,2)</f>
        <v>0</v>
      </c>
      <c r="BL127" s="17" t="s">
        <v>163</v>
      </c>
      <c r="BM127" s="239" t="s">
        <v>986</v>
      </c>
    </row>
    <row r="128" s="2" customFormat="1" ht="16.5" customHeight="1">
      <c r="A128" s="38"/>
      <c r="B128" s="39"/>
      <c r="C128" s="227" t="s">
        <v>86</v>
      </c>
      <c r="D128" s="227" t="s">
        <v>159</v>
      </c>
      <c r="E128" s="228" t="s">
        <v>987</v>
      </c>
      <c r="F128" s="229" t="s">
        <v>988</v>
      </c>
      <c r="G128" s="230" t="s">
        <v>985</v>
      </c>
      <c r="H128" s="231">
        <v>40</v>
      </c>
      <c r="I128" s="232"/>
      <c r="J128" s="233">
        <f>ROUND(I128*H128,2)</f>
        <v>0</v>
      </c>
      <c r="K128" s="234"/>
      <c r="L128" s="44"/>
      <c r="M128" s="235" t="s">
        <v>1</v>
      </c>
      <c r="N128" s="236" t="s">
        <v>41</v>
      </c>
      <c r="O128" s="91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163</v>
      </c>
      <c r="AT128" s="239" t="s">
        <v>159</v>
      </c>
      <c r="AU128" s="239" t="s">
        <v>84</v>
      </c>
      <c r="AY128" s="17" t="s">
        <v>156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7" t="s">
        <v>84</v>
      </c>
      <c r="BK128" s="240">
        <f>ROUND(I128*H128,2)</f>
        <v>0</v>
      </c>
      <c r="BL128" s="17" t="s">
        <v>163</v>
      </c>
      <c r="BM128" s="239" t="s">
        <v>989</v>
      </c>
    </row>
    <row r="129" s="2" customFormat="1" ht="33" customHeight="1">
      <c r="A129" s="38"/>
      <c r="B129" s="39"/>
      <c r="C129" s="227" t="s">
        <v>157</v>
      </c>
      <c r="D129" s="227" t="s">
        <v>159</v>
      </c>
      <c r="E129" s="228" t="s">
        <v>990</v>
      </c>
      <c r="F129" s="229" t="s">
        <v>991</v>
      </c>
      <c r="G129" s="230" t="s">
        <v>985</v>
      </c>
      <c r="H129" s="231">
        <v>24</v>
      </c>
      <c r="I129" s="232"/>
      <c r="J129" s="233">
        <f>ROUND(I129*H129,2)</f>
        <v>0</v>
      </c>
      <c r="K129" s="234"/>
      <c r="L129" s="44"/>
      <c r="M129" s="235" t="s">
        <v>1</v>
      </c>
      <c r="N129" s="236" t="s">
        <v>41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163</v>
      </c>
      <c r="AT129" s="239" t="s">
        <v>159</v>
      </c>
      <c r="AU129" s="239" t="s">
        <v>84</v>
      </c>
      <c r="AY129" s="17" t="s">
        <v>156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84</v>
      </c>
      <c r="BK129" s="240">
        <f>ROUND(I129*H129,2)</f>
        <v>0</v>
      </c>
      <c r="BL129" s="17" t="s">
        <v>163</v>
      </c>
      <c r="BM129" s="239" t="s">
        <v>992</v>
      </c>
    </row>
    <row r="130" s="2" customFormat="1" ht="16.5" customHeight="1">
      <c r="A130" s="38"/>
      <c r="B130" s="39"/>
      <c r="C130" s="227" t="s">
        <v>163</v>
      </c>
      <c r="D130" s="227" t="s">
        <v>159</v>
      </c>
      <c r="E130" s="228" t="s">
        <v>993</v>
      </c>
      <c r="F130" s="229" t="s">
        <v>994</v>
      </c>
      <c r="G130" s="230" t="s">
        <v>985</v>
      </c>
      <c r="H130" s="231">
        <v>10</v>
      </c>
      <c r="I130" s="232"/>
      <c r="J130" s="233">
        <f>ROUND(I130*H130,2)</f>
        <v>0</v>
      </c>
      <c r="K130" s="234"/>
      <c r="L130" s="44"/>
      <c r="M130" s="235" t="s">
        <v>1</v>
      </c>
      <c r="N130" s="236" t="s">
        <v>41</v>
      </c>
      <c r="O130" s="91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9" t="s">
        <v>163</v>
      </c>
      <c r="AT130" s="239" t="s">
        <v>159</v>
      </c>
      <c r="AU130" s="239" t="s">
        <v>84</v>
      </c>
      <c r="AY130" s="17" t="s">
        <v>156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7" t="s">
        <v>84</v>
      </c>
      <c r="BK130" s="240">
        <f>ROUND(I130*H130,2)</f>
        <v>0</v>
      </c>
      <c r="BL130" s="17" t="s">
        <v>163</v>
      </c>
      <c r="BM130" s="239" t="s">
        <v>995</v>
      </c>
    </row>
    <row r="131" s="12" customFormat="1" ht="25.92" customHeight="1">
      <c r="A131" s="12"/>
      <c r="B131" s="211"/>
      <c r="C131" s="212"/>
      <c r="D131" s="213" t="s">
        <v>75</v>
      </c>
      <c r="E131" s="214" t="s">
        <v>996</v>
      </c>
      <c r="F131" s="214" t="s">
        <v>997</v>
      </c>
      <c r="G131" s="212"/>
      <c r="H131" s="212"/>
      <c r="I131" s="215"/>
      <c r="J131" s="216">
        <f>BK131</f>
        <v>0</v>
      </c>
      <c r="K131" s="212"/>
      <c r="L131" s="217"/>
      <c r="M131" s="218"/>
      <c r="N131" s="219"/>
      <c r="O131" s="219"/>
      <c r="P131" s="220">
        <f>SUM(P132:P136)</f>
        <v>0</v>
      </c>
      <c r="Q131" s="219"/>
      <c r="R131" s="220">
        <f>SUM(R132:R136)</f>
        <v>0</v>
      </c>
      <c r="S131" s="219"/>
      <c r="T131" s="221">
        <f>SUM(T132:T136)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84</v>
      </c>
      <c r="AT131" s="223" t="s">
        <v>75</v>
      </c>
      <c r="AU131" s="223" t="s">
        <v>76</v>
      </c>
      <c r="AY131" s="222" t="s">
        <v>156</v>
      </c>
      <c r="BK131" s="224">
        <f>SUM(BK132:BK136)</f>
        <v>0</v>
      </c>
    </row>
    <row r="132" s="2" customFormat="1" ht="16.5" customHeight="1">
      <c r="A132" s="38"/>
      <c r="B132" s="39"/>
      <c r="C132" s="227" t="s">
        <v>184</v>
      </c>
      <c r="D132" s="227" t="s">
        <v>159</v>
      </c>
      <c r="E132" s="228" t="s">
        <v>998</v>
      </c>
      <c r="F132" s="229" t="s">
        <v>999</v>
      </c>
      <c r="G132" s="230" t="s">
        <v>1000</v>
      </c>
      <c r="H132" s="231">
        <v>49</v>
      </c>
      <c r="I132" s="232"/>
      <c r="J132" s="233">
        <f>ROUND(I132*H132,2)</f>
        <v>0</v>
      </c>
      <c r="K132" s="234"/>
      <c r="L132" s="44"/>
      <c r="M132" s="235" t="s">
        <v>1</v>
      </c>
      <c r="N132" s="236" t="s">
        <v>41</v>
      </c>
      <c r="O132" s="91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163</v>
      </c>
      <c r="AT132" s="239" t="s">
        <v>159</v>
      </c>
      <c r="AU132" s="239" t="s">
        <v>84</v>
      </c>
      <c r="AY132" s="17" t="s">
        <v>156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84</v>
      </c>
      <c r="BK132" s="240">
        <f>ROUND(I132*H132,2)</f>
        <v>0</v>
      </c>
      <c r="BL132" s="17" t="s">
        <v>163</v>
      </c>
      <c r="BM132" s="239" t="s">
        <v>1001</v>
      </c>
    </row>
    <row r="133" s="2" customFormat="1" ht="16.5" customHeight="1">
      <c r="A133" s="38"/>
      <c r="B133" s="39"/>
      <c r="C133" s="227" t="s">
        <v>193</v>
      </c>
      <c r="D133" s="227" t="s">
        <v>159</v>
      </c>
      <c r="E133" s="228" t="s">
        <v>1002</v>
      </c>
      <c r="F133" s="229" t="s">
        <v>1003</v>
      </c>
      <c r="G133" s="230" t="s">
        <v>1000</v>
      </c>
      <c r="H133" s="231">
        <v>12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41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163</v>
      </c>
      <c r="AT133" s="239" t="s">
        <v>159</v>
      </c>
      <c r="AU133" s="239" t="s">
        <v>84</v>
      </c>
      <c r="AY133" s="17" t="s">
        <v>156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84</v>
      </c>
      <c r="BK133" s="240">
        <f>ROUND(I133*H133,2)</f>
        <v>0</v>
      </c>
      <c r="BL133" s="17" t="s">
        <v>163</v>
      </c>
      <c r="BM133" s="239" t="s">
        <v>1004</v>
      </c>
    </row>
    <row r="134" s="2" customFormat="1" ht="16.5" customHeight="1">
      <c r="A134" s="38"/>
      <c r="B134" s="39"/>
      <c r="C134" s="227" t="s">
        <v>203</v>
      </c>
      <c r="D134" s="227" t="s">
        <v>159</v>
      </c>
      <c r="E134" s="228" t="s">
        <v>1005</v>
      </c>
      <c r="F134" s="229" t="s">
        <v>1006</v>
      </c>
      <c r="G134" s="230" t="s">
        <v>1000</v>
      </c>
      <c r="H134" s="231">
        <v>2</v>
      </c>
      <c r="I134" s="232"/>
      <c r="J134" s="233">
        <f>ROUND(I134*H134,2)</f>
        <v>0</v>
      </c>
      <c r="K134" s="234"/>
      <c r="L134" s="44"/>
      <c r="M134" s="235" t="s">
        <v>1</v>
      </c>
      <c r="N134" s="236" t="s">
        <v>41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163</v>
      </c>
      <c r="AT134" s="239" t="s">
        <v>159</v>
      </c>
      <c r="AU134" s="239" t="s">
        <v>84</v>
      </c>
      <c r="AY134" s="17" t="s">
        <v>156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84</v>
      </c>
      <c r="BK134" s="240">
        <f>ROUND(I134*H134,2)</f>
        <v>0</v>
      </c>
      <c r="BL134" s="17" t="s">
        <v>163</v>
      </c>
      <c r="BM134" s="239" t="s">
        <v>1007</v>
      </c>
    </row>
    <row r="135" s="2" customFormat="1" ht="16.5" customHeight="1">
      <c r="A135" s="38"/>
      <c r="B135" s="39"/>
      <c r="C135" s="227" t="s">
        <v>213</v>
      </c>
      <c r="D135" s="227" t="s">
        <v>159</v>
      </c>
      <c r="E135" s="228" t="s">
        <v>1008</v>
      </c>
      <c r="F135" s="229" t="s">
        <v>1009</v>
      </c>
      <c r="G135" s="230" t="s">
        <v>1000</v>
      </c>
      <c r="H135" s="231">
        <v>8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41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163</v>
      </c>
      <c r="AT135" s="239" t="s">
        <v>159</v>
      </c>
      <c r="AU135" s="239" t="s">
        <v>84</v>
      </c>
      <c r="AY135" s="17" t="s">
        <v>156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84</v>
      </c>
      <c r="BK135" s="240">
        <f>ROUND(I135*H135,2)</f>
        <v>0</v>
      </c>
      <c r="BL135" s="17" t="s">
        <v>163</v>
      </c>
      <c r="BM135" s="239" t="s">
        <v>1010</v>
      </c>
    </row>
    <row r="136" s="2" customFormat="1" ht="16.5" customHeight="1">
      <c r="A136" s="38"/>
      <c r="B136" s="39"/>
      <c r="C136" s="227" t="s">
        <v>226</v>
      </c>
      <c r="D136" s="227" t="s">
        <v>159</v>
      </c>
      <c r="E136" s="228" t="s">
        <v>1011</v>
      </c>
      <c r="F136" s="229" t="s">
        <v>1012</v>
      </c>
      <c r="G136" s="230" t="s">
        <v>1000</v>
      </c>
      <c r="H136" s="231">
        <v>1</v>
      </c>
      <c r="I136" s="232"/>
      <c r="J136" s="233">
        <f>ROUND(I136*H136,2)</f>
        <v>0</v>
      </c>
      <c r="K136" s="234"/>
      <c r="L136" s="44"/>
      <c r="M136" s="235" t="s">
        <v>1</v>
      </c>
      <c r="N136" s="236" t="s">
        <v>41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163</v>
      </c>
      <c r="AT136" s="239" t="s">
        <v>159</v>
      </c>
      <c r="AU136" s="239" t="s">
        <v>84</v>
      </c>
      <c r="AY136" s="17" t="s">
        <v>156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84</v>
      </c>
      <c r="BK136" s="240">
        <f>ROUND(I136*H136,2)</f>
        <v>0</v>
      </c>
      <c r="BL136" s="17" t="s">
        <v>163</v>
      </c>
      <c r="BM136" s="239" t="s">
        <v>1013</v>
      </c>
    </row>
    <row r="137" s="12" customFormat="1" ht="25.92" customHeight="1">
      <c r="A137" s="12"/>
      <c r="B137" s="211"/>
      <c r="C137" s="212"/>
      <c r="D137" s="213" t="s">
        <v>75</v>
      </c>
      <c r="E137" s="214" t="s">
        <v>1014</v>
      </c>
      <c r="F137" s="214" t="s">
        <v>1015</v>
      </c>
      <c r="G137" s="212"/>
      <c r="H137" s="212"/>
      <c r="I137" s="215"/>
      <c r="J137" s="216">
        <f>BK137</f>
        <v>0</v>
      </c>
      <c r="K137" s="212"/>
      <c r="L137" s="217"/>
      <c r="M137" s="218"/>
      <c r="N137" s="219"/>
      <c r="O137" s="219"/>
      <c r="P137" s="220">
        <f>SUM(P138:P143)</f>
        <v>0</v>
      </c>
      <c r="Q137" s="219"/>
      <c r="R137" s="220">
        <f>SUM(R138:R143)</f>
        <v>0</v>
      </c>
      <c r="S137" s="219"/>
      <c r="T137" s="221">
        <f>SUM(T138:T143)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84</v>
      </c>
      <c r="AT137" s="223" t="s">
        <v>75</v>
      </c>
      <c r="AU137" s="223" t="s">
        <v>76</v>
      </c>
      <c r="AY137" s="222" t="s">
        <v>156</v>
      </c>
      <c r="BK137" s="224">
        <f>SUM(BK138:BK143)</f>
        <v>0</v>
      </c>
    </row>
    <row r="138" s="2" customFormat="1" ht="16.5" customHeight="1">
      <c r="A138" s="38"/>
      <c r="B138" s="39"/>
      <c r="C138" s="227" t="s">
        <v>234</v>
      </c>
      <c r="D138" s="227" t="s">
        <v>159</v>
      </c>
      <c r="E138" s="228" t="s">
        <v>1016</v>
      </c>
      <c r="F138" s="229" t="s">
        <v>1017</v>
      </c>
      <c r="G138" s="230" t="s">
        <v>196</v>
      </c>
      <c r="H138" s="231">
        <v>530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41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163</v>
      </c>
      <c r="AT138" s="239" t="s">
        <v>159</v>
      </c>
      <c r="AU138" s="239" t="s">
        <v>84</v>
      </c>
      <c r="AY138" s="17" t="s">
        <v>156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84</v>
      </c>
      <c r="BK138" s="240">
        <f>ROUND(I138*H138,2)</f>
        <v>0</v>
      </c>
      <c r="BL138" s="17" t="s">
        <v>163</v>
      </c>
      <c r="BM138" s="239" t="s">
        <v>1018</v>
      </c>
    </row>
    <row r="139" s="2" customFormat="1" ht="16.5" customHeight="1">
      <c r="A139" s="38"/>
      <c r="B139" s="39"/>
      <c r="C139" s="227" t="s">
        <v>238</v>
      </c>
      <c r="D139" s="227" t="s">
        <v>159</v>
      </c>
      <c r="E139" s="228" t="s">
        <v>1019</v>
      </c>
      <c r="F139" s="229" t="s">
        <v>1020</v>
      </c>
      <c r="G139" s="230" t="s">
        <v>196</v>
      </c>
      <c r="H139" s="231">
        <v>380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41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163</v>
      </c>
      <c r="AT139" s="239" t="s">
        <v>159</v>
      </c>
      <c r="AU139" s="239" t="s">
        <v>84</v>
      </c>
      <c r="AY139" s="17" t="s">
        <v>156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84</v>
      </c>
      <c r="BK139" s="240">
        <f>ROUND(I139*H139,2)</f>
        <v>0</v>
      </c>
      <c r="BL139" s="17" t="s">
        <v>163</v>
      </c>
      <c r="BM139" s="239" t="s">
        <v>1021</v>
      </c>
    </row>
    <row r="140" s="2" customFormat="1" ht="16.5" customHeight="1">
      <c r="A140" s="38"/>
      <c r="B140" s="39"/>
      <c r="C140" s="227" t="s">
        <v>8</v>
      </c>
      <c r="D140" s="227" t="s">
        <v>159</v>
      </c>
      <c r="E140" s="228" t="s">
        <v>1022</v>
      </c>
      <c r="F140" s="229" t="s">
        <v>1023</v>
      </c>
      <c r="G140" s="230" t="s">
        <v>196</v>
      </c>
      <c r="H140" s="231">
        <v>1300</v>
      </c>
      <c r="I140" s="232"/>
      <c r="J140" s="233">
        <f>ROUND(I140*H140,2)</f>
        <v>0</v>
      </c>
      <c r="K140" s="234"/>
      <c r="L140" s="44"/>
      <c r="M140" s="235" t="s">
        <v>1</v>
      </c>
      <c r="N140" s="236" t="s">
        <v>41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163</v>
      </c>
      <c r="AT140" s="239" t="s">
        <v>159</v>
      </c>
      <c r="AU140" s="239" t="s">
        <v>84</v>
      </c>
      <c r="AY140" s="17" t="s">
        <v>156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7" t="s">
        <v>84</v>
      </c>
      <c r="BK140" s="240">
        <f>ROUND(I140*H140,2)</f>
        <v>0</v>
      </c>
      <c r="BL140" s="17" t="s">
        <v>163</v>
      </c>
      <c r="BM140" s="239" t="s">
        <v>1024</v>
      </c>
    </row>
    <row r="141" s="2" customFormat="1" ht="16.5" customHeight="1">
      <c r="A141" s="38"/>
      <c r="B141" s="39"/>
      <c r="C141" s="227" t="s">
        <v>259</v>
      </c>
      <c r="D141" s="227" t="s">
        <v>159</v>
      </c>
      <c r="E141" s="228" t="s">
        <v>1025</v>
      </c>
      <c r="F141" s="229" t="s">
        <v>1026</v>
      </c>
      <c r="G141" s="230" t="s">
        <v>196</v>
      </c>
      <c r="H141" s="231">
        <v>650</v>
      </c>
      <c r="I141" s="232"/>
      <c r="J141" s="233">
        <f>ROUND(I141*H141,2)</f>
        <v>0</v>
      </c>
      <c r="K141" s="234"/>
      <c r="L141" s="44"/>
      <c r="M141" s="235" t="s">
        <v>1</v>
      </c>
      <c r="N141" s="236" t="s">
        <v>41</v>
      </c>
      <c r="O141" s="91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163</v>
      </c>
      <c r="AT141" s="239" t="s">
        <v>159</v>
      </c>
      <c r="AU141" s="239" t="s">
        <v>84</v>
      </c>
      <c r="AY141" s="17" t="s">
        <v>156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7" t="s">
        <v>84</v>
      </c>
      <c r="BK141" s="240">
        <f>ROUND(I141*H141,2)</f>
        <v>0</v>
      </c>
      <c r="BL141" s="17" t="s">
        <v>163</v>
      </c>
      <c r="BM141" s="239" t="s">
        <v>1027</v>
      </c>
    </row>
    <row r="142" s="2" customFormat="1" ht="16.5" customHeight="1">
      <c r="A142" s="38"/>
      <c r="B142" s="39"/>
      <c r="C142" s="227" t="s">
        <v>263</v>
      </c>
      <c r="D142" s="227" t="s">
        <v>159</v>
      </c>
      <c r="E142" s="228" t="s">
        <v>1028</v>
      </c>
      <c r="F142" s="229" t="s">
        <v>1029</v>
      </c>
      <c r="G142" s="230" t="s">
        <v>196</v>
      </c>
      <c r="H142" s="231">
        <v>45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41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163</v>
      </c>
      <c r="AT142" s="239" t="s">
        <v>159</v>
      </c>
      <c r="AU142" s="239" t="s">
        <v>84</v>
      </c>
      <c r="AY142" s="17" t="s">
        <v>156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84</v>
      </c>
      <c r="BK142" s="240">
        <f>ROUND(I142*H142,2)</f>
        <v>0</v>
      </c>
      <c r="BL142" s="17" t="s">
        <v>163</v>
      </c>
      <c r="BM142" s="239" t="s">
        <v>1030</v>
      </c>
    </row>
    <row r="143" s="2" customFormat="1" ht="16.5" customHeight="1">
      <c r="A143" s="38"/>
      <c r="B143" s="39"/>
      <c r="C143" s="227" t="s">
        <v>267</v>
      </c>
      <c r="D143" s="227" t="s">
        <v>159</v>
      </c>
      <c r="E143" s="228" t="s">
        <v>1031</v>
      </c>
      <c r="F143" s="229" t="s">
        <v>1032</v>
      </c>
      <c r="G143" s="230" t="s">
        <v>196</v>
      </c>
      <c r="H143" s="231">
        <v>45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41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163</v>
      </c>
      <c r="AT143" s="239" t="s">
        <v>159</v>
      </c>
      <c r="AU143" s="239" t="s">
        <v>84</v>
      </c>
      <c r="AY143" s="17" t="s">
        <v>156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84</v>
      </c>
      <c r="BK143" s="240">
        <f>ROUND(I143*H143,2)</f>
        <v>0</v>
      </c>
      <c r="BL143" s="17" t="s">
        <v>163</v>
      </c>
      <c r="BM143" s="239" t="s">
        <v>1033</v>
      </c>
    </row>
    <row r="144" s="12" customFormat="1" ht="25.92" customHeight="1">
      <c r="A144" s="12"/>
      <c r="B144" s="211"/>
      <c r="C144" s="212"/>
      <c r="D144" s="213" t="s">
        <v>75</v>
      </c>
      <c r="E144" s="214" t="s">
        <v>1034</v>
      </c>
      <c r="F144" s="214" t="s">
        <v>1035</v>
      </c>
      <c r="G144" s="212"/>
      <c r="H144" s="212"/>
      <c r="I144" s="215"/>
      <c r="J144" s="216">
        <f>BK144</f>
        <v>0</v>
      </c>
      <c r="K144" s="212"/>
      <c r="L144" s="217"/>
      <c r="M144" s="218"/>
      <c r="N144" s="219"/>
      <c r="O144" s="219"/>
      <c r="P144" s="220">
        <f>SUM(P145:P148)</f>
        <v>0</v>
      </c>
      <c r="Q144" s="219"/>
      <c r="R144" s="220">
        <f>SUM(R145:R148)</f>
        <v>0</v>
      </c>
      <c r="S144" s="219"/>
      <c r="T144" s="221">
        <f>SUM(T145:T148)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2" t="s">
        <v>84</v>
      </c>
      <c r="AT144" s="223" t="s">
        <v>75</v>
      </c>
      <c r="AU144" s="223" t="s">
        <v>76</v>
      </c>
      <c r="AY144" s="222" t="s">
        <v>156</v>
      </c>
      <c r="BK144" s="224">
        <f>SUM(BK145:BK148)</f>
        <v>0</v>
      </c>
    </row>
    <row r="145" s="2" customFormat="1" ht="16.5" customHeight="1">
      <c r="A145" s="38"/>
      <c r="B145" s="39"/>
      <c r="C145" s="227" t="s">
        <v>216</v>
      </c>
      <c r="D145" s="227" t="s">
        <v>159</v>
      </c>
      <c r="E145" s="228" t="s">
        <v>1036</v>
      </c>
      <c r="F145" s="229" t="s">
        <v>1037</v>
      </c>
      <c r="G145" s="230" t="s">
        <v>1000</v>
      </c>
      <c r="H145" s="231">
        <v>12</v>
      </c>
      <c r="I145" s="232"/>
      <c r="J145" s="233">
        <f>ROUND(I145*H145,2)</f>
        <v>0</v>
      </c>
      <c r="K145" s="234"/>
      <c r="L145" s="44"/>
      <c r="M145" s="235" t="s">
        <v>1</v>
      </c>
      <c r="N145" s="236" t="s">
        <v>41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163</v>
      </c>
      <c r="AT145" s="239" t="s">
        <v>159</v>
      </c>
      <c r="AU145" s="239" t="s">
        <v>84</v>
      </c>
      <c r="AY145" s="17" t="s">
        <v>156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84</v>
      </c>
      <c r="BK145" s="240">
        <f>ROUND(I145*H145,2)</f>
        <v>0</v>
      </c>
      <c r="BL145" s="17" t="s">
        <v>163</v>
      </c>
      <c r="BM145" s="239" t="s">
        <v>1038</v>
      </c>
    </row>
    <row r="146" s="2" customFormat="1" ht="16.5" customHeight="1">
      <c r="A146" s="38"/>
      <c r="B146" s="39"/>
      <c r="C146" s="227" t="s">
        <v>276</v>
      </c>
      <c r="D146" s="227" t="s">
        <v>159</v>
      </c>
      <c r="E146" s="228" t="s">
        <v>1039</v>
      </c>
      <c r="F146" s="229" t="s">
        <v>1040</v>
      </c>
      <c r="G146" s="230" t="s">
        <v>1000</v>
      </c>
      <c r="H146" s="231">
        <v>50</v>
      </c>
      <c r="I146" s="232"/>
      <c r="J146" s="233">
        <f>ROUND(I146*H146,2)</f>
        <v>0</v>
      </c>
      <c r="K146" s="234"/>
      <c r="L146" s="44"/>
      <c r="M146" s="235" t="s">
        <v>1</v>
      </c>
      <c r="N146" s="236" t="s">
        <v>41</v>
      </c>
      <c r="O146" s="91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163</v>
      </c>
      <c r="AT146" s="239" t="s">
        <v>159</v>
      </c>
      <c r="AU146" s="239" t="s">
        <v>84</v>
      </c>
      <c r="AY146" s="17" t="s">
        <v>156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84</v>
      </c>
      <c r="BK146" s="240">
        <f>ROUND(I146*H146,2)</f>
        <v>0</v>
      </c>
      <c r="BL146" s="17" t="s">
        <v>163</v>
      </c>
      <c r="BM146" s="239" t="s">
        <v>1041</v>
      </c>
    </row>
    <row r="147" s="2" customFormat="1" ht="16.5" customHeight="1">
      <c r="A147" s="38"/>
      <c r="B147" s="39"/>
      <c r="C147" s="227" t="s">
        <v>280</v>
      </c>
      <c r="D147" s="227" t="s">
        <v>159</v>
      </c>
      <c r="E147" s="228" t="s">
        <v>1042</v>
      </c>
      <c r="F147" s="229" t="s">
        <v>1043</v>
      </c>
      <c r="G147" s="230" t="s">
        <v>1000</v>
      </c>
      <c r="H147" s="231">
        <v>25</v>
      </c>
      <c r="I147" s="232"/>
      <c r="J147" s="233">
        <f>ROUND(I147*H147,2)</f>
        <v>0</v>
      </c>
      <c r="K147" s="234"/>
      <c r="L147" s="44"/>
      <c r="M147" s="235" t="s">
        <v>1</v>
      </c>
      <c r="N147" s="236" t="s">
        <v>41</v>
      </c>
      <c r="O147" s="91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163</v>
      </c>
      <c r="AT147" s="239" t="s">
        <v>159</v>
      </c>
      <c r="AU147" s="239" t="s">
        <v>84</v>
      </c>
      <c r="AY147" s="17" t="s">
        <v>156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7" t="s">
        <v>84</v>
      </c>
      <c r="BK147" s="240">
        <f>ROUND(I147*H147,2)</f>
        <v>0</v>
      </c>
      <c r="BL147" s="17" t="s">
        <v>163</v>
      </c>
      <c r="BM147" s="239" t="s">
        <v>1044</v>
      </c>
    </row>
    <row r="148" s="2" customFormat="1" ht="16.5" customHeight="1">
      <c r="A148" s="38"/>
      <c r="B148" s="39"/>
      <c r="C148" s="227" t="s">
        <v>284</v>
      </c>
      <c r="D148" s="227" t="s">
        <v>159</v>
      </c>
      <c r="E148" s="228" t="s">
        <v>1045</v>
      </c>
      <c r="F148" s="229" t="s">
        <v>1046</v>
      </c>
      <c r="G148" s="230" t="s">
        <v>1000</v>
      </c>
      <c r="H148" s="231">
        <v>15</v>
      </c>
      <c r="I148" s="232"/>
      <c r="J148" s="233">
        <f>ROUND(I148*H148,2)</f>
        <v>0</v>
      </c>
      <c r="K148" s="234"/>
      <c r="L148" s="44"/>
      <c r="M148" s="235" t="s">
        <v>1</v>
      </c>
      <c r="N148" s="236" t="s">
        <v>41</v>
      </c>
      <c r="O148" s="91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163</v>
      </c>
      <c r="AT148" s="239" t="s">
        <v>159</v>
      </c>
      <c r="AU148" s="239" t="s">
        <v>84</v>
      </c>
      <c r="AY148" s="17" t="s">
        <v>156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7" t="s">
        <v>84</v>
      </c>
      <c r="BK148" s="240">
        <f>ROUND(I148*H148,2)</f>
        <v>0</v>
      </c>
      <c r="BL148" s="17" t="s">
        <v>163</v>
      </c>
      <c r="BM148" s="239" t="s">
        <v>1047</v>
      </c>
    </row>
    <row r="149" s="12" customFormat="1" ht="25.92" customHeight="1">
      <c r="A149" s="12"/>
      <c r="B149" s="211"/>
      <c r="C149" s="212"/>
      <c r="D149" s="213" t="s">
        <v>75</v>
      </c>
      <c r="E149" s="214" t="s">
        <v>1048</v>
      </c>
      <c r="F149" s="214" t="s">
        <v>1049</v>
      </c>
      <c r="G149" s="212"/>
      <c r="H149" s="212"/>
      <c r="I149" s="215"/>
      <c r="J149" s="216">
        <f>BK149</f>
        <v>0</v>
      </c>
      <c r="K149" s="212"/>
      <c r="L149" s="217"/>
      <c r="M149" s="218"/>
      <c r="N149" s="219"/>
      <c r="O149" s="219"/>
      <c r="P149" s="220">
        <f>SUM(P150:P155)</f>
        <v>0</v>
      </c>
      <c r="Q149" s="219"/>
      <c r="R149" s="220">
        <f>SUM(R150:R155)</f>
        <v>0</v>
      </c>
      <c r="S149" s="219"/>
      <c r="T149" s="221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2" t="s">
        <v>84</v>
      </c>
      <c r="AT149" s="223" t="s">
        <v>75</v>
      </c>
      <c r="AU149" s="223" t="s">
        <v>76</v>
      </c>
      <c r="AY149" s="222" t="s">
        <v>156</v>
      </c>
      <c r="BK149" s="224">
        <f>SUM(BK150:BK155)</f>
        <v>0</v>
      </c>
    </row>
    <row r="150" s="2" customFormat="1" ht="16.5" customHeight="1">
      <c r="A150" s="38"/>
      <c r="B150" s="39"/>
      <c r="C150" s="227" t="s">
        <v>288</v>
      </c>
      <c r="D150" s="227" t="s">
        <v>159</v>
      </c>
      <c r="E150" s="228" t="s">
        <v>1050</v>
      </c>
      <c r="F150" s="229" t="s">
        <v>1051</v>
      </c>
      <c r="G150" s="230" t="s">
        <v>1000</v>
      </c>
      <c r="H150" s="231">
        <v>5</v>
      </c>
      <c r="I150" s="232"/>
      <c r="J150" s="233">
        <f>ROUND(I150*H150,2)</f>
        <v>0</v>
      </c>
      <c r="K150" s="234"/>
      <c r="L150" s="44"/>
      <c r="M150" s="235" t="s">
        <v>1</v>
      </c>
      <c r="N150" s="236" t="s">
        <v>41</v>
      </c>
      <c r="O150" s="91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163</v>
      </c>
      <c r="AT150" s="239" t="s">
        <v>159</v>
      </c>
      <c r="AU150" s="239" t="s">
        <v>84</v>
      </c>
      <c r="AY150" s="17" t="s">
        <v>156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84</v>
      </c>
      <c r="BK150" s="240">
        <f>ROUND(I150*H150,2)</f>
        <v>0</v>
      </c>
      <c r="BL150" s="17" t="s">
        <v>163</v>
      </c>
      <c r="BM150" s="239" t="s">
        <v>1052</v>
      </c>
    </row>
    <row r="151" s="2" customFormat="1" ht="16.5" customHeight="1">
      <c r="A151" s="38"/>
      <c r="B151" s="39"/>
      <c r="C151" s="227" t="s">
        <v>7</v>
      </c>
      <c r="D151" s="227" t="s">
        <v>159</v>
      </c>
      <c r="E151" s="228" t="s">
        <v>1053</v>
      </c>
      <c r="F151" s="229" t="s">
        <v>1054</v>
      </c>
      <c r="G151" s="230" t="s">
        <v>1000</v>
      </c>
      <c r="H151" s="231">
        <v>2</v>
      </c>
      <c r="I151" s="232"/>
      <c r="J151" s="233">
        <f>ROUND(I151*H151,2)</f>
        <v>0</v>
      </c>
      <c r="K151" s="234"/>
      <c r="L151" s="44"/>
      <c r="M151" s="235" t="s">
        <v>1</v>
      </c>
      <c r="N151" s="236" t="s">
        <v>41</v>
      </c>
      <c r="O151" s="91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9" t="s">
        <v>163</v>
      </c>
      <c r="AT151" s="239" t="s">
        <v>159</v>
      </c>
      <c r="AU151" s="239" t="s">
        <v>84</v>
      </c>
      <c r="AY151" s="17" t="s">
        <v>156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7" t="s">
        <v>84</v>
      </c>
      <c r="BK151" s="240">
        <f>ROUND(I151*H151,2)</f>
        <v>0</v>
      </c>
      <c r="BL151" s="17" t="s">
        <v>163</v>
      </c>
      <c r="BM151" s="239" t="s">
        <v>1055</v>
      </c>
    </row>
    <row r="152" s="2" customFormat="1" ht="16.5" customHeight="1">
      <c r="A152" s="38"/>
      <c r="B152" s="39"/>
      <c r="C152" s="227" t="s">
        <v>305</v>
      </c>
      <c r="D152" s="227" t="s">
        <v>159</v>
      </c>
      <c r="E152" s="228" t="s">
        <v>1056</v>
      </c>
      <c r="F152" s="229" t="s">
        <v>1057</v>
      </c>
      <c r="G152" s="230" t="s">
        <v>1000</v>
      </c>
      <c r="H152" s="231">
        <v>2</v>
      </c>
      <c r="I152" s="232"/>
      <c r="J152" s="233">
        <f>ROUND(I152*H152,2)</f>
        <v>0</v>
      </c>
      <c r="K152" s="234"/>
      <c r="L152" s="44"/>
      <c r="M152" s="235" t="s">
        <v>1</v>
      </c>
      <c r="N152" s="236" t="s">
        <v>41</v>
      </c>
      <c r="O152" s="91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9" t="s">
        <v>163</v>
      </c>
      <c r="AT152" s="239" t="s">
        <v>159</v>
      </c>
      <c r="AU152" s="239" t="s">
        <v>84</v>
      </c>
      <c r="AY152" s="17" t="s">
        <v>156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7" t="s">
        <v>84</v>
      </c>
      <c r="BK152" s="240">
        <f>ROUND(I152*H152,2)</f>
        <v>0</v>
      </c>
      <c r="BL152" s="17" t="s">
        <v>163</v>
      </c>
      <c r="BM152" s="239" t="s">
        <v>1058</v>
      </c>
    </row>
    <row r="153" s="2" customFormat="1" ht="16.5" customHeight="1">
      <c r="A153" s="38"/>
      <c r="B153" s="39"/>
      <c r="C153" s="227" t="s">
        <v>309</v>
      </c>
      <c r="D153" s="227" t="s">
        <v>159</v>
      </c>
      <c r="E153" s="228" t="s">
        <v>1059</v>
      </c>
      <c r="F153" s="229" t="s">
        <v>1060</v>
      </c>
      <c r="G153" s="230" t="s">
        <v>1000</v>
      </c>
      <c r="H153" s="231">
        <v>4</v>
      </c>
      <c r="I153" s="232"/>
      <c r="J153" s="233">
        <f>ROUND(I153*H153,2)</f>
        <v>0</v>
      </c>
      <c r="K153" s="234"/>
      <c r="L153" s="44"/>
      <c r="M153" s="235" t="s">
        <v>1</v>
      </c>
      <c r="N153" s="236" t="s">
        <v>41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163</v>
      </c>
      <c r="AT153" s="239" t="s">
        <v>159</v>
      </c>
      <c r="AU153" s="239" t="s">
        <v>84</v>
      </c>
      <c r="AY153" s="17" t="s">
        <v>156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84</v>
      </c>
      <c r="BK153" s="240">
        <f>ROUND(I153*H153,2)</f>
        <v>0</v>
      </c>
      <c r="BL153" s="17" t="s">
        <v>163</v>
      </c>
      <c r="BM153" s="239" t="s">
        <v>1061</v>
      </c>
    </row>
    <row r="154" s="2" customFormat="1" ht="16.5" customHeight="1">
      <c r="A154" s="38"/>
      <c r="B154" s="39"/>
      <c r="C154" s="227" t="s">
        <v>313</v>
      </c>
      <c r="D154" s="227" t="s">
        <v>159</v>
      </c>
      <c r="E154" s="228" t="s">
        <v>1062</v>
      </c>
      <c r="F154" s="229" t="s">
        <v>1063</v>
      </c>
      <c r="G154" s="230" t="s">
        <v>1000</v>
      </c>
      <c r="H154" s="231">
        <v>7</v>
      </c>
      <c r="I154" s="232"/>
      <c r="J154" s="233">
        <f>ROUND(I154*H154,2)</f>
        <v>0</v>
      </c>
      <c r="K154" s="234"/>
      <c r="L154" s="44"/>
      <c r="M154" s="235" t="s">
        <v>1</v>
      </c>
      <c r="N154" s="236" t="s">
        <v>41</v>
      </c>
      <c r="O154" s="91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9" t="s">
        <v>163</v>
      </c>
      <c r="AT154" s="239" t="s">
        <v>159</v>
      </c>
      <c r="AU154" s="239" t="s">
        <v>84</v>
      </c>
      <c r="AY154" s="17" t="s">
        <v>156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7" t="s">
        <v>84</v>
      </c>
      <c r="BK154" s="240">
        <f>ROUND(I154*H154,2)</f>
        <v>0</v>
      </c>
      <c r="BL154" s="17" t="s">
        <v>163</v>
      </c>
      <c r="BM154" s="239" t="s">
        <v>1064</v>
      </c>
    </row>
    <row r="155" s="2" customFormat="1" ht="24.15" customHeight="1">
      <c r="A155" s="38"/>
      <c r="B155" s="39"/>
      <c r="C155" s="227" t="s">
        <v>319</v>
      </c>
      <c r="D155" s="227" t="s">
        <v>159</v>
      </c>
      <c r="E155" s="228" t="s">
        <v>1065</v>
      </c>
      <c r="F155" s="229" t="s">
        <v>1066</v>
      </c>
      <c r="G155" s="230" t="s">
        <v>1000</v>
      </c>
      <c r="H155" s="231">
        <v>29</v>
      </c>
      <c r="I155" s="232"/>
      <c r="J155" s="233">
        <f>ROUND(I155*H155,2)</f>
        <v>0</v>
      </c>
      <c r="K155" s="234"/>
      <c r="L155" s="44"/>
      <c r="M155" s="235" t="s">
        <v>1</v>
      </c>
      <c r="N155" s="236" t="s">
        <v>41</v>
      </c>
      <c r="O155" s="91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163</v>
      </c>
      <c r="AT155" s="239" t="s">
        <v>159</v>
      </c>
      <c r="AU155" s="239" t="s">
        <v>84</v>
      </c>
      <c r="AY155" s="17" t="s">
        <v>156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84</v>
      </c>
      <c r="BK155" s="240">
        <f>ROUND(I155*H155,2)</f>
        <v>0</v>
      </c>
      <c r="BL155" s="17" t="s">
        <v>163</v>
      </c>
      <c r="BM155" s="239" t="s">
        <v>1067</v>
      </c>
    </row>
    <row r="156" s="12" customFormat="1" ht="25.92" customHeight="1">
      <c r="A156" s="12"/>
      <c r="B156" s="211"/>
      <c r="C156" s="212"/>
      <c r="D156" s="213" t="s">
        <v>75</v>
      </c>
      <c r="E156" s="214" t="s">
        <v>1068</v>
      </c>
      <c r="F156" s="214" t="s">
        <v>1069</v>
      </c>
      <c r="G156" s="212"/>
      <c r="H156" s="212"/>
      <c r="I156" s="215"/>
      <c r="J156" s="216">
        <f>BK156</f>
        <v>0</v>
      </c>
      <c r="K156" s="212"/>
      <c r="L156" s="217"/>
      <c r="M156" s="218"/>
      <c r="N156" s="219"/>
      <c r="O156" s="219"/>
      <c r="P156" s="220">
        <f>P157</f>
        <v>0</v>
      </c>
      <c r="Q156" s="219"/>
      <c r="R156" s="220">
        <f>R157</f>
        <v>0</v>
      </c>
      <c r="S156" s="219"/>
      <c r="T156" s="221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2" t="s">
        <v>84</v>
      </c>
      <c r="AT156" s="223" t="s">
        <v>75</v>
      </c>
      <c r="AU156" s="223" t="s">
        <v>76</v>
      </c>
      <c r="AY156" s="222" t="s">
        <v>156</v>
      </c>
      <c r="BK156" s="224">
        <f>BK157</f>
        <v>0</v>
      </c>
    </row>
    <row r="157" s="2" customFormat="1" ht="16.5" customHeight="1">
      <c r="A157" s="38"/>
      <c r="B157" s="39"/>
      <c r="C157" s="227" t="s">
        <v>323</v>
      </c>
      <c r="D157" s="227" t="s">
        <v>159</v>
      </c>
      <c r="E157" s="228" t="s">
        <v>1070</v>
      </c>
      <c r="F157" s="229" t="s">
        <v>1071</v>
      </c>
      <c r="G157" s="230" t="s">
        <v>1000</v>
      </c>
      <c r="H157" s="231">
        <v>9</v>
      </c>
      <c r="I157" s="232"/>
      <c r="J157" s="233">
        <f>ROUND(I157*H157,2)</f>
        <v>0</v>
      </c>
      <c r="K157" s="234"/>
      <c r="L157" s="44"/>
      <c r="M157" s="235" t="s">
        <v>1</v>
      </c>
      <c r="N157" s="236" t="s">
        <v>41</v>
      </c>
      <c r="O157" s="91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163</v>
      </c>
      <c r="AT157" s="239" t="s">
        <v>159</v>
      </c>
      <c r="AU157" s="239" t="s">
        <v>84</v>
      </c>
      <c r="AY157" s="17" t="s">
        <v>156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7" t="s">
        <v>84</v>
      </c>
      <c r="BK157" s="240">
        <f>ROUND(I157*H157,2)</f>
        <v>0</v>
      </c>
      <c r="BL157" s="17" t="s">
        <v>163</v>
      </c>
      <c r="BM157" s="239" t="s">
        <v>1072</v>
      </c>
    </row>
    <row r="158" s="12" customFormat="1" ht="25.92" customHeight="1">
      <c r="A158" s="12"/>
      <c r="B158" s="211"/>
      <c r="C158" s="212"/>
      <c r="D158" s="213" t="s">
        <v>75</v>
      </c>
      <c r="E158" s="214" t="s">
        <v>1073</v>
      </c>
      <c r="F158" s="214" t="s">
        <v>1074</v>
      </c>
      <c r="G158" s="212"/>
      <c r="H158" s="212"/>
      <c r="I158" s="215"/>
      <c r="J158" s="216">
        <f>BK158</f>
        <v>0</v>
      </c>
      <c r="K158" s="212"/>
      <c r="L158" s="217"/>
      <c r="M158" s="218"/>
      <c r="N158" s="219"/>
      <c r="O158" s="219"/>
      <c r="P158" s="220">
        <f>P159</f>
        <v>0</v>
      </c>
      <c r="Q158" s="219"/>
      <c r="R158" s="220">
        <f>R159</f>
        <v>0</v>
      </c>
      <c r="S158" s="219"/>
      <c r="T158" s="221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2" t="s">
        <v>84</v>
      </c>
      <c r="AT158" s="223" t="s">
        <v>75</v>
      </c>
      <c r="AU158" s="223" t="s">
        <v>76</v>
      </c>
      <c r="AY158" s="222" t="s">
        <v>156</v>
      </c>
      <c r="BK158" s="224">
        <f>BK159</f>
        <v>0</v>
      </c>
    </row>
    <row r="159" s="2" customFormat="1" ht="16.5" customHeight="1">
      <c r="A159" s="38"/>
      <c r="B159" s="39"/>
      <c r="C159" s="227" t="s">
        <v>328</v>
      </c>
      <c r="D159" s="227" t="s">
        <v>159</v>
      </c>
      <c r="E159" s="228" t="s">
        <v>1075</v>
      </c>
      <c r="F159" s="229" t="s">
        <v>1076</v>
      </c>
      <c r="G159" s="230" t="s">
        <v>1000</v>
      </c>
      <c r="H159" s="231">
        <v>1</v>
      </c>
      <c r="I159" s="232"/>
      <c r="J159" s="233">
        <f>ROUND(I159*H159,2)</f>
        <v>0</v>
      </c>
      <c r="K159" s="234"/>
      <c r="L159" s="44"/>
      <c r="M159" s="235" t="s">
        <v>1</v>
      </c>
      <c r="N159" s="236" t="s">
        <v>41</v>
      </c>
      <c r="O159" s="91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163</v>
      </c>
      <c r="AT159" s="239" t="s">
        <v>159</v>
      </c>
      <c r="AU159" s="239" t="s">
        <v>84</v>
      </c>
      <c r="AY159" s="17" t="s">
        <v>156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84</v>
      </c>
      <c r="BK159" s="240">
        <f>ROUND(I159*H159,2)</f>
        <v>0</v>
      </c>
      <c r="BL159" s="17" t="s">
        <v>163</v>
      </c>
      <c r="BM159" s="239" t="s">
        <v>1077</v>
      </c>
    </row>
    <row r="160" s="12" customFormat="1" ht="25.92" customHeight="1">
      <c r="A160" s="12"/>
      <c r="B160" s="211"/>
      <c r="C160" s="212"/>
      <c r="D160" s="213" t="s">
        <v>75</v>
      </c>
      <c r="E160" s="214" t="s">
        <v>1078</v>
      </c>
      <c r="F160" s="214" t="s">
        <v>1079</v>
      </c>
      <c r="G160" s="212"/>
      <c r="H160" s="212"/>
      <c r="I160" s="215"/>
      <c r="J160" s="216">
        <f>BK160</f>
        <v>0</v>
      </c>
      <c r="K160" s="212"/>
      <c r="L160" s="217"/>
      <c r="M160" s="218"/>
      <c r="N160" s="219"/>
      <c r="O160" s="219"/>
      <c r="P160" s="220">
        <f>SUM(P161:P171)</f>
        <v>0</v>
      </c>
      <c r="Q160" s="219"/>
      <c r="R160" s="220">
        <f>SUM(R161:R171)</f>
        <v>0</v>
      </c>
      <c r="S160" s="219"/>
      <c r="T160" s="221">
        <f>SUM(T161:T171)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2" t="s">
        <v>84</v>
      </c>
      <c r="AT160" s="223" t="s">
        <v>75</v>
      </c>
      <c r="AU160" s="223" t="s">
        <v>76</v>
      </c>
      <c r="AY160" s="222" t="s">
        <v>156</v>
      </c>
      <c r="BK160" s="224">
        <f>SUM(BK161:BK171)</f>
        <v>0</v>
      </c>
    </row>
    <row r="161" s="2" customFormat="1" ht="16.5" customHeight="1">
      <c r="A161" s="38"/>
      <c r="B161" s="39"/>
      <c r="C161" s="227" t="s">
        <v>333</v>
      </c>
      <c r="D161" s="227" t="s">
        <v>159</v>
      </c>
      <c r="E161" s="228" t="s">
        <v>1080</v>
      </c>
      <c r="F161" s="229" t="s">
        <v>1081</v>
      </c>
      <c r="G161" s="230" t="s">
        <v>1000</v>
      </c>
      <c r="H161" s="231">
        <v>54</v>
      </c>
      <c r="I161" s="232"/>
      <c r="J161" s="233">
        <f>ROUND(I161*H161,2)</f>
        <v>0</v>
      </c>
      <c r="K161" s="234"/>
      <c r="L161" s="44"/>
      <c r="M161" s="235" t="s">
        <v>1</v>
      </c>
      <c r="N161" s="236" t="s">
        <v>41</v>
      </c>
      <c r="O161" s="91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163</v>
      </c>
      <c r="AT161" s="239" t="s">
        <v>159</v>
      </c>
      <c r="AU161" s="239" t="s">
        <v>84</v>
      </c>
      <c r="AY161" s="17" t="s">
        <v>156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7" t="s">
        <v>84</v>
      </c>
      <c r="BK161" s="240">
        <f>ROUND(I161*H161,2)</f>
        <v>0</v>
      </c>
      <c r="BL161" s="17" t="s">
        <v>163</v>
      </c>
      <c r="BM161" s="239" t="s">
        <v>1082</v>
      </c>
    </row>
    <row r="162" s="2" customFormat="1" ht="16.5" customHeight="1">
      <c r="A162" s="38"/>
      <c r="B162" s="39"/>
      <c r="C162" s="227" t="s">
        <v>348</v>
      </c>
      <c r="D162" s="227" t="s">
        <v>159</v>
      </c>
      <c r="E162" s="228" t="s">
        <v>1083</v>
      </c>
      <c r="F162" s="229" t="s">
        <v>1084</v>
      </c>
      <c r="G162" s="230" t="s">
        <v>1000</v>
      </c>
      <c r="H162" s="231">
        <v>16</v>
      </c>
      <c r="I162" s="232"/>
      <c r="J162" s="233">
        <f>ROUND(I162*H162,2)</f>
        <v>0</v>
      </c>
      <c r="K162" s="234"/>
      <c r="L162" s="44"/>
      <c r="M162" s="235" t="s">
        <v>1</v>
      </c>
      <c r="N162" s="236" t="s">
        <v>41</v>
      </c>
      <c r="O162" s="91"/>
      <c r="P162" s="237">
        <f>O162*H162</f>
        <v>0</v>
      </c>
      <c r="Q162" s="237">
        <v>0</v>
      </c>
      <c r="R162" s="237">
        <f>Q162*H162</f>
        <v>0</v>
      </c>
      <c r="S162" s="237">
        <v>0</v>
      </c>
      <c r="T162" s="23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9" t="s">
        <v>163</v>
      </c>
      <c r="AT162" s="239" t="s">
        <v>159</v>
      </c>
      <c r="AU162" s="239" t="s">
        <v>84</v>
      </c>
      <c r="AY162" s="17" t="s">
        <v>156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7" t="s">
        <v>84</v>
      </c>
      <c r="BK162" s="240">
        <f>ROUND(I162*H162,2)</f>
        <v>0</v>
      </c>
      <c r="BL162" s="17" t="s">
        <v>163</v>
      </c>
      <c r="BM162" s="239" t="s">
        <v>1085</v>
      </c>
    </row>
    <row r="163" s="2" customFormat="1" ht="16.5" customHeight="1">
      <c r="A163" s="38"/>
      <c r="B163" s="39"/>
      <c r="C163" s="227" t="s">
        <v>352</v>
      </c>
      <c r="D163" s="227" t="s">
        <v>159</v>
      </c>
      <c r="E163" s="228" t="s">
        <v>1086</v>
      </c>
      <c r="F163" s="229" t="s">
        <v>1087</v>
      </c>
      <c r="G163" s="230" t="s">
        <v>1000</v>
      </c>
      <c r="H163" s="231">
        <v>4</v>
      </c>
      <c r="I163" s="232"/>
      <c r="J163" s="233">
        <f>ROUND(I163*H163,2)</f>
        <v>0</v>
      </c>
      <c r="K163" s="234"/>
      <c r="L163" s="44"/>
      <c r="M163" s="235" t="s">
        <v>1</v>
      </c>
      <c r="N163" s="236" t="s">
        <v>41</v>
      </c>
      <c r="O163" s="91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163</v>
      </c>
      <c r="AT163" s="239" t="s">
        <v>159</v>
      </c>
      <c r="AU163" s="239" t="s">
        <v>84</v>
      </c>
      <c r="AY163" s="17" t="s">
        <v>156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84</v>
      </c>
      <c r="BK163" s="240">
        <f>ROUND(I163*H163,2)</f>
        <v>0</v>
      </c>
      <c r="BL163" s="17" t="s">
        <v>163</v>
      </c>
      <c r="BM163" s="239" t="s">
        <v>1088</v>
      </c>
    </row>
    <row r="164" s="2" customFormat="1" ht="16.5" customHeight="1">
      <c r="A164" s="38"/>
      <c r="B164" s="39"/>
      <c r="C164" s="227" t="s">
        <v>356</v>
      </c>
      <c r="D164" s="227" t="s">
        <v>159</v>
      </c>
      <c r="E164" s="228" t="s">
        <v>75</v>
      </c>
      <c r="F164" s="229" t="s">
        <v>1089</v>
      </c>
      <c r="G164" s="230" t="s">
        <v>1000</v>
      </c>
      <c r="H164" s="231">
        <v>3</v>
      </c>
      <c r="I164" s="232"/>
      <c r="J164" s="233">
        <f>ROUND(I164*H164,2)</f>
        <v>0</v>
      </c>
      <c r="K164" s="234"/>
      <c r="L164" s="44"/>
      <c r="M164" s="235" t="s">
        <v>1</v>
      </c>
      <c r="N164" s="236" t="s">
        <v>41</v>
      </c>
      <c r="O164" s="91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163</v>
      </c>
      <c r="AT164" s="239" t="s">
        <v>159</v>
      </c>
      <c r="AU164" s="239" t="s">
        <v>84</v>
      </c>
      <c r="AY164" s="17" t="s">
        <v>156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7" t="s">
        <v>84</v>
      </c>
      <c r="BK164" s="240">
        <f>ROUND(I164*H164,2)</f>
        <v>0</v>
      </c>
      <c r="BL164" s="17" t="s">
        <v>163</v>
      </c>
      <c r="BM164" s="239" t="s">
        <v>1090</v>
      </c>
    </row>
    <row r="165" s="2" customFormat="1" ht="16.5" customHeight="1">
      <c r="A165" s="38"/>
      <c r="B165" s="39"/>
      <c r="C165" s="227" t="s">
        <v>360</v>
      </c>
      <c r="D165" s="227" t="s">
        <v>159</v>
      </c>
      <c r="E165" s="228" t="s">
        <v>1091</v>
      </c>
      <c r="F165" s="229" t="s">
        <v>1092</v>
      </c>
      <c r="G165" s="230" t="s">
        <v>1000</v>
      </c>
      <c r="H165" s="231">
        <v>3</v>
      </c>
      <c r="I165" s="232"/>
      <c r="J165" s="233">
        <f>ROUND(I165*H165,2)</f>
        <v>0</v>
      </c>
      <c r="K165" s="234"/>
      <c r="L165" s="44"/>
      <c r="M165" s="235" t="s">
        <v>1</v>
      </c>
      <c r="N165" s="236" t="s">
        <v>41</v>
      </c>
      <c r="O165" s="91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9" t="s">
        <v>163</v>
      </c>
      <c r="AT165" s="239" t="s">
        <v>159</v>
      </c>
      <c r="AU165" s="239" t="s">
        <v>84</v>
      </c>
      <c r="AY165" s="17" t="s">
        <v>156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7" t="s">
        <v>84</v>
      </c>
      <c r="BK165" s="240">
        <f>ROUND(I165*H165,2)</f>
        <v>0</v>
      </c>
      <c r="BL165" s="17" t="s">
        <v>163</v>
      </c>
      <c r="BM165" s="239" t="s">
        <v>1093</v>
      </c>
    </row>
    <row r="166" s="2" customFormat="1" ht="16.5" customHeight="1">
      <c r="A166" s="38"/>
      <c r="B166" s="39"/>
      <c r="C166" s="227" t="s">
        <v>367</v>
      </c>
      <c r="D166" s="227" t="s">
        <v>159</v>
      </c>
      <c r="E166" s="228" t="s">
        <v>1094</v>
      </c>
      <c r="F166" s="229" t="s">
        <v>1095</v>
      </c>
      <c r="G166" s="230" t="s">
        <v>1000</v>
      </c>
      <c r="H166" s="231">
        <v>6</v>
      </c>
      <c r="I166" s="232"/>
      <c r="J166" s="233">
        <f>ROUND(I166*H166,2)</f>
        <v>0</v>
      </c>
      <c r="K166" s="234"/>
      <c r="L166" s="44"/>
      <c r="M166" s="235" t="s">
        <v>1</v>
      </c>
      <c r="N166" s="236" t="s">
        <v>41</v>
      </c>
      <c r="O166" s="91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163</v>
      </c>
      <c r="AT166" s="239" t="s">
        <v>159</v>
      </c>
      <c r="AU166" s="239" t="s">
        <v>84</v>
      </c>
      <c r="AY166" s="17" t="s">
        <v>156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7" t="s">
        <v>84</v>
      </c>
      <c r="BK166" s="240">
        <f>ROUND(I166*H166,2)</f>
        <v>0</v>
      </c>
      <c r="BL166" s="17" t="s">
        <v>163</v>
      </c>
      <c r="BM166" s="239" t="s">
        <v>1096</v>
      </c>
    </row>
    <row r="167" s="2" customFormat="1" ht="16.5" customHeight="1">
      <c r="A167" s="38"/>
      <c r="B167" s="39"/>
      <c r="C167" s="227" t="s">
        <v>378</v>
      </c>
      <c r="D167" s="227" t="s">
        <v>159</v>
      </c>
      <c r="E167" s="228" t="s">
        <v>1097</v>
      </c>
      <c r="F167" s="229" t="s">
        <v>1098</v>
      </c>
      <c r="G167" s="230" t="s">
        <v>1000</v>
      </c>
      <c r="H167" s="231">
        <v>5</v>
      </c>
      <c r="I167" s="232"/>
      <c r="J167" s="233">
        <f>ROUND(I167*H167,2)</f>
        <v>0</v>
      </c>
      <c r="K167" s="234"/>
      <c r="L167" s="44"/>
      <c r="M167" s="235" t="s">
        <v>1</v>
      </c>
      <c r="N167" s="236" t="s">
        <v>41</v>
      </c>
      <c r="O167" s="91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9" t="s">
        <v>163</v>
      </c>
      <c r="AT167" s="239" t="s">
        <v>159</v>
      </c>
      <c r="AU167" s="239" t="s">
        <v>84</v>
      </c>
      <c r="AY167" s="17" t="s">
        <v>156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7" t="s">
        <v>84</v>
      </c>
      <c r="BK167" s="240">
        <f>ROUND(I167*H167,2)</f>
        <v>0</v>
      </c>
      <c r="BL167" s="17" t="s">
        <v>163</v>
      </c>
      <c r="BM167" s="239" t="s">
        <v>1099</v>
      </c>
    </row>
    <row r="168" s="2" customFormat="1" ht="16.5" customHeight="1">
      <c r="A168" s="38"/>
      <c r="B168" s="39"/>
      <c r="C168" s="227" t="s">
        <v>382</v>
      </c>
      <c r="D168" s="227" t="s">
        <v>159</v>
      </c>
      <c r="E168" s="228" t="s">
        <v>1100</v>
      </c>
      <c r="F168" s="229" t="s">
        <v>1101</v>
      </c>
      <c r="G168" s="230" t="s">
        <v>1000</v>
      </c>
      <c r="H168" s="231">
        <v>9</v>
      </c>
      <c r="I168" s="232"/>
      <c r="J168" s="233">
        <f>ROUND(I168*H168,2)</f>
        <v>0</v>
      </c>
      <c r="K168" s="234"/>
      <c r="L168" s="44"/>
      <c r="M168" s="235" t="s">
        <v>1</v>
      </c>
      <c r="N168" s="236" t="s">
        <v>41</v>
      </c>
      <c r="O168" s="91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9" t="s">
        <v>163</v>
      </c>
      <c r="AT168" s="239" t="s">
        <v>159</v>
      </c>
      <c r="AU168" s="239" t="s">
        <v>84</v>
      </c>
      <c r="AY168" s="17" t="s">
        <v>156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7" t="s">
        <v>84</v>
      </c>
      <c r="BK168" s="240">
        <f>ROUND(I168*H168,2)</f>
        <v>0</v>
      </c>
      <c r="BL168" s="17" t="s">
        <v>163</v>
      </c>
      <c r="BM168" s="239" t="s">
        <v>1102</v>
      </c>
    </row>
    <row r="169" s="2" customFormat="1" ht="16.5" customHeight="1">
      <c r="A169" s="38"/>
      <c r="B169" s="39"/>
      <c r="C169" s="227" t="s">
        <v>394</v>
      </c>
      <c r="D169" s="227" t="s">
        <v>159</v>
      </c>
      <c r="E169" s="228" t="s">
        <v>1103</v>
      </c>
      <c r="F169" s="229" t="s">
        <v>1104</v>
      </c>
      <c r="G169" s="230" t="s">
        <v>1000</v>
      </c>
      <c r="H169" s="231">
        <v>2</v>
      </c>
      <c r="I169" s="232"/>
      <c r="J169" s="233">
        <f>ROUND(I169*H169,2)</f>
        <v>0</v>
      </c>
      <c r="K169" s="234"/>
      <c r="L169" s="44"/>
      <c r="M169" s="235" t="s">
        <v>1</v>
      </c>
      <c r="N169" s="236" t="s">
        <v>41</v>
      </c>
      <c r="O169" s="91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163</v>
      </c>
      <c r="AT169" s="239" t="s">
        <v>159</v>
      </c>
      <c r="AU169" s="239" t="s">
        <v>84</v>
      </c>
      <c r="AY169" s="17" t="s">
        <v>156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7" t="s">
        <v>84</v>
      </c>
      <c r="BK169" s="240">
        <f>ROUND(I169*H169,2)</f>
        <v>0</v>
      </c>
      <c r="BL169" s="17" t="s">
        <v>163</v>
      </c>
      <c r="BM169" s="239" t="s">
        <v>1105</v>
      </c>
    </row>
    <row r="170" s="2" customFormat="1" ht="16.5" customHeight="1">
      <c r="A170" s="38"/>
      <c r="B170" s="39"/>
      <c r="C170" s="227" t="s">
        <v>401</v>
      </c>
      <c r="D170" s="227" t="s">
        <v>159</v>
      </c>
      <c r="E170" s="228" t="s">
        <v>1106</v>
      </c>
      <c r="F170" s="229" t="s">
        <v>1107</v>
      </c>
      <c r="G170" s="230" t="s">
        <v>1000</v>
      </c>
      <c r="H170" s="231">
        <v>74</v>
      </c>
      <c r="I170" s="232"/>
      <c r="J170" s="233">
        <f>ROUND(I170*H170,2)</f>
        <v>0</v>
      </c>
      <c r="K170" s="234"/>
      <c r="L170" s="44"/>
      <c r="M170" s="235" t="s">
        <v>1</v>
      </c>
      <c r="N170" s="236" t="s">
        <v>41</v>
      </c>
      <c r="O170" s="91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9" t="s">
        <v>163</v>
      </c>
      <c r="AT170" s="239" t="s">
        <v>159</v>
      </c>
      <c r="AU170" s="239" t="s">
        <v>84</v>
      </c>
      <c r="AY170" s="17" t="s">
        <v>156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7" t="s">
        <v>84</v>
      </c>
      <c r="BK170" s="240">
        <f>ROUND(I170*H170,2)</f>
        <v>0</v>
      </c>
      <c r="BL170" s="17" t="s">
        <v>163</v>
      </c>
      <c r="BM170" s="239" t="s">
        <v>1108</v>
      </c>
    </row>
    <row r="171" s="2" customFormat="1" ht="16.5" customHeight="1">
      <c r="A171" s="38"/>
      <c r="B171" s="39"/>
      <c r="C171" s="227" t="s">
        <v>416</v>
      </c>
      <c r="D171" s="227" t="s">
        <v>159</v>
      </c>
      <c r="E171" s="228" t="s">
        <v>1109</v>
      </c>
      <c r="F171" s="229" t="s">
        <v>1110</v>
      </c>
      <c r="G171" s="230" t="s">
        <v>1000</v>
      </c>
      <c r="H171" s="231">
        <v>25</v>
      </c>
      <c r="I171" s="232"/>
      <c r="J171" s="233">
        <f>ROUND(I171*H171,2)</f>
        <v>0</v>
      </c>
      <c r="K171" s="234"/>
      <c r="L171" s="44"/>
      <c r="M171" s="235" t="s">
        <v>1</v>
      </c>
      <c r="N171" s="236" t="s">
        <v>41</v>
      </c>
      <c r="O171" s="91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9" t="s">
        <v>163</v>
      </c>
      <c r="AT171" s="239" t="s">
        <v>159</v>
      </c>
      <c r="AU171" s="239" t="s">
        <v>84</v>
      </c>
      <c r="AY171" s="17" t="s">
        <v>156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7" t="s">
        <v>84</v>
      </c>
      <c r="BK171" s="240">
        <f>ROUND(I171*H171,2)</f>
        <v>0</v>
      </c>
      <c r="BL171" s="17" t="s">
        <v>163</v>
      </c>
      <c r="BM171" s="239" t="s">
        <v>1111</v>
      </c>
    </row>
    <row r="172" s="12" customFormat="1" ht="25.92" customHeight="1">
      <c r="A172" s="12"/>
      <c r="B172" s="211"/>
      <c r="C172" s="212"/>
      <c r="D172" s="213" t="s">
        <v>75</v>
      </c>
      <c r="E172" s="214" t="s">
        <v>1112</v>
      </c>
      <c r="F172" s="214" t="s">
        <v>1113</v>
      </c>
      <c r="G172" s="212"/>
      <c r="H172" s="212"/>
      <c r="I172" s="215"/>
      <c r="J172" s="216">
        <f>BK172</f>
        <v>0</v>
      </c>
      <c r="K172" s="212"/>
      <c r="L172" s="217"/>
      <c r="M172" s="218"/>
      <c r="N172" s="219"/>
      <c r="O172" s="219"/>
      <c r="P172" s="220">
        <f>SUM(P173:P174)</f>
        <v>0</v>
      </c>
      <c r="Q172" s="219"/>
      <c r="R172" s="220">
        <f>SUM(R173:R174)</f>
        <v>0</v>
      </c>
      <c r="S172" s="219"/>
      <c r="T172" s="221">
        <f>SUM(T173:T174)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2" t="s">
        <v>84</v>
      </c>
      <c r="AT172" s="223" t="s">
        <v>75</v>
      </c>
      <c r="AU172" s="223" t="s">
        <v>76</v>
      </c>
      <c r="AY172" s="222" t="s">
        <v>156</v>
      </c>
      <c r="BK172" s="224">
        <f>SUM(BK173:BK174)</f>
        <v>0</v>
      </c>
    </row>
    <row r="173" s="2" customFormat="1" ht="16.5" customHeight="1">
      <c r="A173" s="38"/>
      <c r="B173" s="39"/>
      <c r="C173" s="227" t="s">
        <v>422</v>
      </c>
      <c r="D173" s="227" t="s">
        <v>159</v>
      </c>
      <c r="E173" s="228" t="s">
        <v>1114</v>
      </c>
      <c r="F173" s="229" t="s">
        <v>1115</v>
      </c>
      <c r="G173" s="230" t="s">
        <v>196</v>
      </c>
      <c r="H173" s="231">
        <v>300</v>
      </c>
      <c r="I173" s="232"/>
      <c r="J173" s="233">
        <f>ROUND(I173*H173,2)</f>
        <v>0</v>
      </c>
      <c r="K173" s="234"/>
      <c r="L173" s="44"/>
      <c r="M173" s="235" t="s">
        <v>1</v>
      </c>
      <c r="N173" s="236" t="s">
        <v>41</v>
      </c>
      <c r="O173" s="91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9" t="s">
        <v>163</v>
      </c>
      <c r="AT173" s="239" t="s">
        <v>159</v>
      </c>
      <c r="AU173" s="239" t="s">
        <v>84</v>
      </c>
      <c r="AY173" s="17" t="s">
        <v>156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7" t="s">
        <v>84</v>
      </c>
      <c r="BK173" s="240">
        <f>ROUND(I173*H173,2)</f>
        <v>0</v>
      </c>
      <c r="BL173" s="17" t="s">
        <v>163</v>
      </c>
      <c r="BM173" s="239" t="s">
        <v>1116</v>
      </c>
    </row>
    <row r="174" s="2" customFormat="1" ht="16.5" customHeight="1">
      <c r="A174" s="38"/>
      <c r="B174" s="39"/>
      <c r="C174" s="227" t="s">
        <v>426</v>
      </c>
      <c r="D174" s="227" t="s">
        <v>159</v>
      </c>
      <c r="E174" s="228" t="s">
        <v>1117</v>
      </c>
      <c r="F174" s="229" t="s">
        <v>1118</v>
      </c>
      <c r="G174" s="230" t="s">
        <v>196</v>
      </c>
      <c r="H174" s="231">
        <v>45</v>
      </c>
      <c r="I174" s="232"/>
      <c r="J174" s="233">
        <f>ROUND(I174*H174,2)</f>
        <v>0</v>
      </c>
      <c r="K174" s="234"/>
      <c r="L174" s="44"/>
      <c r="M174" s="293" t="s">
        <v>1</v>
      </c>
      <c r="N174" s="294" t="s">
        <v>41</v>
      </c>
      <c r="O174" s="295"/>
      <c r="P174" s="296">
        <f>O174*H174</f>
        <v>0</v>
      </c>
      <c r="Q174" s="296">
        <v>0</v>
      </c>
      <c r="R174" s="296">
        <f>Q174*H174</f>
        <v>0</v>
      </c>
      <c r="S174" s="296">
        <v>0</v>
      </c>
      <c r="T174" s="29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9" t="s">
        <v>163</v>
      </c>
      <c r="AT174" s="239" t="s">
        <v>159</v>
      </c>
      <c r="AU174" s="239" t="s">
        <v>84</v>
      </c>
      <c r="AY174" s="17" t="s">
        <v>156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7" t="s">
        <v>84</v>
      </c>
      <c r="BK174" s="240">
        <f>ROUND(I174*H174,2)</f>
        <v>0</v>
      </c>
      <c r="BL174" s="17" t="s">
        <v>163</v>
      </c>
      <c r="BM174" s="239" t="s">
        <v>1119</v>
      </c>
    </row>
    <row r="175" s="2" customFormat="1" ht="6.96" customHeight="1">
      <c r="A175" s="38"/>
      <c r="B175" s="66"/>
      <c r="C175" s="67"/>
      <c r="D175" s="67"/>
      <c r="E175" s="67"/>
      <c r="F175" s="67"/>
      <c r="G175" s="67"/>
      <c r="H175" s="67"/>
      <c r="I175" s="67"/>
      <c r="J175" s="67"/>
      <c r="K175" s="67"/>
      <c r="L175" s="44"/>
      <c r="M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</row>
  </sheetData>
  <sheetProtection sheet="1" autoFilter="0" formatColumns="0" formatRows="0" objects="1" scenarios="1" spinCount="100000" saltValue="QHVsqp768EjKCiYjOJc+2okSUDLT8NF1mK+QL5gtJ8mNXNJq+VkzlwJusgEkN46oAetmVzQQewNFuvSGcAEGKg==" hashValue="N7/ryA+15uOhDKPJb04RHoiadqY6Qbv3A4SQDPe0XPXkgeZtWg3abpTKfm8ox2zhOGh4QhZkZVs2tGhrj8SPIw==" algorithmName="SHA-512" password="EFD1"/>
  <autoFilter ref="C124:K174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2.NP objektu F2 PřP UPOL_R01</v>
      </c>
      <c r="F7" s="150"/>
      <c r="G7" s="150"/>
      <c r="H7" s="150"/>
      <c r="L7" s="20"/>
    </row>
    <row r="8" s="1" customFormat="1" ht="12" customHeight="1">
      <c r="B8" s="20"/>
      <c r="D8" s="150" t="s">
        <v>119</v>
      </c>
      <c r="L8" s="20"/>
    </row>
    <row r="9" s="2" customFormat="1" ht="16.5" customHeight="1">
      <c r="A9" s="38"/>
      <c r="B9" s="44"/>
      <c r="C9" s="38"/>
      <c r="D9" s="38"/>
      <c r="E9" s="151" t="s">
        <v>1120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1121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1122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16. 4. 2026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ROUND((SUM(BE121:BE278)),  2)</f>
        <v>0</v>
      </c>
      <c r="G35" s="38"/>
      <c r="H35" s="38"/>
      <c r="I35" s="164">
        <v>0.20999999999999999</v>
      </c>
      <c r="J35" s="163">
        <f>ROUND(((SUM(BE121:BE278))*I35),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ROUND((SUM(BF121:BF278)),  2)</f>
        <v>0</v>
      </c>
      <c r="G36" s="38"/>
      <c r="H36" s="38"/>
      <c r="I36" s="164">
        <v>0.12</v>
      </c>
      <c r="J36" s="163">
        <f>ROUND(((SUM(BF121:BF278))*I36),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ROUND((SUM(BG121:BG278)),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ROUND((SUM(BH121:BH278)),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ROUND((SUM(BI121:BI278)),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Adaptace 2.NP objektu F2 PřP UPOL_R01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119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1120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1121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 xml:space="preserve">D.1.4.3.SK - Strukturovaná kabeláž   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>Olomouc</v>
      </c>
      <c r="G91" s="40"/>
      <c r="H91" s="40"/>
      <c r="I91" s="32" t="s">
        <v>22</v>
      </c>
      <c r="J91" s="79" t="str">
        <f>IF(J14="","",J14)</f>
        <v>16. 4. 2026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Univerzita Palackého v Olomouci </v>
      </c>
      <c r="G93" s="40"/>
      <c r="H93" s="40"/>
      <c r="I93" s="32" t="s">
        <v>30</v>
      </c>
      <c r="J93" s="36" t="str">
        <f>E23</f>
        <v>ASET studio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5.6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Mgr. Martina Věženská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122</v>
      </c>
      <c r="D96" s="185"/>
      <c r="E96" s="185"/>
      <c r="F96" s="185"/>
      <c r="G96" s="185"/>
      <c r="H96" s="185"/>
      <c r="I96" s="185"/>
      <c r="J96" s="186" t="s">
        <v>123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124</v>
      </c>
      <c r="D98" s="40"/>
      <c r="E98" s="40"/>
      <c r="F98" s="40"/>
      <c r="G98" s="40"/>
      <c r="H98" s="40"/>
      <c r="I98" s="40"/>
      <c r="J98" s="110">
        <f>J121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125</v>
      </c>
    </row>
    <row r="99" hidden="1" s="9" customFormat="1" ht="24.96" customHeight="1">
      <c r="A99" s="9"/>
      <c r="B99" s="188"/>
      <c r="C99" s="189"/>
      <c r="D99" s="190" t="s">
        <v>1123</v>
      </c>
      <c r="E99" s="191"/>
      <c r="F99" s="191"/>
      <c r="G99" s="191"/>
      <c r="H99" s="191"/>
      <c r="I99" s="191"/>
      <c r="J99" s="192">
        <f>J122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hidden="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hidden="1"/>
    <row r="103" hidden="1"/>
    <row r="104" hidden="1"/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141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83" t="str">
        <f>E7</f>
        <v>Adaptace 2.NP objektu F2 PřP UPOL_R01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1"/>
      <c r="C110" s="32" t="s">
        <v>119</v>
      </c>
      <c r="D110" s="22"/>
      <c r="E110" s="22"/>
      <c r="F110" s="22"/>
      <c r="G110" s="22"/>
      <c r="H110" s="22"/>
      <c r="I110" s="22"/>
      <c r="J110" s="22"/>
      <c r="K110" s="22"/>
      <c r="L110" s="20"/>
    </row>
    <row r="111" s="2" customFormat="1" ht="16.5" customHeight="1">
      <c r="A111" s="38"/>
      <c r="B111" s="39"/>
      <c r="C111" s="40"/>
      <c r="D111" s="40"/>
      <c r="E111" s="183" t="s">
        <v>1120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1121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E11</f>
        <v xml:space="preserve">D.1.4.3.SK - Strukturovaná kabeláž   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F14</f>
        <v>Olomouc</v>
      </c>
      <c r="G115" s="40"/>
      <c r="H115" s="40"/>
      <c r="I115" s="32" t="s">
        <v>22</v>
      </c>
      <c r="J115" s="79" t="str">
        <f>IF(J14="","",J14)</f>
        <v>16. 4. 2026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E17</f>
        <v xml:space="preserve">Univerzita Palackého v Olomouci </v>
      </c>
      <c r="G117" s="40"/>
      <c r="H117" s="40"/>
      <c r="I117" s="32" t="s">
        <v>30</v>
      </c>
      <c r="J117" s="36" t="str">
        <f>E23</f>
        <v>ASET studio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28</v>
      </c>
      <c r="D118" s="40"/>
      <c r="E118" s="40"/>
      <c r="F118" s="27" t="str">
        <f>IF(E20="","",E20)</f>
        <v>Vyplň údaj</v>
      </c>
      <c r="G118" s="40"/>
      <c r="H118" s="40"/>
      <c r="I118" s="32" t="s">
        <v>33</v>
      </c>
      <c r="J118" s="36" t="str">
        <f>E26</f>
        <v>Mgr. Martina Věženská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9"/>
      <c r="B120" s="200"/>
      <c r="C120" s="201" t="s">
        <v>142</v>
      </c>
      <c r="D120" s="202" t="s">
        <v>61</v>
      </c>
      <c r="E120" s="202" t="s">
        <v>57</v>
      </c>
      <c r="F120" s="202" t="s">
        <v>58</v>
      </c>
      <c r="G120" s="202" t="s">
        <v>143</v>
      </c>
      <c r="H120" s="202" t="s">
        <v>144</v>
      </c>
      <c r="I120" s="202" t="s">
        <v>145</v>
      </c>
      <c r="J120" s="203" t="s">
        <v>123</v>
      </c>
      <c r="K120" s="204" t="s">
        <v>146</v>
      </c>
      <c r="L120" s="205"/>
      <c r="M120" s="100" t="s">
        <v>1</v>
      </c>
      <c r="N120" s="101" t="s">
        <v>40</v>
      </c>
      <c r="O120" s="101" t="s">
        <v>147</v>
      </c>
      <c r="P120" s="101" t="s">
        <v>148</v>
      </c>
      <c r="Q120" s="101" t="s">
        <v>149</v>
      </c>
      <c r="R120" s="101" t="s">
        <v>150</v>
      </c>
      <c r="S120" s="101" t="s">
        <v>151</v>
      </c>
      <c r="T120" s="102" t="s">
        <v>152</v>
      </c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</row>
    <row r="121" s="2" customFormat="1" ht="22.8" customHeight="1">
      <c r="A121" s="38"/>
      <c r="B121" s="39"/>
      <c r="C121" s="107" t="s">
        <v>153</v>
      </c>
      <c r="D121" s="40"/>
      <c r="E121" s="40"/>
      <c r="F121" s="40"/>
      <c r="G121" s="40"/>
      <c r="H121" s="40"/>
      <c r="I121" s="40"/>
      <c r="J121" s="206">
        <f>BK121</f>
        <v>0</v>
      </c>
      <c r="K121" s="40"/>
      <c r="L121" s="44"/>
      <c r="M121" s="103"/>
      <c r="N121" s="207"/>
      <c r="O121" s="104"/>
      <c r="P121" s="208">
        <f>P122</f>
        <v>0</v>
      </c>
      <c r="Q121" s="104"/>
      <c r="R121" s="208">
        <f>R122</f>
        <v>0</v>
      </c>
      <c r="S121" s="104"/>
      <c r="T121" s="209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75</v>
      </c>
      <c r="AU121" s="17" t="s">
        <v>125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75</v>
      </c>
      <c r="E122" s="214" t="s">
        <v>1124</v>
      </c>
      <c r="F122" s="214" t="s">
        <v>1125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SUM(P123:P278)</f>
        <v>0</v>
      </c>
      <c r="Q122" s="219"/>
      <c r="R122" s="220">
        <f>SUM(R123:R278)</f>
        <v>0</v>
      </c>
      <c r="S122" s="219"/>
      <c r="T122" s="221">
        <f>SUM(T123:T278)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84</v>
      </c>
      <c r="AT122" s="223" t="s">
        <v>75</v>
      </c>
      <c r="AU122" s="223" t="s">
        <v>76</v>
      </c>
      <c r="AY122" s="222" t="s">
        <v>156</v>
      </c>
      <c r="BK122" s="224">
        <f>SUM(BK123:BK278)</f>
        <v>0</v>
      </c>
    </row>
    <row r="123" s="2" customFormat="1" ht="24.15" customHeight="1">
      <c r="A123" s="38"/>
      <c r="B123" s="39"/>
      <c r="C123" s="227" t="s">
        <v>84</v>
      </c>
      <c r="D123" s="227" t="s">
        <v>159</v>
      </c>
      <c r="E123" s="228" t="s">
        <v>1126</v>
      </c>
      <c r="F123" s="229" t="s">
        <v>1127</v>
      </c>
      <c r="G123" s="230" t="s">
        <v>1000</v>
      </c>
      <c r="H123" s="231">
        <v>4</v>
      </c>
      <c r="I123" s="232"/>
      <c r="J123" s="233">
        <f>ROUND(I123*H123,2)</f>
        <v>0</v>
      </c>
      <c r="K123" s="234"/>
      <c r="L123" s="44"/>
      <c r="M123" s="235" t="s">
        <v>1</v>
      </c>
      <c r="N123" s="236" t="s">
        <v>41</v>
      </c>
      <c r="O123" s="91"/>
      <c r="P123" s="237">
        <f>O123*H123</f>
        <v>0</v>
      </c>
      <c r="Q123" s="237">
        <v>0</v>
      </c>
      <c r="R123" s="237">
        <f>Q123*H123</f>
        <v>0</v>
      </c>
      <c r="S123" s="237">
        <v>0</v>
      </c>
      <c r="T123" s="23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9" t="s">
        <v>163</v>
      </c>
      <c r="AT123" s="239" t="s">
        <v>159</v>
      </c>
      <c r="AU123" s="239" t="s">
        <v>84</v>
      </c>
      <c r="AY123" s="17" t="s">
        <v>156</v>
      </c>
      <c r="BE123" s="240">
        <f>IF(N123="základní",J123,0)</f>
        <v>0</v>
      </c>
      <c r="BF123" s="240">
        <f>IF(N123="snížená",J123,0)</f>
        <v>0</v>
      </c>
      <c r="BG123" s="240">
        <f>IF(N123="zákl. přenesená",J123,0)</f>
        <v>0</v>
      </c>
      <c r="BH123" s="240">
        <f>IF(N123="sníž. přenesená",J123,0)</f>
        <v>0</v>
      </c>
      <c r="BI123" s="240">
        <f>IF(N123="nulová",J123,0)</f>
        <v>0</v>
      </c>
      <c r="BJ123" s="17" t="s">
        <v>84</v>
      </c>
      <c r="BK123" s="240">
        <f>ROUND(I123*H123,2)</f>
        <v>0</v>
      </c>
      <c r="BL123" s="17" t="s">
        <v>163</v>
      </c>
      <c r="BM123" s="239" t="s">
        <v>1128</v>
      </c>
    </row>
    <row r="124" s="2" customFormat="1" ht="24.15" customHeight="1">
      <c r="A124" s="38"/>
      <c r="B124" s="39"/>
      <c r="C124" s="274" t="s">
        <v>86</v>
      </c>
      <c r="D124" s="274" t="s">
        <v>298</v>
      </c>
      <c r="E124" s="275" t="s">
        <v>1129</v>
      </c>
      <c r="F124" s="276" t="s">
        <v>1130</v>
      </c>
      <c r="G124" s="277" t="s">
        <v>1000</v>
      </c>
      <c r="H124" s="278">
        <v>4</v>
      </c>
      <c r="I124" s="279"/>
      <c r="J124" s="280">
        <f>ROUND(I124*H124,2)</f>
        <v>0</v>
      </c>
      <c r="K124" s="281"/>
      <c r="L124" s="282"/>
      <c r="M124" s="283" t="s">
        <v>1</v>
      </c>
      <c r="N124" s="284" t="s">
        <v>41</v>
      </c>
      <c r="O124" s="91"/>
      <c r="P124" s="237">
        <f>O124*H124</f>
        <v>0</v>
      </c>
      <c r="Q124" s="237">
        <v>0</v>
      </c>
      <c r="R124" s="237">
        <f>Q124*H124</f>
        <v>0</v>
      </c>
      <c r="S124" s="237">
        <v>0</v>
      </c>
      <c r="T124" s="23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9" t="s">
        <v>213</v>
      </c>
      <c r="AT124" s="239" t="s">
        <v>298</v>
      </c>
      <c r="AU124" s="239" t="s">
        <v>84</v>
      </c>
      <c r="AY124" s="17" t="s">
        <v>156</v>
      </c>
      <c r="BE124" s="240">
        <f>IF(N124="základní",J124,0)</f>
        <v>0</v>
      </c>
      <c r="BF124" s="240">
        <f>IF(N124="snížená",J124,0)</f>
        <v>0</v>
      </c>
      <c r="BG124" s="240">
        <f>IF(N124="zákl. přenesená",J124,0)</f>
        <v>0</v>
      </c>
      <c r="BH124" s="240">
        <f>IF(N124="sníž. přenesená",J124,0)</f>
        <v>0</v>
      </c>
      <c r="BI124" s="240">
        <f>IF(N124="nulová",J124,0)</f>
        <v>0</v>
      </c>
      <c r="BJ124" s="17" t="s">
        <v>84</v>
      </c>
      <c r="BK124" s="240">
        <f>ROUND(I124*H124,2)</f>
        <v>0</v>
      </c>
      <c r="BL124" s="17" t="s">
        <v>163</v>
      </c>
      <c r="BM124" s="239" t="s">
        <v>1131</v>
      </c>
    </row>
    <row r="125" s="13" customFormat="1">
      <c r="A125" s="13"/>
      <c r="B125" s="241"/>
      <c r="C125" s="242"/>
      <c r="D125" s="243" t="s">
        <v>169</v>
      </c>
      <c r="E125" s="244" t="s">
        <v>1</v>
      </c>
      <c r="F125" s="245" t="s">
        <v>1132</v>
      </c>
      <c r="G125" s="242"/>
      <c r="H125" s="244" t="s">
        <v>1</v>
      </c>
      <c r="I125" s="246"/>
      <c r="J125" s="242"/>
      <c r="K125" s="242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169</v>
      </c>
      <c r="AU125" s="251" t="s">
        <v>84</v>
      </c>
      <c r="AV125" s="13" t="s">
        <v>84</v>
      </c>
      <c r="AW125" s="13" t="s">
        <v>32</v>
      </c>
      <c r="AX125" s="13" t="s">
        <v>76</v>
      </c>
      <c r="AY125" s="251" t="s">
        <v>156</v>
      </c>
    </row>
    <row r="126" s="14" customFormat="1">
      <c r="A126" s="14"/>
      <c r="B126" s="252"/>
      <c r="C126" s="253"/>
      <c r="D126" s="243" t="s">
        <v>169</v>
      </c>
      <c r="E126" s="254" t="s">
        <v>1</v>
      </c>
      <c r="F126" s="255" t="s">
        <v>163</v>
      </c>
      <c r="G126" s="253"/>
      <c r="H126" s="256">
        <v>4</v>
      </c>
      <c r="I126" s="257"/>
      <c r="J126" s="253"/>
      <c r="K126" s="253"/>
      <c r="L126" s="258"/>
      <c r="M126" s="259"/>
      <c r="N126" s="260"/>
      <c r="O126" s="260"/>
      <c r="P126" s="260"/>
      <c r="Q126" s="260"/>
      <c r="R126" s="260"/>
      <c r="S126" s="260"/>
      <c r="T126" s="26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2" t="s">
        <v>169</v>
      </c>
      <c r="AU126" s="262" t="s">
        <v>84</v>
      </c>
      <c r="AV126" s="14" t="s">
        <v>86</v>
      </c>
      <c r="AW126" s="14" t="s">
        <v>32</v>
      </c>
      <c r="AX126" s="14" t="s">
        <v>76</v>
      </c>
      <c r="AY126" s="262" t="s">
        <v>156</v>
      </c>
    </row>
    <row r="127" s="15" customFormat="1">
      <c r="A127" s="15"/>
      <c r="B127" s="263"/>
      <c r="C127" s="264"/>
      <c r="D127" s="243" t="s">
        <v>169</v>
      </c>
      <c r="E127" s="265" t="s">
        <v>1</v>
      </c>
      <c r="F127" s="266" t="s">
        <v>179</v>
      </c>
      <c r="G127" s="264"/>
      <c r="H127" s="267">
        <v>4</v>
      </c>
      <c r="I127" s="268"/>
      <c r="J127" s="264"/>
      <c r="K127" s="264"/>
      <c r="L127" s="269"/>
      <c r="M127" s="270"/>
      <c r="N127" s="271"/>
      <c r="O127" s="271"/>
      <c r="P127" s="271"/>
      <c r="Q127" s="271"/>
      <c r="R127" s="271"/>
      <c r="S127" s="271"/>
      <c r="T127" s="272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3" t="s">
        <v>169</v>
      </c>
      <c r="AU127" s="273" t="s">
        <v>84</v>
      </c>
      <c r="AV127" s="15" t="s">
        <v>163</v>
      </c>
      <c r="AW127" s="15" t="s">
        <v>32</v>
      </c>
      <c r="AX127" s="15" t="s">
        <v>84</v>
      </c>
      <c r="AY127" s="273" t="s">
        <v>156</v>
      </c>
    </row>
    <row r="128" s="2" customFormat="1" ht="24.15" customHeight="1">
      <c r="A128" s="38"/>
      <c r="B128" s="39"/>
      <c r="C128" s="227" t="s">
        <v>157</v>
      </c>
      <c r="D128" s="227" t="s">
        <v>159</v>
      </c>
      <c r="E128" s="228" t="s">
        <v>1133</v>
      </c>
      <c r="F128" s="229" t="s">
        <v>1134</v>
      </c>
      <c r="G128" s="230" t="s">
        <v>1000</v>
      </c>
      <c r="H128" s="231">
        <v>6</v>
      </c>
      <c r="I128" s="232"/>
      <c r="J128" s="233">
        <f>ROUND(I128*H128,2)</f>
        <v>0</v>
      </c>
      <c r="K128" s="234"/>
      <c r="L128" s="44"/>
      <c r="M128" s="235" t="s">
        <v>1</v>
      </c>
      <c r="N128" s="236" t="s">
        <v>41</v>
      </c>
      <c r="O128" s="91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163</v>
      </c>
      <c r="AT128" s="239" t="s">
        <v>159</v>
      </c>
      <c r="AU128" s="239" t="s">
        <v>84</v>
      </c>
      <c r="AY128" s="17" t="s">
        <v>156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7" t="s">
        <v>84</v>
      </c>
      <c r="BK128" s="240">
        <f>ROUND(I128*H128,2)</f>
        <v>0</v>
      </c>
      <c r="BL128" s="17" t="s">
        <v>163</v>
      </c>
      <c r="BM128" s="239" t="s">
        <v>1135</v>
      </c>
    </row>
    <row r="129" s="2" customFormat="1" ht="24.15" customHeight="1">
      <c r="A129" s="38"/>
      <c r="B129" s="39"/>
      <c r="C129" s="274" t="s">
        <v>163</v>
      </c>
      <c r="D129" s="274" t="s">
        <v>298</v>
      </c>
      <c r="E129" s="275" t="s">
        <v>1136</v>
      </c>
      <c r="F129" s="276" t="s">
        <v>1137</v>
      </c>
      <c r="G129" s="277" t="s">
        <v>1000</v>
      </c>
      <c r="H129" s="278">
        <v>6</v>
      </c>
      <c r="I129" s="279"/>
      <c r="J129" s="280">
        <f>ROUND(I129*H129,2)</f>
        <v>0</v>
      </c>
      <c r="K129" s="281"/>
      <c r="L129" s="282"/>
      <c r="M129" s="283" t="s">
        <v>1</v>
      </c>
      <c r="N129" s="284" t="s">
        <v>41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213</v>
      </c>
      <c r="AT129" s="239" t="s">
        <v>298</v>
      </c>
      <c r="AU129" s="239" t="s">
        <v>84</v>
      </c>
      <c r="AY129" s="17" t="s">
        <v>156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84</v>
      </c>
      <c r="BK129" s="240">
        <f>ROUND(I129*H129,2)</f>
        <v>0</v>
      </c>
      <c r="BL129" s="17" t="s">
        <v>163</v>
      </c>
      <c r="BM129" s="239" t="s">
        <v>1138</v>
      </c>
    </row>
    <row r="130" s="13" customFormat="1">
      <c r="A130" s="13"/>
      <c r="B130" s="241"/>
      <c r="C130" s="242"/>
      <c r="D130" s="243" t="s">
        <v>169</v>
      </c>
      <c r="E130" s="244" t="s">
        <v>1</v>
      </c>
      <c r="F130" s="245" t="s">
        <v>1132</v>
      </c>
      <c r="G130" s="242"/>
      <c r="H130" s="244" t="s">
        <v>1</v>
      </c>
      <c r="I130" s="246"/>
      <c r="J130" s="242"/>
      <c r="K130" s="242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169</v>
      </c>
      <c r="AU130" s="251" t="s">
        <v>84</v>
      </c>
      <c r="AV130" s="13" t="s">
        <v>84</v>
      </c>
      <c r="AW130" s="13" t="s">
        <v>32</v>
      </c>
      <c r="AX130" s="13" t="s">
        <v>76</v>
      </c>
      <c r="AY130" s="251" t="s">
        <v>156</v>
      </c>
    </row>
    <row r="131" s="14" customFormat="1">
      <c r="A131" s="14"/>
      <c r="B131" s="252"/>
      <c r="C131" s="253"/>
      <c r="D131" s="243" t="s">
        <v>169</v>
      </c>
      <c r="E131" s="254" t="s">
        <v>1</v>
      </c>
      <c r="F131" s="255" t="s">
        <v>193</v>
      </c>
      <c r="G131" s="253"/>
      <c r="H131" s="256">
        <v>6</v>
      </c>
      <c r="I131" s="257"/>
      <c r="J131" s="253"/>
      <c r="K131" s="253"/>
      <c r="L131" s="258"/>
      <c r="M131" s="259"/>
      <c r="N131" s="260"/>
      <c r="O131" s="260"/>
      <c r="P131" s="260"/>
      <c r="Q131" s="260"/>
      <c r="R131" s="260"/>
      <c r="S131" s="260"/>
      <c r="T131" s="26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2" t="s">
        <v>169</v>
      </c>
      <c r="AU131" s="262" t="s">
        <v>84</v>
      </c>
      <c r="AV131" s="14" t="s">
        <v>86</v>
      </c>
      <c r="AW131" s="14" t="s">
        <v>32</v>
      </c>
      <c r="AX131" s="14" t="s">
        <v>76</v>
      </c>
      <c r="AY131" s="262" t="s">
        <v>156</v>
      </c>
    </row>
    <row r="132" s="15" customFormat="1">
      <c r="A132" s="15"/>
      <c r="B132" s="263"/>
      <c r="C132" s="264"/>
      <c r="D132" s="243" t="s">
        <v>169</v>
      </c>
      <c r="E132" s="265" t="s">
        <v>1</v>
      </c>
      <c r="F132" s="266" t="s">
        <v>179</v>
      </c>
      <c r="G132" s="264"/>
      <c r="H132" s="267">
        <v>6</v>
      </c>
      <c r="I132" s="268"/>
      <c r="J132" s="264"/>
      <c r="K132" s="264"/>
      <c r="L132" s="269"/>
      <c r="M132" s="270"/>
      <c r="N132" s="271"/>
      <c r="O132" s="271"/>
      <c r="P132" s="271"/>
      <c r="Q132" s="271"/>
      <c r="R132" s="271"/>
      <c r="S132" s="271"/>
      <c r="T132" s="272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3" t="s">
        <v>169</v>
      </c>
      <c r="AU132" s="273" t="s">
        <v>84</v>
      </c>
      <c r="AV132" s="15" t="s">
        <v>163</v>
      </c>
      <c r="AW132" s="15" t="s">
        <v>32</v>
      </c>
      <c r="AX132" s="15" t="s">
        <v>84</v>
      </c>
      <c r="AY132" s="273" t="s">
        <v>156</v>
      </c>
    </row>
    <row r="133" s="2" customFormat="1" ht="24.15" customHeight="1">
      <c r="A133" s="38"/>
      <c r="B133" s="39"/>
      <c r="C133" s="227" t="s">
        <v>184</v>
      </c>
      <c r="D133" s="227" t="s">
        <v>159</v>
      </c>
      <c r="E133" s="228" t="s">
        <v>1139</v>
      </c>
      <c r="F133" s="229" t="s">
        <v>1140</v>
      </c>
      <c r="G133" s="230" t="s">
        <v>1000</v>
      </c>
      <c r="H133" s="231">
        <v>10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41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163</v>
      </c>
      <c r="AT133" s="239" t="s">
        <v>159</v>
      </c>
      <c r="AU133" s="239" t="s">
        <v>84</v>
      </c>
      <c r="AY133" s="17" t="s">
        <v>156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84</v>
      </c>
      <c r="BK133" s="240">
        <f>ROUND(I133*H133,2)</f>
        <v>0</v>
      </c>
      <c r="BL133" s="17" t="s">
        <v>163</v>
      </c>
      <c r="BM133" s="239" t="s">
        <v>1141</v>
      </c>
    </row>
    <row r="134" s="2" customFormat="1" ht="24.15" customHeight="1">
      <c r="A134" s="38"/>
      <c r="B134" s="39"/>
      <c r="C134" s="274" t="s">
        <v>193</v>
      </c>
      <c r="D134" s="274" t="s">
        <v>298</v>
      </c>
      <c r="E134" s="275" t="s">
        <v>1142</v>
      </c>
      <c r="F134" s="276" t="s">
        <v>1143</v>
      </c>
      <c r="G134" s="277" t="s">
        <v>1000</v>
      </c>
      <c r="H134" s="278">
        <v>10</v>
      </c>
      <c r="I134" s="279"/>
      <c r="J134" s="280">
        <f>ROUND(I134*H134,2)</f>
        <v>0</v>
      </c>
      <c r="K134" s="281"/>
      <c r="L134" s="282"/>
      <c r="M134" s="283" t="s">
        <v>1</v>
      </c>
      <c r="N134" s="284" t="s">
        <v>41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213</v>
      </c>
      <c r="AT134" s="239" t="s">
        <v>298</v>
      </c>
      <c r="AU134" s="239" t="s">
        <v>84</v>
      </c>
      <c r="AY134" s="17" t="s">
        <v>156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84</v>
      </c>
      <c r="BK134" s="240">
        <f>ROUND(I134*H134,2)</f>
        <v>0</v>
      </c>
      <c r="BL134" s="17" t="s">
        <v>163</v>
      </c>
      <c r="BM134" s="239" t="s">
        <v>1144</v>
      </c>
    </row>
    <row r="135" s="13" customFormat="1">
      <c r="A135" s="13"/>
      <c r="B135" s="241"/>
      <c r="C135" s="242"/>
      <c r="D135" s="243" t="s">
        <v>169</v>
      </c>
      <c r="E135" s="244" t="s">
        <v>1</v>
      </c>
      <c r="F135" s="245" t="s">
        <v>1132</v>
      </c>
      <c r="G135" s="242"/>
      <c r="H135" s="244" t="s">
        <v>1</v>
      </c>
      <c r="I135" s="246"/>
      <c r="J135" s="242"/>
      <c r="K135" s="242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169</v>
      </c>
      <c r="AU135" s="251" t="s">
        <v>84</v>
      </c>
      <c r="AV135" s="13" t="s">
        <v>84</v>
      </c>
      <c r="AW135" s="13" t="s">
        <v>32</v>
      </c>
      <c r="AX135" s="13" t="s">
        <v>76</v>
      </c>
      <c r="AY135" s="251" t="s">
        <v>156</v>
      </c>
    </row>
    <row r="136" s="14" customFormat="1">
      <c r="A136" s="14"/>
      <c r="B136" s="252"/>
      <c r="C136" s="253"/>
      <c r="D136" s="243" t="s">
        <v>169</v>
      </c>
      <c r="E136" s="254" t="s">
        <v>1</v>
      </c>
      <c r="F136" s="255" t="s">
        <v>234</v>
      </c>
      <c r="G136" s="253"/>
      <c r="H136" s="256">
        <v>10</v>
      </c>
      <c r="I136" s="257"/>
      <c r="J136" s="253"/>
      <c r="K136" s="253"/>
      <c r="L136" s="258"/>
      <c r="M136" s="259"/>
      <c r="N136" s="260"/>
      <c r="O136" s="260"/>
      <c r="P136" s="260"/>
      <c r="Q136" s="260"/>
      <c r="R136" s="260"/>
      <c r="S136" s="260"/>
      <c r="T136" s="26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2" t="s">
        <v>169</v>
      </c>
      <c r="AU136" s="262" t="s">
        <v>84</v>
      </c>
      <c r="AV136" s="14" t="s">
        <v>86</v>
      </c>
      <c r="AW136" s="14" t="s">
        <v>32</v>
      </c>
      <c r="AX136" s="14" t="s">
        <v>76</v>
      </c>
      <c r="AY136" s="262" t="s">
        <v>156</v>
      </c>
    </row>
    <row r="137" s="15" customFormat="1">
      <c r="A137" s="15"/>
      <c r="B137" s="263"/>
      <c r="C137" s="264"/>
      <c r="D137" s="243" t="s">
        <v>169</v>
      </c>
      <c r="E137" s="265" t="s">
        <v>1</v>
      </c>
      <c r="F137" s="266" t="s">
        <v>179</v>
      </c>
      <c r="G137" s="264"/>
      <c r="H137" s="267">
        <v>10</v>
      </c>
      <c r="I137" s="268"/>
      <c r="J137" s="264"/>
      <c r="K137" s="264"/>
      <c r="L137" s="269"/>
      <c r="M137" s="270"/>
      <c r="N137" s="271"/>
      <c r="O137" s="271"/>
      <c r="P137" s="271"/>
      <c r="Q137" s="271"/>
      <c r="R137" s="271"/>
      <c r="S137" s="271"/>
      <c r="T137" s="272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3" t="s">
        <v>169</v>
      </c>
      <c r="AU137" s="273" t="s">
        <v>84</v>
      </c>
      <c r="AV137" s="15" t="s">
        <v>163</v>
      </c>
      <c r="AW137" s="15" t="s">
        <v>32</v>
      </c>
      <c r="AX137" s="15" t="s">
        <v>84</v>
      </c>
      <c r="AY137" s="273" t="s">
        <v>156</v>
      </c>
    </row>
    <row r="138" s="2" customFormat="1" ht="16.5" customHeight="1">
      <c r="A138" s="38"/>
      <c r="B138" s="39"/>
      <c r="C138" s="227" t="s">
        <v>203</v>
      </c>
      <c r="D138" s="227" t="s">
        <v>159</v>
      </c>
      <c r="E138" s="228" t="s">
        <v>1145</v>
      </c>
      <c r="F138" s="229" t="s">
        <v>1146</v>
      </c>
      <c r="G138" s="230" t="s">
        <v>1000</v>
      </c>
      <c r="H138" s="231">
        <v>24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41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163</v>
      </c>
      <c r="AT138" s="239" t="s">
        <v>159</v>
      </c>
      <c r="AU138" s="239" t="s">
        <v>84</v>
      </c>
      <c r="AY138" s="17" t="s">
        <v>156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84</v>
      </c>
      <c r="BK138" s="240">
        <f>ROUND(I138*H138,2)</f>
        <v>0</v>
      </c>
      <c r="BL138" s="17" t="s">
        <v>163</v>
      </c>
      <c r="BM138" s="239" t="s">
        <v>1147</v>
      </c>
    </row>
    <row r="139" s="2" customFormat="1" ht="16.5" customHeight="1">
      <c r="A139" s="38"/>
      <c r="B139" s="39"/>
      <c r="C139" s="274" t="s">
        <v>213</v>
      </c>
      <c r="D139" s="274" t="s">
        <v>298</v>
      </c>
      <c r="E139" s="275" t="s">
        <v>1148</v>
      </c>
      <c r="F139" s="276" t="s">
        <v>1149</v>
      </c>
      <c r="G139" s="277" t="s">
        <v>1000</v>
      </c>
      <c r="H139" s="278">
        <v>24</v>
      </c>
      <c r="I139" s="279"/>
      <c r="J139" s="280">
        <f>ROUND(I139*H139,2)</f>
        <v>0</v>
      </c>
      <c r="K139" s="281"/>
      <c r="L139" s="282"/>
      <c r="M139" s="283" t="s">
        <v>1</v>
      </c>
      <c r="N139" s="284" t="s">
        <v>41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213</v>
      </c>
      <c r="AT139" s="239" t="s">
        <v>298</v>
      </c>
      <c r="AU139" s="239" t="s">
        <v>84</v>
      </c>
      <c r="AY139" s="17" t="s">
        <v>156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84</v>
      </c>
      <c r="BK139" s="240">
        <f>ROUND(I139*H139,2)</f>
        <v>0</v>
      </c>
      <c r="BL139" s="17" t="s">
        <v>163</v>
      </c>
      <c r="BM139" s="239" t="s">
        <v>1150</v>
      </c>
    </row>
    <row r="140" s="13" customFormat="1">
      <c r="A140" s="13"/>
      <c r="B140" s="241"/>
      <c r="C140" s="242"/>
      <c r="D140" s="243" t="s">
        <v>169</v>
      </c>
      <c r="E140" s="244" t="s">
        <v>1</v>
      </c>
      <c r="F140" s="245" t="s">
        <v>1132</v>
      </c>
      <c r="G140" s="242"/>
      <c r="H140" s="244" t="s">
        <v>1</v>
      </c>
      <c r="I140" s="246"/>
      <c r="J140" s="242"/>
      <c r="K140" s="242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169</v>
      </c>
      <c r="AU140" s="251" t="s">
        <v>84</v>
      </c>
      <c r="AV140" s="13" t="s">
        <v>84</v>
      </c>
      <c r="AW140" s="13" t="s">
        <v>32</v>
      </c>
      <c r="AX140" s="13" t="s">
        <v>76</v>
      </c>
      <c r="AY140" s="251" t="s">
        <v>156</v>
      </c>
    </row>
    <row r="141" s="14" customFormat="1">
      <c r="A141" s="14"/>
      <c r="B141" s="252"/>
      <c r="C141" s="253"/>
      <c r="D141" s="243" t="s">
        <v>169</v>
      </c>
      <c r="E141" s="254" t="s">
        <v>1</v>
      </c>
      <c r="F141" s="255" t="s">
        <v>313</v>
      </c>
      <c r="G141" s="253"/>
      <c r="H141" s="256">
        <v>24</v>
      </c>
      <c r="I141" s="257"/>
      <c r="J141" s="253"/>
      <c r="K141" s="253"/>
      <c r="L141" s="258"/>
      <c r="M141" s="259"/>
      <c r="N141" s="260"/>
      <c r="O141" s="260"/>
      <c r="P141" s="260"/>
      <c r="Q141" s="260"/>
      <c r="R141" s="260"/>
      <c r="S141" s="260"/>
      <c r="T141" s="26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2" t="s">
        <v>169</v>
      </c>
      <c r="AU141" s="262" t="s">
        <v>84</v>
      </c>
      <c r="AV141" s="14" t="s">
        <v>86</v>
      </c>
      <c r="AW141" s="14" t="s">
        <v>32</v>
      </c>
      <c r="AX141" s="14" t="s">
        <v>76</v>
      </c>
      <c r="AY141" s="262" t="s">
        <v>156</v>
      </c>
    </row>
    <row r="142" s="15" customFormat="1">
      <c r="A142" s="15"/>
      <c r="B142" s="263"/>
      <c r="C142" s="264"/>
      <c r="D142" s="243" t="s">
        <v>169</v>
      </c>
      <c r="E142" s="265" t="s">
        <v>1</v>
      </c>
      <c r="F142" s="266" t="s">
        <v>179</v>
      </c>
      <c r="G142" s="264"/>
      <c r="H142" s="267">
        <v>24</v>
      </c>
      <c r="I142" s="268"/>
      <c r="J142" s="264"/>
      <c r="K142" s="264"/>
      <c r="L142" s="269"/>
      <c r="M142" s="270"/>
      <c r="N142" s="271"/>
      <c r="O142" s="271"/>
      <c r="P142" s="271"/>
      <c r="Q142" s="271"/>
      <c r="R142" s="271"/>
      <c r="S142" s="271"/>
      <c r="T142" s="272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3" t="s">
        <v>169</v>
      </c>
      <c r="AU142" s="273" t="s">
        <v>84</v>
      </c>
      <c r="AV142" s="15" t="s">
        <v>163</v>
      </c>
      <c r="AW142" s="15" t="s">
        <v>32</v>
      </c>
      <c r="AX142" s="15" t="s">
        <v>84</v>
      </c>
      <c r="AY142" s="273" t="s">
        <v>156</v>
      </c>
    </row>
    <row r="143" s="2" customFormat="1" ht="16.5" customHeight="1">
      <c r="A143" s="38"/>
      <c r="B143" s="39"/>
      <c r="C143" s="227" t="s">
        <v>226</v>
      </c>
      <c r="D143" s="227" t="s">
        <v>159</v>
      </c>
      <c r="E143" s="228" t="s">
        <v>1151</v>
      </c>
      <c r="F143" s="229" t="s">
        <v>1152</v>
      </c>
      <c r="G143" s="230" t="s">
        <v>1000</v>
      </c>
      <c r="H143" s="231">
        <v>58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41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163</v>
      </c>
      <c r="AT143" s="239" t="s">
        <v>159</v>
      </c>
      <c r="AU143" s="239" t="s">
        <v>84</v>
      </c>
      <c r="AY143" s="17" t="s">
        <v>156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84</v>
      </c>
      <c r="BK143" s="240">
        <f>ROUND(I143*H143,2)</f>
        <v>0</v>
      </c>
      <c r="BL143" s="17" t="s">
        <v>163</v>
      </c>
      <c r="BM143" s="239" t="s">
        <v>1153</v>
      </c>
    </row>
    <row r="144" s="2" customFormat="1" ht="16.5" customHeight="1">
      <c r="A144" s="38"/>
      <c r="B144" s="39"/>
      <c r="C144" s="274" t="s">
        <v>234</v>
      </c>
      <c r="D144" s="274" t="s">
        <v>298</v>
      </c>
      <c r="E144" s="275" t="s">
        <v>1154</v>
      </c>
      <c r="F144" s="276" t="s">
        <v>1155</v>
      </c>
      <c r="G144" s="277" t="s">
        <v>1000</v>
      </c>
      <c r="H144" s="278">
        <v>58</v>
      </c>
      <c r="I144" s="279"/>
      <c r="J144" s="280">
        <f>ROUND(I144*H144,2)</f>
        <v>0</v>
      </c>
      <c r="K144" s="281"/>
      <c r="L144" s="282"/>
      <c r="M144" s="283" t="s">
        <v>1</v>
      </c>
      <c r="N144" s="284" t="s">
        <v>41</v>
      </c>
      <c r="O144" s="91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213</v>
      </c>
      <c r="AT144" s="239" t="s">
        <v>298</v>
      </c>
      <c r="AU144" s="239" t="s">
        <v>84</v>
      </c>
      <c r="AY144" s="17" t="s">
        <v>156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7" t="s">
        <v>84</v>
      </c>
      <c r="BK144" s="240">
        <f>ROUND(I144*H144,2)</f>
        <v>0</v>
      </c>
      <c r="BL144" s="17" t="s">
        <v>163</v>
      </c>
      <c r="BM144" s="239" t="s">
        <v>1156</v>
      </c>
    </row>
    <row r="145" s="13" customFormat="1">
      <c r="A145" s="13"/>
      <c r="B145" s="241"/>
      <c r="C145" s="242"/>
      <c r="D145" s="243" t="s">
        <v>169</v>
      </c>
      <c r="E145" s="244" t="s">
        <v>1</v>
      </c>
      <c r="F145" s="245" t="s">
        <v>1132</v>
      </c>
      <c r="G145" s="242"/>
      <c r="H145" s="244" t="s">
        <v>1</v>
      </c>
      <c r="I145" s="246"/>
      <c r="J145" s="242"/>
      <c r="K145" s="242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169</v>
      </c>
      <c r="AU145" s="251" t="s">
        <v>84</v>
      </c>
      <c r="AV145" s="13" t="s">
        <v>84</v>
      </c>
      <c r="AW145" s="13" t="s">
        <v>32</v>
      </c>
      <c r="AX145" s="13" t="s">
        <v>76</v>
      </c>
      <c r="AY145" s="251" t="s">
        <v>156</v>
      </c>
    </row>
    <row r="146" s="14" customFormat="1">
      <c r="A146" s="14"/>
      <c r="B146" s="252"/>
      <c r="C146" s="253"/>
      <c r="D146" s="243" t="s">
        <v>169</v>
      </c>
      <c r="E146" s="254" t="s">
        <v>1</v>
      </c>
      <c r="F146" s="255" t="s">
        <v>534</v>
      </c>
      <c r="G146" s="253"/>
      <c r="H146" s="256">
        <v>58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2" t="s">
        <v>169</v>
      </c>
      <c r="AU146" s="262" t="s">
        <v>84</v>
      </c>
      <c r="AV146" s="14" t="s">
        <v>86</v>
      </c>
      <c r="AW146" s="14" t="s">
        <v>32</v>
      </c>
      <c r="AX146" s="14" t="s">
        <v>76</v>
      </c>
      <c r="AY146" s="262" t="s">
        <v>156</v>
      </c>
    </row>
    <row r="147" s="15" customFormat="1">
      <c r="A147" s="15"/>
      <c r="B147" s="263"/>
      <c r="C147" s="264"/>
      <c r="D147" s="243" t="s">
        <v>169</v>
      </c>
      <c r="E147" s="265" t="s">
        <v>1</v>
      </c>
      <c r="F147" s="266" t="s">
        <v>179</v>
      </c>
      <c r="G147" s="264"/>
      <c r="H147" s="267">
        <v>58</v>
      </c>
      <c r="I147" s="268"/>
      <c r="J147" s="264"/>
      <c r="K147" s="264"/>
      <c r="L147" s="269"/>
      <c r="M147" s="270"/>
      <c r="N147" s="271"/>
      <c r="O147" s="271"/>
      <c r="P147" s="271"/>
      <c r="Q147" s="271"/>
      <c r="R147" s="271"/>
      <c r="S147" s="271"/>
      <c r="T147" s="272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3" t="s">
        <v>169</v>
      </c>
      <c r="AU147" s="273" t="s">
        <v>84</v>
      </c>
      <c r="AV147" s="15" t="s">
        <v>163</v>
      </c>
      <c r="AW147" s="15" t="s">
        <v>32</v>
      </c>
      <c r="AX147" s="15" t="s">
        <v>84</v>
      </c>
      <c r="AY147" s="273" t="s">
        <v>156</v>
      </c>
    </row>
    <row r="148" s="2" customFormat="1" ht="24.15" customHeight="1">
      <c r="A148" s="38"/>
      <c r="B148" s="39"/>
      <c r="C148" s="227" t="s">
        <v>238</v>
      </c>
      <c r="D148" s="227" t="s">
        <v>159</v>
      </c>
      <c r="E148" s="228" t="s">
        <v>1157</v>
      </c>
      <c r="F148" s="229" t="s">
        <v>1158</v>
      </c>
      <c r="G148" s="230" t="s">
        <v>1000</v>
      </c>
      <c r="H148" s="231">
        <v>3</v>
      </c>
      <c r="I148" s="232"/>
      <c r="J148" s="233">
        <f>ROUND(I148*H148,2)</f>
        <v>0</v>
      </c>
      <c r="K148" s="234"/>
      <c r="L148" s="44"/>
      <c r="M148" s="235" t="s">
        <v>1</v>
      </c>
      <c r="N148" s="236" t="s">
        <v>41</v>
      </c>
      <c r="O148" s="91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163</v>
      </c>
      <c r="AT148" s="239" t="s">
        <v>159</v>
      </c>
      <c r="AU148" s="239" t="s">
        <v>84</v>
      </c>
      <c r="AY148" s="17" t="s">
        <v>156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7" t="s">
        <v>84</v>
      </c>
      <c r="BK148" s="240">
        <f>ROUND(I148*H148,2)</f>
        <v>0</v>
      </c>
      <c r="BL148" s="17" t="s">
        <v>163</v>
      </c>
      <c r="BM148" s="239" t="s">
        <v>1159</v>
      </c>
    </row>
    <row r="149" s="2" customFormat="1" ht="24.15" customHeight="1">
      <c r="A149" s="38"/>
      <c r="B149" s="39"/>
      <c r="C149" s="274" t="s">
        <v>8</v>
      </c>
      <c r="D149" s="274" t="s">
        <v>298</v>
      </c>
      <c r="E149" s="275" t="s">
        <v>1160</v>
      </c>
      <c r="F149" s="276" t="s">
        <v>1161</v>
      </c>
      <c r="G149" s="277" t="s">
        <v>1000</v>
      </c>
      <c r="H149" s="278">
        <v>3</v>
      </c>
      <c r="I149" s="279"/>
      <c r="J149" s="280">
        <f>ROUND(I149*H149,2)</f>
        <v>0</v>
      </c>
      <c r="K149" s="281"/>
      <c r="L149" s="282"/>
      <c r="M149" s="283" t="s">
        <v>1</v>
      </c>
      <c r="N149" s="284" t="s">
        <v>41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213</v>
      </c>
      <c r="AT149" s="239" t="s">
        <v>298</v>
      </c>
      <c r="AU149" s="239" t="s">
        <v>84</v>
      </c>
      <c r="AY149" s="17" t="s">
        <v>156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84</v>
      </c>
      <c r="BK149" s="240">
        <f>ROUND(I149*H149,2)</f>
        <v>0</v>
      </c>
      <c r="BL149" s="17" t="s">
        <v>163</v>
      </c>
      <c r="BM149" s="239" t="s">
        <v>1162</v>
      </c>
    </row>
    <row r="150" s="13" customFormat="1">
      <c r="A150" s="13"/>
      <c r="B150" s="241"/>
      <c r="C150" s="242"/>
      <c r="D150" s="243" t="s">
        <v>169</v>
      </c>
      <c r="E150" s="244" t="s">
        <v>1</v>
      </c>
      <c r="F150" s="245" t="s">
        <v>1132</v>
      </c>
      <c r="G150" s="242"/>
      <c r="H150" s="244" t="s">
        <v>1</v>
      </c>
      <c r="I150" s="246"/>
      <c r="J150" s="242"/>
      <c r="K150" s="242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169</v>
      </c>
      <c r="AU150" s="251" t="s">
        <v>84</v>
      </c>
      <c r="AV150" s="13" t="s">
        <v>84</v>
      </c>
      <c r="AW150" s="13" t="s">
        <v>32</v>
      </c>
      <c r="AX150" s="13" t="s">
        <v>76</v>
      </c>
      <c r="AY150" s="251" t="s">
        <v>156</v>
      </c>
    </row>
    <row r="151" s="14" customFormat="1">
      <c r="A151" s="14"/>
      <c r="B151" s="252"/>
      <c r="C151" s="253"/>
      <c r="D151" s="243" t="s">
        <v>169</v>
      </c>
      <c r="E151" s="254" t="s">
        <v>1</v>
      </c>
      <c r="F151" s="255" t="s">
        <v>157</v>
      </c>
      <c r="G151" s="253"/>
      <c r="H151" s="256">
        <v>3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169</v>
      </c>
      <c r="AU151" s="262" t="s">
        <v>84</v>
      </c>
      <c r="AV151" s="14" t="s">
        <v>86</v>
      </c>
      <c r="AW151" s="14" t="s">
        <v>32</v>
      </c>
      <c r="AX151" s="14" t="s">
        <v>76</v>
      </c>
      <c r="AY151" s="262" t="s">
        <v>156</v>
      </c>
    </row>
    <row r="152" s="15" customFormat="1">
      <c r="A152" s="15"/>
      <c r="B152" s="263"/>
      <c r="C152" s="264"/>
      <c r="D152" s="243" t="s">
        <v>169</v>
      </c>
      <c r="E152" s="265" t="s">
        <v>1</v>
      </c>
      <c r="F152" s="266" t="s">
        <v>179</v>
      </c>
      <c r="G152" s="264"/>
      <c r="H152" s="267">
        <v>3</v>
      </c>
      <c r="I152" s="268"/>
      <c r="J152" s="264"/>
      <c r="K152" s="264"/>
      <c r="L152" s="269"/>
      <c r="M152" s="270"/>
      <c r="N152" s="271"/>
      <c r="O152" s="271"/>
      <c r="P152" s="271"/>
      <c r="Q152" s="271"/>
      <c r="R152" s="271"/>
      <c r="S152" s="271"/>
      <c r="T152" s="272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3" t="s">
        <v>169</v>
      </c>
      <c r="AU152" s="273" t="s">
        <v>84</v>
      </c>
      <c r="AV152" s="15" t="s">
        <v>163</v>
      </c>
      <c r="AW152" s="15" t="s">
        <v>32</v>
      </c>
      <c r="AX152" s="15" t="s">
        <v>84</v>
      </c>
      <c r="AY152" s="273" t="s">
        <v>156</v>
      </c>
    </row>
    <row r="153" s="2" customFormat="1" ht="24.15" customHeight="1">
      <c r="A153" s="38"/>
      <c r="B153" s="39"/>
      <c r="C153" s="227" t="s">
        <v>259</v>
      </c>
      <c r="D153" s="227" t="s">
        <v>159</v>
      </c>
      <c r="E153" s="228" t="s">
        <v>1163</v>
      </c>
      <c r="F153" s="229" t="s">
        <v>1164</v>
      </c>
      <c r="G153" s="230" t="s">
        <v>1000</v>
      </c>
      <c r="H153" s="231">
        <v>22</v>
      </c>
      <c r="I153" s="232"/>
      <c r="J153" s="233">
        <f>ROUND(I153*H153,2)</f>
        <v>0</v>
      </c>
      <c r="K153" s="234"/>
      <c r="L153" s="44"/>
      <c r="M153" s="235" t="s">
        <v>1</v>
      </c>
      <c r="N153" s="236" t="s">
        <v>41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163</v>
      </c>
      <c r="AT153" s="239" t="s">
        <v>159</v>
      </c>
      <c r="AU153" s="239" t="s">
        <v>84</v>
      </c>
      <c r="AY153" s="17" t="s">
        <v>156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84</v>
      </c>
      <c r="BK153" s="240">
        <f>ROUND(I153*H153,2)</f>
        <v>0</v>
      </c>
      <c r="BL153" s="17" t="s">
        <v>163</v>
      </c>
      <c r="BM153" s="239" t="s">
        <v>1165</v>
      </c>
    </row>
    <row r="154" s="2" customFormat="1" ht="24.15" customHeight="1">
      <c r="A154" s="38"/>
      <c r="B154" s="39"/>
      <c r="C154" s="274" t="s">
        <v>263</v>
      </c>
      <c r="D154" s="274" t="s">
        <v>298</v>
      </c>
      <c r="E154" s="275" t="s">
        <v>1166</v>
      </c>
      <c r="F154" s="276" t="s">
        <v>1167</v>
      </c>
      <c r="G154" s="277" t="s">
        <v>1000</v>
      </c>
      <c r="H154" s="278">
        <v>22</v>
      </c>
      <c r="I154" s="279"/>
      <c r="J154" s="280">
        <f>ROUND(I154*H154,2)</f>
        <v>0</v>
      </c>
      <c r="K154" s="281"/>
      <c r="L154" s="282"/>
      <c r="M154" s="283" t="s">
        <v>1</v>
      </c>
      <c r="N154" s="284" t="s">
        <v>41</v>
      </c>
      <c r="O154" s="91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9" t="s">
        <v>213</v>
      </c>
      <c r="AT154" s="239" t="s">
        <v>298</v>
      </c>
      <c r="AU154" s="239" t="s">
        <v>84</v>
      </c>
      <c r="AY154" s="17" t="s">
        <v>156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7" t="s">
        <v>84</v>
      </c>
      <c r="BK154" s="240">
        <f>ROUND(I154*H154,2)</f>
        <v>0</v>
      </c>
      <c r="BL154" s="17" t="s">
        <v>163</v>
      </c>
      <c r="BM154" s="239" t="s">
        <v>1168</v>
      </c>
    </row>
    <row r="155" s="13" customFormat="1">
      <c r="A155" s="13"/>
      <c r="B155" s="241"/>
      <c r="C155" s="242"/>
      <c r="D155" s="243" t="s">
        <v>169</v>
      </c>
      <c r="E155" s="244" t="s">
        <v>1</v>
      </c>
      <c r="F155" s="245" t="s">
        <v>1132</v>
      </c>
      <c r="G155" s="242"/>
      <c r="H155" s="244" t="s">
        <v>1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169</v>
      </c>
      <c r="AU155" s="251" t="s">
        <v>84</v>
      </c>
      <c r="AV155" s="13" t="s">
        <v>84</v>
      </c>
      <c r="AW155" s="13" t="s">
        <v>32</v>
      </c>
      <c r="AX155" s="13" t="s">
        <v>76</v>
      </c>
      <c r="AY155" s="251" t="s">
        <v>156</v>
      </c>
    </row>
    <row r="156" s="14" customFormat="1">
      <c r="A156" s="14"/>
      <c r="B156" s="252"/>
      <c r="C156" s="253"/>
      <c r="D156" s="243" t="s">
        <v>169</v>
      </c>
      <c r="E156" s="254" t="s">
        <v>1</v>
      </c>
      <c r="F156" s="255" t="s">
        <v>305</v>
      </c>
      <c r="G156" s="253"/>
      <c r="H156" s="256">
        <v>22</v>
      </c>
      <c r="I156" s="257"/>
      <c r="J156" s="253"/>
      <c r="K156" s="253"/>
      <c r="L156" s="258"/>
      <c r="M156" s="259"/>
      <c r="N156" s="260"/>
      <c r="O156" s="260"/>
      <c r="P156" s="260"/>
      <c r="Q156" s="260"/>
      <c r="R156" s="260"/>
      <c r="S156" s="260"/>
      <c r="T156" s="26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2" t="s">
        <v>169</v>
      </c>
      <c r="AU156" s="262" t="s">
        <v>84</v>
      </c>
      <c r="AV156" s="14" t="s">
        <v>86</v>
      </c>
      <c r="AW156" s="14" t="s">
        <v>32</v>
      </c>
      <c r="AX156" s="14" t="s">
        <v>76</v>
      </c>
      <c r="AY156" s="262" t="s">
        <v>156</v>
      </c>
    </row>
    <row r="157" s="15" customFormat="1">
      <c r="A157" s="15"/>
      <c r="B157" s="263"/>
      <c r="C157" s="264"/>
      <c r="D157" s="243" t="s">
        <v>169</v>
      </c>
      <c r="E157" s="265" t="s">
        <v>1</v>
      </c>
      <c r="F157" s="266" t="s">
        <v>179</v>
      </c>
      <c r="G157" s="264"/>
      <c r="H157" s="267">
        <v>22</v>
      </c>
      <c r="I157" s="268"/>
      <c r="J157" s="264"/>
      <c r="K157" s="264"/>
      <c r="L157" s="269"/>
      <c r="M157" s="270"/>
      <c r="N157" s="271"/>
      <c r="O157" s="271"/>
      <c r="P157" s="271"/>
      <c r="Q157" s="271"/>
      <c r="R157" s="271"/>
      <c r="S157" s="271"/>
      <c r="T157" s="272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3" t="s">
        <v>169</v>
      </c>
      <c r="AU157" s="273" t="s">
        <v>84</v>
      </c>
      <c r="AV157" s="15" t="s">
        <v>163</v>
      </c>
      <c r="AW157" s="15" t="s">
        <v>32</v>
      </c>
      <c r="AX157" s="15" t="s">
        <v>84</v>
      </c>
      <c r="AY157" s="273" t="s">
        <v>156</v>
      </c>
    </row>
    <row r="158" s="2" customFormat="1" ht="24.15" customHeight="1">
      <c r="A158" s="38"/>
      <c r="B158" s="39"/>
      <c r="C158" s="227" t="s">
        <v>267</v>
      </c>
      <c r="D158" s="227" t="s">
        <v>159</v>
      </c>
      <c r="E158" s="228" t="s">
        <v>1169</v>
      </c>
      <c r="F158" s="229" t="s">
        <v>1170</v>
      </c>
      <c r="G158" s="230" t="s">
        <v>1000</v>
      </c>
      <c r="H158" s="231">
        <v>11</v>
      </c>
      <c r="I158" s="232"/>
      <c r="J158" s="233">
        <f>ROUND(I158*H158,2)</f>
        <v>0</v>
      </c>
      <c r="K158" s="234"/>
      <c r="L158" s="44"/>
      <c r="M158" s="235" t="s">
        <v>1</v>
      </c>
      <c r="N158" s="236" t="s">
        <v>41</v>
      </c>
      <c r="O158" s="91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163</v>
      </c>
      <c r="AT158" s="239" t="s">
        <v>159</v>
      </c>
      <c r="AU158" s="239" t="s">
        <v>84</v>
      </c>
      <c r="AY158" s="17" t="s">
        <v>156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84</v>
      </c>
      <c r="BK158" s="240">
        <f>ROUND(I158*H158,2)</f>
        <v>0</v>
      </c>
      <c r="BL158" s="17" t="s">
        <v>163</v>
      </c>
      <c r="BM158" s="239" t="s">
        <v>1171</v>
      </c>
    </row>
    <row r="159" s="2" customFormat="1" ht="24.15" customHeight="1">
      <c r="A159" s="38"/>
      <c r="B159" s="39"/>
      <c r="C159" s="274" t="s">
        <v>216</v>
      </c>
      <c r="D159" s="274" t="s">
        <v>298</v>
      </c>
      <c r="E159" s="275" t="s">
        <v>1172</v>
      </c>
      <c r="F159" s="276" t="s">
        <v>1173</v>
      </c>
      <c r="G159" s="277" t="s">
        <v>1000</v>
      </c>
      <c r="H159" s="278">
        <v>11</v>
      </c>
      <c r="I159" s="279"/>
      <c r="J159" s="280">
        <f>ROUND(I159*H159,2)</f>
        <v>0</v>
      </c>
      <c r="K159" s="281"/>
      <c r="L159" s="282"/>
      <c r="M159" s="283" t="s">
        <v>1</v>
      </c>
      <c r="N159" s="284" t="s">
        <v>41</v>
      </c>
      <c r="O159" s="91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213</v>
      </c>
      <c r="AT159" s="239" t="s">
        <v>298</v>
      </c>
      <c r="AU159" s="239" t="s">
        <v>84</v>
      </c>
      <c r="AY159" s="17" t="s">
        <v>156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84</v>
      </c>
      <c r="BK159" s="240">
        <f>ROUND(I159*H159,2)</f>
        <v>0</v>
      </c>
      <c r="BL159" s="17" t="s">
        <v>163</v>
      </c>
      <c r="BM159" s="239" t="s">
        <v>1174</v>
      </c>
    </row>
    <row r="160" s="13" customFormat="1">
      <c r="A160" s="13"/>
      <c r="B160" s="241"/>
      <c r="C160" s="242"/>
      <c r="D160" s="243" t="s">
        <v>169</v>
      </c>
      <c r="E160" s="244" t="s">
        <v>1</v>
      </c>
      <c r="F160" s="245" t="s">
        <v>1132</v>
      </c>
      <c r="G160" s="242"/>
      <c r="H160" s="244" t="s">
        <v>1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169</v>
      </c>
      <c r="AU160" s="251" t="s">
        <v>84</v>
      </c>
      <c r="AV160" s="13" t="s">
        <v>84</v>
      </c>
      <c r="AW160" s="13" t="s">
        <v>32</v>
      </c>
      <c r="AX160" s="13" t="s">
        <v>76</v>
      </c>
      <c r="AY160" s="251" t="s">
        <v>156</v>
      </c>
    </row>
    <row r="161" s="14" customFormat="1">
      <c r="A161" s="14"/>
      <c r="B161" s="252"/>
      <c r="C161" s="253"/>
      <c r="D161" s="243" t="s">
        <v>169</v>
      </c>
      <c r="E161" s="254" t="s">
        <v>1</v>
      </c>
      <c r="F161" s="255" t="s">
        <v>238</v>
      </c>
      <c r="G161" s="253"/>
      <c r="H161" s="256">
        <v>11</v>
      </c>
      <c r="I161" s="257"/>
      <c r="J161" s="253"/>
      <c r="K161" s="253"/>
      <c r="L161" s="258"/>
      <c r="M161" s="259"/>
      <c r="N161" s="260"/>
      <c r="O161" s="260"/>
      <c r="P161" s="260"/>
      <c r="Q161" s="260"/>
      <c r="R161" s="260"/>
      <c r="S161" s="260"/>
      <c r="T161" s="26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2" t="s">
        <v>169</v>
      </c>
      <c r="AU161" s="262" t="s">
        <v>84</v>
      </c>
      <c r="AV161" s="14" t="s">
        <v>86</v>
      </c>
      <c r="AW161" s="14" t="s">
        <v>32</v>
      </c>
      <c r="AX161" s="14" t="s">
        <v>76</v>
      </c>
      <c r="AY161" s="262" t="s">
        <v>156</v>
      </c>
    </row>
    <row r="162" s="15" customFormat="1">
      <c r="A162" s="15"/>
      <c r="B162" s="263"/>
      <c r="C162" s="264"/>
      <c r="D162" s="243" t="s">
        <v>169</v>
      </c>
      <c r="E162" s="265" t="s">
        <v>1</v>
      </c>
      <c r="F162" s="266" t="s">
        <v>179</v>
      </c>
      <c r="G162" s="264"/>
      <c r="H162" s="267">
        <v>11</v>
      </c>
      <c r="I162" s="268"/>
      <c r="J162" s="264"/>
      <c r="K162" s="264"/>
      <c r="L162" s="269"/>
      <c r="M162" s="270"/>
      <c r="N162" s="271"/>
      <c r="O162" s="271"/>
      <c r="P162" s="271"/>
      <c r="Q162" s="271"/>
      <c r="R162" s="271"/>
      <c r="S162" s="271"/>
      <c r="T162" s="272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3" t="s">
        <v>169</v>
      </c>
      <c r="AU162" s="273" t="s">
        <v>84</v>
      </c>
      <c r="AV162" s="15" t="s">
        <v>163</v>
      </c>
      <c r="AW162" s="15" t="s">
        <v>32</v>
      </c>
      <c r="AX162" s="15" t="s">
        <v>84</v>
      </c>
      <c r="AY162" s="273" t="s">
        <v>156</v>
      </c>
    </row>
    <row r="163" s="2" customFormat="1" ht="24.15" customHeight="1">
      <c r="A163" s="38"/>
      <c r="B163" s="39"/>
      <c r="C163" s="227" t="s">
        <v>276</v>
      </c>
      <c r="D163" s="227" t="s">
        <v>159</v>
      </c>
      <c r="E163" s="228" t="s">
        <v>1175</v>
      </c>
      <c r="F163" s="229" t="s">
        <v>1176</v>
      </c>
      <c r="G163" s="230" t="s">
        <v>1000</v>
      </c>
      <c r="H163" s="231">
        <v>9</v>
      </c>
      <c r="I163" s="232"/>
      <c r="J163" s="233">
        <f>ROUND(I163*H163,2)</f>
        <v>0</v>
      </c>
      <c r="K163" s="234"/>
      <c r="L163" s="44"/>
      <c r="M163" s="235" t="s">
        <v>1</v>
      </c>
      <c r="N163" s="236" t="s">
        <v>41</v>
      </c>
      <c r="O163" s="91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163</v>
      </c>
      <c r="AT163" s="239" t="s">
        <v>159</v>
      </c>
      <c r="AU163" s="239" t="s">
        <v>84</v>
      </c>
      <c r="AY163" s="17" t="s">
        <v>156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84</v>
      </c>
      <c r="BK163" s="240">
        <f>ROUND(I163*H163,2)</f>
        <v>0</v>
      </c>
      <c r="BL163" s="17" t="s">
        <v>163</v>
      </c>
      <c r="BM163" s="239" t="s">
        <v>1177</v>
      </c>
    </row>
    <row r="164" s="2" customFormat="1" ht="24.15" customHeight="1">
      <c r="A164" s="38"/>
      <c r="B164" s="39"/>
      <c r="C164" s="274" t="s">
        <v>280</v>
      </c>
      <c r="D164" s="274" t="s">
        <v>298</v>
      </c>
      <c r="E164" s="275" t="s">
        <v>1178</v>
      </c>
      <c r="F164" s="276" t="s">
        <v>1179</v>
      </c>
      <c r="G164" s="277" t="s">
        <v>1000</v>
      </c>
      <c r="H164" s="278">
        <v>9</v>
      </c>
      <c r="I164" s="279"/>
      <c r="J164" s="280">
        <f>ROUND(I164*H164,2)</f>
        <v>0</v>
      </c>
      <c r="K164" s="281"/>
      <c r="L164" s="282"/>
      <c r="M164" s="283" t="s">
        <v>1</v>
      </c>
      <c r="N164" s="284" t="s">
        <v>41</v>
      </c>
      <c r="O164" s="91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213</v>
      </c>
      <c r="AT164" s="239" t="s">
        <v>298</v>
      </c>
      <c r="AU164" s="239" t="s">
        <v>84</v>
      </c>
      <c r="AY164" s="17" t="s">
        <v>156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7" t="s">
        <v>84</v>
      </c>
      <c r="BK164" s="240">
        <f>ROUND(I164*H164,2)</f>
        <v>0</v>
      </c>
      <c r="BL164" s="17" t="s">
        <v>163</v>
      </c>
      <c r="BM164" s="239" t="s">
        <v>1180</v>
      </c>
    </row>
    <row r="165" s="13" customFormat="1">
      <c r="A165" s="13"/>
      <c r="B165" s="241"/>
      <c r="C165" s="242"/>
      <c r="D165" s="243" t="s">
        <v>169</v>
      </c>
      <c r="E165" s="244" t="s">
        <v>1</v>
      </c>
      <c r="F165" s="245" t="s">
        <v>1132</v>
      </c>
      <c r="G165" s="242"/>
      <c r="H165" s="244" t="s">
        <v>1</v>
      </c>
      <c r="I165" s="246"/>
      <c r="J165" s="242"/>
      <c r="K165" s="242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169</v>
      </c>
      <c r="AU165" s="251" t="s">
        <v>84</v>
      </c>
      <c r="AV165" s="13" t="s">
        <v>84</v>
      </c>
      <c r="AW165" s="13" t="s">
        <v>32</v>
      </c>
      <c r="AX165" s="13" t="s">
        <v>76</v>
      </c>
      <c r="AY165" s="251" t="s">
        <v>156</v>
      </c>
    </row>
    <row r="166" s="14" customFormat="1">
      <c r="A166" s="14"/>
      <c r="B166" s="252"/>
      <c r="C166" s="253"/>
      <c r="D166" s="243" t="s">
        <v>169</v>
      </c>
      <c r="E166" s="254" t="s">
        <v>1</v>
      </c>
      <c r="F166" s="255" t="s">
        <v>226</v>
      </c>
      <c r="G166" s="253"/>
      <c r="H166" s="256">
        <v>9</v>
      </c>
      <c r="I166" s="257"/>
      <c r="J166" s="253"/>
      <c r="K166" s="253"/>
      <c r="L166" s="258"/>
      <c r="M166" s="259"/>
      <c r="N166" s="260"/>
      <c r="O166" s="260"/>
      <c r="P166" s="260"/>
      <c r="Q166" s="260"/>
      <c r="R166" s="260"/>
      <c r="S166" s="260"/>
      <c r="T166" s="26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2" t="s">
        <v>169</v>
      </c>
      <c r="AU166" s="262" t="s">
        <v>84</v>
      </c>
      <c r="AV166" s="14" t="s">
        <v>86</v>
      </c>
      <c r="AW166" s="14" t="s">
        <v>32</v>
      </c>
      <c r="AX166" s="14" t="s">
        <v>76</v>
      </c>
      <c r="AY166" s="262" t="s">
        <v>156</v>
      </c>
    </row>
    <row r="167" s="15" customFormat="1">
      <c r="A167" s="15"/>
      <c r="B167" s="263"/>
      <c r="C167" s="264"/>
      <c r="D167" s="243" t="s">
        <v>169</v>
      </c>
      <c r="E167" s="265" t="s">
        <v>1</v>
      </c>
      <c r="F167" s="266" t="s">
        <v>179</v>
      </c>
      <c r="G167" s="264"/>
      <c r="H167" s="267">
        <v>9</v>
      </c>
      <c r="I167" s="268"/>
      <c r="J167" s="264"/>
      <c r="K167" s="264"/>
      <c r="L167" s="269"/>
      <c r="M167" s="270"/>
      <c r="N167" s="271"/>
      <c r="O167" s="271"/>
      <c r="P167" s="271"/>
      <c r="Q167" s="271"/>
      <c r="R167" s="271"/>
      <c r="S167" s="271"/>
      <c r="T167" s="272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3" t="s">
        <v>169</v>
      </c>
      <c r="AU167" s="273" t="s">
        <v>84</v>
      </c>
      <c r="AV167" s="15" t="s">
        <v>163</v>
      </c>
      <c r="AW167" s="15" t="s">
        <v>32</v>
      </c>
      <c r="AX167" s="15" t="s">
        <v>84</v>
      </c>
      <c r="AY167" s="273" t="s">
        <v>156</v>
      </c>
    </row>
    <row r="168" s="2" customFormat="1" ht="21.75" customHeight="1">
      <c r="A168" s="38"/>
      <c r="B168" s="39"/>
      <c r="C168" s="227" t="s">
        <v>284</v>
      </c>
      <c r="D168" s="227" t="s">
        <v>159</v>
      </c>
      <c r="E168" s="228" t="s">
        <v>1181</v>
      </c>
      <c r="F168" s="229" t="s">
        <v>1182</v>
      </c>
      <c r="G168" s="230" t="s">
        <v>1000</v>
      </c>
      <c r="H168" s="231">
        <v>3</v>
      </c>
      <c r="I168" s="232"/>
      <c r="J168" s="233">
        <f>ROUND(I168*H168,2)</f>
        <v>0</v>
      </c>
      <c r="K168" s="234"/>
      <c r="L168" s="44"/>
      <c r="M168" s="235" t="s">
        <v>1</v>
      </c>
      <c r="N168" s="236" t="s">
        <v>41</v>
      </c>
      <c r="O168" s="91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9" t="s">
        <v>163</v>
      </c>
      <c r="AT168" s="239" t="s">
        <v>159</v>
      </c>
      <c r="AU168" s="239" t="s">
        <v>84</v>
      </c>
      <c r="AY168" s="17" t="s">
        <v>156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7" t="s">
        <v>84</v>
      </c>
      <c r="BK168" s="240">
        <f>ROUND(I168*H168,2)</f>
        <v>0</v>
      </c>
      <c r="BL168" s="17" t="s">
        <v>163</v>
      </c>
      <c r="BM168" s="239" t="s">
        <v>1183</v>
      </c>
    </row>
    <row r="169" s="2" customFormat="1" ht="21.75" customHeight="1">
      <c r="A169" s="38"/>
      <c r="B169" s="39"/>
      <c r="C169" s="274" t="s">
        <v>288</v>
      </c>
      <c r="D169" s="274" t="s">
        <v>298</v>
      </c>
      <c r="E169" s="275" t="s">
        <v>1184</v>
      </c>
      <c r="F169" s="276" t="s">
        <v>1185</v>
      </c>
      <c r="G169" s="277" t="s">
        <v>1000</v>
      </c>
      <c r="H169" s="278">
        <v>3</v>
      </c>
      <c r="I169" s="279"/>
      <c r="J169" s="280">
        <f>ROUND(I169*H169,2)</f>
        <v>0</v>
      </c>
      <c r="K169" s="281"/>
      <c r="L169" s="282"/>
      <c r="M169" s="283" t="s">
        <v>1</v>
      </c>
      <c r="N169" s="284" t="s">
        <v>41</v>
      </c>
      <c r="O169" s="91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213</v>
      </c>
      <c r="AT169" s="239" t="s">
        <v>298</v>
      </c>
      <c r="AU169" s="239" t="s">
        <v>84</v>
      </c>
      <c r="AY169" s="17" t="s">
        <v>156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7" t="s">
        <v>84</v>
      </c>
      <c r="BK169" s="240">
        <f>ROUND(I169*H169,2)</f>
        <v>0</v>
      </c>
      <c r="BL169" s="17" t="s">
        <v>163</v>
      </c>
      <c r="BM169" s="239" t="s">
        <v>1186</v>
      </c>
    </row>
    <row r="170" s="13" customFormat="1">
      <c r="A170" s="13"/>
      <c r="B170" s="241"/>
      <c r="C170" s="242"/>
      <c r="D170" s="243" t="s">
        <v>169</v>
      </c>
      <c r="E170" s="244" t="s">
        <v>1</v>
      </c>
      <c r="F170" s="245" t="s">
        <v>1132</v>
      </c>
      <c r="G170" s="242"/>
      <c r="H170" s="244" t="s">
        <v>1</v>
      </c>
      <c r="I170" s="246"/>
      <c r="J170" s="242"/>
      <c r="K170" s="242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169</v>
      </c>
      <c r="AU170" s="251" t="s">
        <v>84</v>
      </c>
      <c r="AV170" s="13" t="s">
        <v>84</v>
      </c>
      <c r="AW170" s="13" t="s">
        <v>32</v>
      </c>
      <c r="AX170" s="13" t="s">
        <v>76</v>
      </c>
      <c r="AY170" s="251" t="s">
        <v>156</v>
      </c>
    </row>
    <row r="171" s="14" customFormat="1">
      <c r="A171" s="14"/>
      <c r="B171" s="252"/>
      <c r="C171" s="253"/>
      <c r="D171" s="243" t="s">
        <v>169</v>
      </c>
      <c r="E171" s="254" t="s">
        <v>1</v>
      </c>
      <c r="F171" s="255" t="s">
        <v>157</v>
      </c>
      <c r="G171" s="253"/>
      <c r="H171" s="256">
        <v>3</v>
      </c>
      <c r="I171" s="257"/>
      <c r="J171" s="253"/>
      <c r="K171" s="253"/>
      <c r="L171" s="258"/>
      <c r="M171" s="259"/>
      <c r="N171" s="260"/>
      <c r="O171" s="260"/>
      <c r="P171" s="260"/>
      <c r="Q171" s="260"/>
      <c r="R171" s="260"/>
      <c r="S171" s="260"/>
      <c r="T171" s="26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2" t="s">
        <v>169</v>
      </c>
      <c r="AU171" s="262" t="s">
        <v>84</v>
      </c>
      <c r="AV171" s="14" t="s">
        <v>86</v>
      </c>
      <c r="AW171" s="14" t="s">
        <v>32</v>
      </c>
      <c r="AX171" s="14" t="s">
        <v>76</v>
      </c>
      <c r="AY171" s="262" t="s">
        <v>156</v>
      </c>
    </row>
    <row r="172" s="15" customFormat="1">
      <c r="A172" s="15"/>
      <c r="B172" s="263"/>
      <c r="C172" s="264"/>
      <c r="D172" s="243" t="s">
        <v>169</v>
      </c>
      <c r="E172" s="265" t="s">
        <v>1</v>
      </c>
      <c r="F172" s="266" t="s">
        <v>179</v>
      </c>
      <c r="G172" s="264"/>
      <c r="H172" s="267">
        <v>3</v>
      </c>
      <c r="I172" s="268"/>
      <c r="J172" s="264"/>
      <c r="K172" s="264"/>
      <c r="L172" s="269"/>
      <c r="M172" s="270"/>
      <c r="N172" s="271"/>
      <c r="O172" s="271"/>
      <c r="P172" s="271"/>
      <c r="Q172" s="271"/>
      <c r="R172" s="271"/>
      <c r="S172" s="271"/>
      <c r="T172" s="272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3" t="s">
        <v>169</v>
      </c>
      <c r="AU172" s="273" t="s">
        <v>84</v>
      </c>
      <c r="AV172" s="15" t="s">
        <v>163</v>
      </c>
      <c r="AW172" s="15" t="s">
        <v>32</v>
      </c>
      <c r="AX172" s="15" t="s">
        <v>84</v>
      </c>
      <c r="AY172" s="273" t="s">
        <v>156</v>
      </c>
    </row>
    <row r="173" s="2" customFormat="1" ht="16.5" customHeight="1">
      <c r="A173" s="38"/>
      <c r="B173" s="39"/>
      <c r="C173" s="227" t="s">
        <v>7</v>
      </c>
      <c r="D173" s="227" t="s">
        <v>159</v>
      </c>
      <c r="E173" s="228" t="s">
        <v>1187</v>
      </c>
      <c r="F173" s="229" t="s">
        <v>1188</v>
      </c>
      <c r="G173" s="230" t="s">
        <v>1000</v>
      </c>
      <c r="H173" s="231">
        <v>6</v>
      </c>
      <c r="I173" s="232"/>
      <c r="J173" s="233">
        <f>ROUND(I173*H173,2)</f>
        <v>0</v>
      </c>
      <c r="K173" s="234"/>
      <c r="L173" s="44"/>
      <c r="M173" s="235" t="s">
        <v>1</v>
      </c>
      <c r="N173" s="236" t="s">
        <v>41</v>
      </c>
      <c r="O173" s="91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9" t="s">
        <v>163</v>
      </c>
      <c r="AT173" s="239" t="s">
        <v>159</v>
      </c>
      <c r="AU173" s="239" t="s">
        <v>84</v>
      </c>
      <c r="AY173" s="17" t="s">
        <v>156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7" t="s">
        <v>84</v>
      </c>
      <c r="BK173" s="240">
        <f>ROUND(I173*H173,2)</f>
        <v>0</v>
      </c>
      <c r="BL173" s="17" t="s">
        <v>163</v>
      </c>
      <c r="BM173" s="239" t="s">
        <v>1189</v>
      </c>
    </row>
    <row r="174" s="2" customFormat="1" ht="21.75" customHeight="1">
      <c r="A174" s="38"/>
      <c r="B174" s="39"/>
      <c r="C174" s="274" t="s">
        <v>305</v>
      </c>
      <c r="D174" s="274" t="s">
        <v>298</v>
      </c>
      <c r="E174" s="275" t="s">
        <v>1190</v>
      </c>
      <c r="F174" s="276" t="s">
        <v>1191</v>
      </c>
      <c r="G174" s="277" t="s">
        <v>1000</v>
      </c>
      <c r="H174" s="278">
        <v>6</v>
      </c>
      <c r="I174" s="279"/>
      <c r="J174" s="280">
        <f>ROUND(I174*H174,2)</f>
        <v>0</v>
      </c>
      <c r="K174" s="281"/>
      <c r="L174" s="282"/>
      <c r="M174" s="283" t="s">
        <v>1</v>
      </c>
      <c r="N174" s="284" t="s">
        <v>41</v>
      </c>
      <c r="O174" s="91"/>
      <c r="P174" s="237">
        <f>O174*H174</f>
        <v>0</v>
      </c>
      <c r="Q174" s="237">
        <v>0</v>
      </c>
      <c r="R174" s="237">
        <f>Q174*H174</f>
        <v>0</v>
      </c>
      <c r="S174" s="237">
        <v>0</v>
      </c>
      <c r="T174" s="23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9" t="s">
        <v>213</v>
      </c>
      <c r="AT174" s="239" t="s">
        <v>298</v>
      </c>
      <c r="AU174" s="239" t="s">
        <v>84</v>
      </c>
      <c r="AY174" s="17" t="s">
        <v>156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7" t="s">
        <v>84</v>
      </c>
      <c r="BK174" s="240">
        <f>ROUND(I174*H174,2)</f>
        <v>0</v>
      </c>
      <c r="BL174" s="17" t="s">
        <v>163</v>
      </c>
      <c r="BM174" s="239" t="s">
        <v>1192</v>
      </c>
    </row>
    <row r="175" s="13" customFormat="1">
      <c r="A175" s="13"/>
      <c r="B175" s="241"/>
      <c r="C175" s="242"/>
      <c r="D175" s="243" t="s">
        <v>169</v>
      </c>
      <c r="E175" s="244" t="s">
        <v>1</v>
      </c>
      <c r="F175" s="245" t="s">
        <v>1132</v>
      </c>
      <c r="G175" s="242"/>
      <c r="H175" s="244" t="s">
        <v>1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169</v>
      </c>
      <c r="AU175" s="251" t="s">
        <v>84</v>
      </c>
      <c r="AV175" s="13" t="s">
        <v>84</v>
      </c>
      <c r="AW175" s="13" t="s">
        <v>32</v>
      </c>
      <c r="AX175" s="13" t="s">
        <v>76</v>
      </c>
      <c r="AY175" s="251" t="s">
        <v>156</v>
      </c>
    </row>
    <row r="176" s="14" customFormat="1">
      <c r="A176" s="14"/>
      <c r="B176" s="252"/>
      <c r="C176" s="253"/>
      <c r="D176" s="243" t="s">
        <v>169</v>
      </c>
      <c r="E176" s="254" t="s">
        <v>1</v>
      </c>
      <c r="F176" s="255" t="s">
        <v>193</v>
      </c>
      <c r="G176" s="253"/>
      <c r="H176" s="256">
        <v>6</v>
      </c>
      <c r="I176" s="257"/>
      <c r="J176" s="253"/>
      <c r="K176" s="253"/>
      <c r="L176" s="258"/>
      <c r="M176" s="259"/>
      <c r="N176" s="260"/>
      <c r="O176" s="260"/>
      <c r="P176" s="260"/>
      <c r="Q176" s="260"/>
      <c r="R176" s="260"/>
      <c r="S176" s="260"/>
      <c r="T176" s="26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2" t="s">
        <v>169</v>
      </c>
      <c r="AU176" s="262" t="s">
        <v>84</v>
      </c>
      <c r="AV176" s="14" t="s">
        <v>86</v>
      </c>
      <c r="AW176" s="14" t="s">
        <v>32</v>
      </c>
      <c r="AX176" s="14" t="s">
        <v>76</v>
      </c>
      <c r="AY176" s="262" t="s">
        <v>156</v>
      </c>
    </row>
    <row r="177" s="15" customFormat="1">
      <c r="A177" s="15"/>
      <c r="B177" s="263"/>
      <c r="C177" s="264"/>
      <c r="D177" s="243" t="s">
        <v>169</v>
      </c>
      <c r="E177" s="265" t="s">
        <v>1</v>
      </c>
      <c r="F177" s="266" t="s">
        <v>179</v>
      </c>
      <c r="G177" s="264"/>
      <c r="H177" s="267">
        <v>6</v>
      </c>
      <c r="I177" s="268"/>
      <c r="J177" s="264"/>
      <c r="K177" s="264"/>
      <c r="L177" s="269"/>
      <c r="M177" s="270"/>
      <c r="N177" s="271"/>
      <c r="O177" s="271"/>
      <c r="P177" s="271"/>
      <c r="Q177" s="271"/>
      <c r="R177" s="271"/>
      <c r="S177" s="271"/>
      <c r="T177" s="272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3" t="s">
        <v>169</v>
      </c>
      <c r="AU177" s="273" t="s">
        <v>84</v>
      </c>
      <c r="AV177" s="15" t="s">
        <v>163</v>
      </c>
      <c r="AW177" s="15" t="s">
        <v>32</v>
      </c>
      <c r="AX177" s="15" t="s">
        <v>84</v>
      </c>
      <c r="AY177" s="273" t="s">
        <v>156</v>
      </c>
    </row>
    <row r="178" s="2" customFormat="1" ht="24.15" customHeight="1">
      <c r="A178" s="38"/>
      <c r="B178" s="39"/>
      <c r="C178" s="227" t="s">
        <v>309</v>
      </c>
      <c r="D178" s="227" t="s">
        <v>159</v>
      </c>
      <c r="E178" s="228" t="s">
        <v>1193</v>
      </c>
      <c r="F178" s="229" t="s">
        <v>1194</v>
      </c>
      <c r="G178" s="230" t="s">
        <v>1000</v>
      </c>
      <c r="H178" s="231">
        <v>30</v>
      </c>
      <c r="I178" s="232"/>
      <c r="J178" s="233">
        <f>ROUND(I178*H178,2)</f>
        <v>0</v>
      </c>
      <c r="K178" s="234"/>
      <c r="L178" s="44"/>
      <c r="M178" s="235" t="s">
        <v>1</v>
      </c>
      <c r="N178" s="236" t="s">
        <v>41</v>
      </c>
      <c r="O178" s="91"/>
      <c r="P178" s="237">
        <f>O178*H178</f>
        <v>0</v>
      </c>
      <c r="Q178" s="237">
        <v>0</v>
      </c>
      <c r="R178" s="237">
        <f>Q178*H178</f>
        <v>0</v>
      </c>
      <c r="S178" s="237">
        <v>0</v>
      </c>
      <c r="T178" s="23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9" t="s">
        <v>163</v>
      </c>
      <c r="AT178" s="239" t="s">
        <v>159</v>
      </c>
      <c r="AU178" s="239" t="s">
        <v>84</v>
      </c>
      <c r="AY178" s="17" t="s">
        <v>156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7" t="s">
        <v>84</v>
      </c>
      <c r="BK178" s="240">
        <f>ROUND(I178*H178,2)</f>
        <v>0</v>
      </c>
      <c r="BL178" s="17" t="s">
        <v>163</v>
      </c>
      <c r="BM178" s="239" t="s">
        <v>1195</v>
      </c>
    </row>
    <row r="179" s="2" customFormat="1" ht="24.15" customHeight="1">
      <c r="A179" s="38"/>
      <c r="B179" s="39"/>
      <c r="C179" s="274" t="s">
        <v>313</v>
      </c>
      <c r="D179" s="274" t="s">
        <v>298</v>
      </c>
      <c r="E179" s="275" t="s">
        <v>1196</v>
      </c>
      <c r="F179" s="276" t="s">
        <v>1197</v>
      </c>
      <c r="G179" s="277" t="s">
        <v>1000</v>
      </c>
      <c r="H179" s="278">
        <v>30</v>
      </c>
      <c r="I179" s="279"/>
      <c r="J179" s="280">
        <f>ROUND(I179*H179,2)</f>
        <v>0</v>
      </c>
      <c r="K179" s="281"/>
      <c r="L179" s="282"/>
      <c r="M179" s="283" t="s">
        <v>1</v>
      </c>
      <c r="N179" s="284" t="s">
        <v>41</v>
      </c>
      <c r="O179" s="91"/>
      <c r="P179" s="237">
        <f>O179*H179</f>
        <v>0</v>
      </c>
      <c r="Q179" s="237">
        <v>0</v>
      </c>
      <c r="R179" s="237">
        <f>Q179*H179</f>
        <v>0</v>
      </c>
      <c r="S179" s="237">
        <v>0</v>
      </c>
      <c r="T179" s="23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9" t="s">
        <v>213</v>
      </c>
      <c r="AT179" s="239" t="s">
        <v>298</v>
      </c>
      <c r="AU179" s="239" t="s">
        <v>84</v>
      </c>
      <c r="AY179" s="17" t="s">
        <v>156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7" t="s">
        <v>84</v>
      </c>
      <c r="BK179" s="240">
        <f>ROUND(I179*H179,2)</f>
        <v>0</v>
      </c>
      <c r="BL179" s="17" t="s">
        <v>163</v>
      </c>
      <c r="BM179" s="239" t="s">
        <v>1198</v>
      </c>
    </row>
    <row r="180" s="13" customFormat="1">
      <c r="A180" s="13"/>
      <c r="B180" s="241"/>
      <c r="C180" s="242"/>
      <c r="D180" s="243" t="s">
        <v>169</v>
      </c>
      <c r="E180" s="244" t="s">
        <v>1</v>
      </c>
      <c r="F180" s="245" t="s">
        <v>1132</v>
      </c>
      <c r="G180" s="242"/>
      <c r="H180" s="244" t="s">
        <v>1</v>
      </c>
      <c r="I180" s="246"/>
      <c r="J180" s="242"/>
      <c r="K180" s="242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169</v>
      </c>
      <c r="AU180" s="251" t="s">
        <v>84</v>
      </c>
      <c r="AV180" s="13" t="s">
        <v>84</v>
      </c>
      <c r="AW180" s="13" t="s">
        <v>32</v>
      </c>
      <c r="AX180" s="13" t="s">
        <v>76</v>
      </c>
      <c r="AY180" s="251" t="s">
        <v>156</v>
      </c>
    </row>
    <row r="181" s="14" customFormat="1">
      <c r="A181" s="14"/>
      <c r="B181" s="252"/>
      <c r="C181" s="253"/>
      <c r="D181" s="243" t="s">
        <v>169</v>
      </c>
      <c r="E181" s="254" t="s">
        <v>1</v>
      </c>
      <c r="F181" s="255" t="s">
        <v>352</v>
      </c>
      <c r="G181" s="253"/>
      <c r="H181" s="256">
        <v>30</v>
      </c>
      <c r="I181" s="257"/>
      <c r="J181" s="253"/>
      <c r="K181" s="253"/>
      <c r="L181" s="258"/>
      <c r="M181" s="259"/>
      <c r="N181" s="260"/>
      <c r="O181" s="260"/>
      <c r="P181" s="260"/>
      <c r="Q181" s="260"/>
      <c r="R181" s="260"/>
      <c r="S181" s="260"/>
      <c r="T181" s="26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2" t="s">
        <v>169</v>
      </c>
      <c r="AU181" s="262" t="s">
        <v>84</v>
      </c>
      <c r="AV181" s="14" t="s">
        <v>86</v>
      </c>
      <c r="AW181" s="14" t="s">
        <v>32</v>
      </c>
      <c r="AX181" s="14" t="s">
        <v>76</v>
      </c>
      <c r="AY181" s="262" t="s">
        <v>156</v>
      </c>
    </row>
    <row r="182" s="15" customFormat="1">
      <c r="A182" s="15"/>
      <c r="B182" s="263"/>
      <c r="C182" s="264"/>
      <c r="D182" s="243" t="s">
        <v>169</v>
      </c>
      <c r="E182" s="265" t="s">
        <v>1</v>
      </c>
      <c r="F182" s="266" t="s">
        <v>179</v>
      </c>
      <c r="G182" s="264"/>
      <c r="H182" s="267">
        <v>30</v>
      </c>
      <c r="I182" s="268"/>
      <c r="J182" s="264"/>
      <c r="K182" s="264"/>
      <c r="L182" s="269"/>
      <c r="M182" s="270"/>
      <c r="N182" s="271"/>
      <c r="O182" s="271"/>
      <c r="P182" s="271"/>
      <c r="Q182" s="271"/>
      <c r="R182" s="271"/>
      <c r="S182" s="271"/>
      <c r="T182" s="272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3" t="s">
        <v>169</v>
      </c>
      <c r="AU182" s="273" t="s">
        <v>84</v>
      </c>
      <c r="AV182" s="15" t="s">
        <v>163</v>
      </c>
      <c r="AW182" s="15" t="s">
        <v>32</v>
      </c>
      <c r="AX182" s="15" t="s">
        <v>84</v>
      </c>
      <c r="AY182" s="273" t="s">
        <v>156</v>
      </c>
    </row>
    <row r="183" s="2" customFormat="1" ht="21.75" customHeight="1">
      <c r="A183" s="38"/>
      <c r="B183" s="39"/>
      <c r="C183" s="227" t="s">
        <v>319</v>
      </c>
      <c r="D183" s="227" t="s">
        <v>159</v>
      </c>
      <c r="E183" s="228" t="s">
        <v>1199</v>
      </c>
      <c r="F183" s="229" t="s">
        <v>1200</v>
      </c>
      <c r="G183" s="230" t="s">
        <v>196</v>
      </c>
      <c r="H183" s="231">
        <v>6262</v>
      </c>
      <c r="I183" s="232"/>
      <c r="J183" s="233">
        <f>ROUND(I183*H183,2)</f>
        <v>0</v>
      </c>
      <c r="K183" s="234"/>
      <c r="L183" s="44"/>
      <c r="M183" s="235" t="s">
        <v>1</v>
      </c>
      <c r="N183" s="236" t="s">
        <v>41</v>
      </c>
      <c r="O183" s="91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9" t="s">
        <v>163</v>
      </c>
      <c r="AT183" s="239" t="s">
        <v>159</v>
      </c>
      <c r="AU183" s="239" t="s">
        <v>84</v>
      </c>
      <c r="AY183" s="17" t="s">
        <v>156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7" t="s">
        <v>84</v>
      </c>
      <c r="BK183" s="240">
        <f>ROUND(I183*H183,2)</f>
        <v>0</v>
      </c>
      <c r="BL183" s="17" t="s">
        <v>163</v>
      </c>
      <c r="BM183" s="239" t="s">
        <v>1201</v>
      </c>
    </row>
    <row r="184" s="2" customFormat="1" ht="21.75" customHeight="1">
      <c r="A184" s="38"/>
      <c r="B184" s="39"/>
      <c r="C184" s="274" t="s">
        <v>323</v>
      </c>
      <c r="D184" s="274" t="s">
        <v>298</v>
      </c>
      <c r="E184" s="275" t="s">
        <v>1202</v>
      </c>
      <c r="F184" s="276" t="s">
        <v>1203</v>
      </c>
      <c r="G184" s="277" t="s">
        <v>196</v>
      </c>
      <c r="H184" s="278">
        <v>6262</v>
      </c>
      <c r="I184" s="279"/>
      <c r="J184" s="280">
        <f>ROUND(I184*H184,2)</f>
        <v>0</v>
      </c>
      <c r="K184" s="281"/>
      <c r="L184" s="282"/>
      <c r="M184" s="283" t="s">
        <v>1</v>
      </c>
      <c r="N184" s="284" t="s">
        <v>41</v>
      </c>
      <c r="O184" s="91"/>
      <c r="P184" s="237">
        <f>O184*H184</f>
        <v>0</v>
      </c>
      <c r="Q184" s="237">
        <v>0</v>
      </c>
      <c r="R184" s="237">
        <f>Q184*H184</f>
        <v>0</v>
      </c>
      <c r="S184" s="237">
        <v>0</v>
      </c>
      <c r="T184" s="23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9" t="s">
        <v>213</v>
      </c>
      <c r="AT184" s="239" t="s">
        <v>298</v>
      </c>
      <c r="AU184" s="239" t="s">
        <v>84</v>
      </c>
      <c r="AY184" s="17" t="s">
        <v>156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7" t="s">
        <v>84</v>
      </c>
      <c r="BK184" s="240">
        <f>ROUND(I184*H184,2)</f>
        <v>0</v>
      </c>
      <c r="BL184" s="17" t="s">
        <v>163</v>
      </c>
      <c r="BM184" s="239" t="s">
        <v>1204</v>
      </c>
    </row>
    <row r="185" s="13" customFormat="1">
      <c r="A185" s="13"/>
      <c r="B185" s="241"/>
      <c r="C185" s="242"/>
      <c r="D185" s="243" t="s">
        <v>169</v>
      </c>
      <c r="E185" s="244" t="s">
        <v>1</v>
      </c>
      <c r="F185" s="245" t="s">
        <v>1132</v>
      </c>
      <c r="G185" s="242"/>
      <c r="H185" s="244" t="s">
        <v>1</v>
      </c>
      <c r="I185" s="246"/>
      <c r="J185" s="242"/>
      <c r="K185" s="242"/>
      <c r="L185" s="247"/>
      <c r="M185" s="248"/>
      <c r="N185" s="249"/>
      <c r="O185" s="249"/>
      <c r="P185" s="249"/>
      <c r="Q185" s="249"/>
      <c r="R185" s="249"/>
      <c r="S185" s="249"/>
      <c r="T185" s="25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1" t="s">
        <v>169</v>
      </c>
      <c r="AU185" s="251" t="s">
        <v>84</v>
      </c>
      <c r="AV185" s="13" t="s">
        <v>84</v>
      </c>
      <c r="AW185" s="13" t="s">
        <v>32</v>
      </c>
      <c r="AX185" s="13" t="s">
        <v>76</v>
      </c>
      <c r="AY185" s="251" t="s">
        <v>156</v>
      </c>
    </row>
    <row r="186" s="14" customFormat="1">
      <c r="A186" s="14"/>
      <c r="B186" s="252"/>
      <c r="C186" s="253"/>
      <c r="D186" s="243" t="s">
        <v>169</v>
      </c>
      <c r="E186" s="254" t="s">
        <v>1</v>
      </c>
      <c r="F186" s="255" t="s">
        <v>1205</v>
      </c>
      <c r="G186" s="253"/>
      <c r="H186" s="256">
        <v>6262</v>
      </c>
      <c r="I186" s="257"/>
      <c r="J186" s="253"/>
      <c r="K186" s="253"/>
      <c r="L186" s="258"/>
      <c r="M186" s="259"/>
      <c r="N186" s="260"/>
      <c r="O186" s="260"/>
      <c r="P186" s="260"/>
      <c r="Q186" s="260"/>
      <c r="R186" s="260"/>
      <c r="S186" s="260"/>
      <c r="T186" s="261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2" t="s">
        <v>169</v>
      </c>
      <c r="AU186" s="262" t="s">
        <v>84</v>
      </c>
      <c r="AV186" s="14" t="s">
        <v>86</v>
      </c>
      <c r="AW186" s="14" t="s">
        <v>32</v>
      </c>
      <c r="AX186" s="14" t="s">
        <v>76</v>
      </c>
      <c r="AY186" s="262" t="s">
        <v>156</v>
      </c>
    </row>
    <row r="187" s="15" customFormat="1">
      <c r="A187" s="15"/>
      <c r="B187" s="263"/>
      <c r="C187" s="264"/>
      <c r="D187" s="243" t="s">
        <v>169</v>
      </c>
      <c r="E187" s="265" t="s">
        <v>1</v>
      </c>
      <c r="F187" s="266" t="s">
        <v>179</v>
      </c>
      <c r="G187" s="264"/>
      <c r="H187" s="267">
        <v>6262</v>
      </c>
      <c r="I187" s="268"/>
      <c r="J187" s="264"/>
      <c r="K187" s="264"/>
      <c r="L187" s="269"/>
      <c r="M187" s="270"/>
      <c r="N187" s="271"/>
      <c r="O187" s="271"/>
      <c r="P187" s="271"/>
      <c r="Q187" s="271"/>
      <c r="R187" s="271"/>
      <c r="S187" s="271"/>
      <c r="T187" s="272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73" t="s">
        <v>169</v>
      </c>
      <c r="AU187" s="273" t="s">
        <v>84</v>
      </c>
      <c r="AV187" s="15" t="s">
        <v>163</v>
      </c>
      <c r="AW187" s="15" t="s">
        <v>32</v>
      </c>
      <c r="AX187" s="15" t="s">
        <v>84</v>
      </c>
      <c r="AY187" s="273" t="s">
        <v>156</v>
      </c>
    </row>
    <row r="188" s="2" customFormat="1" ht="16.5" customHeight="1">
      <c r="A188" s="38"/>
      <c r="B188" s="39"/>
      <c r="C188" s="227" t="s">
        <v>328</v>
      </c>
      <c r="D188" s="227" t="s">
        <v>159</v>
      </c>
      <c r="E188" s="228" t="s">
        <v>1206</v>
      </c>
      <c r="F188" s="229" t="s">
        <v>1207</v>
      </c>
      <c r="G188" s="230" t="s">
        <v>1000</v>
      </c>
      <c r="H188" s="231">
        <v>15</v>
      </c>
      <c r="I188" s="232"/>
      <c r="J188" s="233">
        <f>ROUND(I188*H188,2)</f>
        <v>0</v>
      </c>
      <c r="K188" s="234"/>
      <c r="L188" s="44"/>
      <c r="M188" s="235" t="s">
        <v>1</v>
      </c>
      <c r="N188" s="236" t="s">
        <v>41</v>
      </c>
      <c r="O188" s="91"/>
      <c r="P188" s="237">
        <f>O188*H188</f>
        <v>0</v>
      </c>
      <c r="Q188" s="237">
        <v>0</v>
      </c>
      <c r="R188" s="237">
        <f>Q188*H188</f>
        <v>0</v>
      </c>
      <c r="S188" s="237">
        <v>0</v>
      </c>
      <c r="T188" s="23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9" t="s">
        <v>163</v>
      </c>
      <c r="AT188" s="239" t="s">
        <v>159</v>
      </c>
      <c r="AU188" s="239" t="s">
        <v>84</v>
      </c>
      <c r="AY188" s="17" t="s">
        <v>156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7" t="s">
        <v>84</v>
      </c>
      <c r="BK188" s="240">
        <f>ROUND(I188*H188,2)</f>
        <v>0</v>
      </c>
      <c r="BL188" s="17" t="s">
        <v>163</v>
      </c>
      <c r="BM188" s="239" t="s">
        <v>1208</v>
      </c>
    </row>
    <row r="189" s="2" customFormat="1" ht="16.5" customHeight="1">
      <c r="A189" s="38"/>
      <c r="B189" s="39"/>
      <c r="C189" s="274" t="s">
        <v>333</v>
      </c>
      <c r="D189" s="274" t="s">
        <v>298</v>
      </c>
      <c r="E189" s="275" t="s">
        <v>1209</v>
      </c>
      <c r="F189" s="276" t="s">
        <v>1210</v>
      </c>
      <c r="G189" s="277" t="s">
        <v>1000</v>
      </c>
      <c r="H189" s="278">
        <v>15</v>
      </c>
      <c r="I189" s="279"/>
      <c r="J189" s="280">
        <f>ROUND(I189*H189,2)</f>
        <v>0</v>
      </c>
      <c r="K189" s="281"/>
      <c r="L189" s="282"/>
      <c r="M189" s="283" t="s">
        <v>1</v>
      </c>
      <c r="N189" s="284" t="s">
        <v>41</v>
      </c>
      <c r="O189" s="91"/>
      <c r="P189" s="237">
        <f>O189*H189</f>
        <v>0</v>
      </c>
      <c r="Q189" s="237">
        <v>0</v>
      </c>
      <c r="R189" s="237">
        <f>Q189*H189</f>
        <v>0</v>
      </c>
      <c r="S189" s="237">
        <v>0</v>
      </c>
      <c r="T189" s="23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9" t="s">
        <v>213</v>
      </c>
      <c r="AT189" s="239" t="s">
        <v>298</v>
      </c>
      <c r="AU189" s="239" t="s">
        <v>84</v>
      </c>
      <c r="AY189" s="17" t="s">
        <v>156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7" t="s">
        <v>84</v>
      </c>
      <c r="BK189" s="240">
        <f>ROUND(I189*H189,2)</f>
        <v>0</v>
      </c>
      <c r="BL189" s="17" t="s">
        <v>163</v>
      </c>
      <c r="BM189" s="239" t="s">
        <v>1211</v>
      </c>
    </row>
    <row r="190" s="13" customFormat="1">
      <c r="A190" s="13"/>
      <c r="B190" s="241"/>
      <c r="C190" s="242"/>
      <c r="D190" s="243" t="s">
        <v>169</v>
      </c>
      <c r="E190" s="244" t="s">
        <v>1</v>
      </c>
      <c r="F190" s="245" t="s">
        <v>1132</v>
      </c>
      <c r="G190" s="242"/>
      <c r="H190" s="244" t="s">
        <v>1</v>
      </c>
      <c r="I190" s="246"/>
      <c r="J190" s="242"/>
      <c r="K190" s="242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169</v>
      </c>
      <c r="AU190" s="251" t="s">
        <v>84</v>
      </c>
      <c r="AV190" s="13" t="s">
        <v>84</v>
      </c>
      <c r="AW190" s="13" t="s">
        <v>32</v>
      </c>
      <c r="AX190" s="13" t="s">
        <v>76</v>
      </c>
      <c r="AY190" s="251" t="s">
        <v>156</v>
      </c>
    </row>
    <row r="191" s="14" customFormat="1">
      <c r="A191" s="14"/>
      <c r="B191" s="252"/>
      <c r="C191" s="253"/>
      <c r="D191" s="243" t="s">
        <v>169</v>
      </c>
      <c r="E191" s="254" t="s">
        <v>1</v>
      </c>
      <c r="F191" s="255" t="s">
        <v>267</v>
      </c>
      <c r="G191" s="253"/>
      <c r="H191" s="256">
        <v>15</v>
      </c>
      <c r="I191" s="257"/>
      <c r="J191" s="253"/>
      <c r="K191" s="253"/>
      <c r="L191" s="258"/>
      <c r="M191" s="259"/>
      <c r="N191" s="260"/>
      <c r="O191" s="260"/>
      <c r="P191" s="260"/>
      <c r="Q191" s="260"/>
      <c r="R191" s="260"/>
      <c r="S191" s="260"/>
      <c r="T191" s="26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2" t="s">
        <v>169</v>
      </c>
      <c r="AU191" s="262" t="s">
        <v>84</v>
      </c>
      <c r="AV191" s="14" t="s">
        <v>86</v>
      </c>
      <c r="AW191" s="14" t="s">
        <v>32</v>
      </c>
      <c r="AX191" s="14" t="s">
        <v>76</v>
      </c>
      <c r="AY191" s="262" t="s">
        <v>156</v>
      </c>
    </row>
    <row r="192" s="15" customFormat="1">
      <c r="A192" s="15"/>
      <c r="B192" s="263"/>
      <c r="C192" s="264"/>
      <c r="D192" s="243" t="s">
        <v>169</v>
      </c>
      <c r="E192" s="265" t="s">
        <v>1</v>
      </c>
      <c r="F192" s="266" t="s">
        <v>179</v>
      </c>
      <c r="G192" s="264"/>
      <c r="H192" s="267">
        <v>15</v>
      </c>
      <c r="I192" s="268"/>
      <c r="J192" s="264"/>
      <c r="K192" s="264"/>
      <c r="L192" s="269"/>
      <c r="M192" s="270"/>
      <c r="N192" s="271"/>
      <c r="O192" s="271"/>
      <c r="P192" s="271"/>
      <c r="Q192" s="271"/>
      <c r="R192" s="271"/>
      <c r="S192" s="271"/>
      <c r="T192" s="27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3" t="s">
        <v>169</v>
      </c>
      <c r="AU192" s="273" t="s">
        <v>84</v>
      </c>
      <c r="AV192" s="15" t="s">
        <v>163</v>
      </c>
      <c r="AW192" s="15" t="s">
        <v>32</v>
      </c>
      <c r="AX192" s="15" t="s">
        <v>84</v>
      </c>
      <c r="AY192" s="273" t="s">
        <v>156</v>
      </c>
    </row>
    <row r="193" s="2" customFormat="1" ht="16.5" customHeight="1">
      <c r="A193" s="38"/>
      <c r="B193" s="39"/>
      <c r="C193" s="227" t="s">
        <v>348</v>
      </c>
      <c r="D193" s="227" t="s">
        <v>159</v>
      </c>
      <c r="E193" s="228" t="s">
        <v>1212</v>
      </c>
      <c r="F193" s="229" t="s">
        <v>1213</v>
      </c>
      <c r="G193" s="230" t="s">
        <v>1000</v>
      </c>
      <c r="H193" s="231">
        <v>3</v>
      </c>
      <c r="I193" s="232"/>
      <c r="J193" s="233">
        <f>ROUND(I193*H193,2)</f>
        <v>0</v>
      </c>
      <c r="K193" s="234"/>
      <c r="L193" s="44"/>
      <c r="M193" s="235" t="s">
        <v>1</v>
      </c>
      <c r="N193" s="236" t="s">
        <v>41</v>
      </c>
      <c r="O193" s="91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9" t="s">
        <v>163</v>
      </c>
      <c r="AT193" s="239" t="s">
        <v>159</v>
      </c>
      <c r="AU193" s="239" t="s">
        <v>84</v>
      </c>
      <c r="AY193" s="17" t="s">
        <v>156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7" t="s">
        <v>84</v>
      </c>
      <c r="BK193" s="240">
        <f>ROUND(I193*H193,2)</f>
        <v>0</v>
      </c>
      <c r="BL193" s="17" t="s">
        <v>163</v>
      </c>
      <c r="BM193" s="239" t="s">
        <v>1214</v>
      </c>
    </row>
    <row r="194" s="2" customFormat="1" ht="16.5" customHeight="1">
      <c r="A194" s="38"/>
      <c r="B194" s="39"/>
      <c r="C194" s="274" t="s">
        <v>352</v>
      </c>
      <c r="D194" s="274" t="s">
        <v>298</v>
      </c>
      <c r="E194" s="275" t="s">
        <v>1215</v>
      </c>
      <c r="F194" s="276" t="s">
        <v>1216</v>
      </c>
      <c r="G194" s="277" t="s">
        <v>1000</v>
      </c>
      <c r="H194" s="278">
        <v>3</v>
      </c>
      <c r="I194" s="279"/>
      <c r="J194" s="280">
        <f>ROUND(I194*H194,2)</f>
        <v>0</v>
      </c>
      <c r="K194" s="281"/>
      <c r="L194" s="282"/>
      <c r="M194" s="283" t="s">
        <v>1</v>
      </c>
      <c r="N194" s="284" t="s">
        <v>41</v>
      </c>
      <c r="O194" s="91"/>
      <c r="P194" s="237">
        <f>O194*H194</f>
        <v>0</v>
      </c>
      <c r="Q194" s="237">
        <v>0</v>
      </c>
      <c r="R194" s="237">
        <f>Q194*H194</f>
        <v>0</v>
      </c>
      <c r="S194" s="237">
        <v>0</v>
      </c>
      <c r="T194" s="23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9" t="s">
        <v>213</v>
      </c>
      <c r="AT194" s="239" t="s">
        <v>298</v>
      </c>
      <c r="AU194" s="239" t="s">
        <v>84</v>
      </c>
      <c r="AY194" s="17" t="s">
        <v>156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7" t="s">
        <v>84</v>
      </c>
      <c r="BK194" s="240">
        <f>ROUND(I194*H194,2)</f>
        <v>0</v>
      </c>
      <c r="BL194" s="17" t="s">
        <v>163</v>
      </c>
      <c r="BM194" s="239" t="s">
        <v>1217</v>
      </c>
    </row>
    <row r="195" s="13" customFormat="1">
      <c r="A195" s="13"/>
      <c r="B195" s="241"/>
      <c r="C195" s="242"/>
      <c r="D195" s="243" t="s">
        <v>169</v>
      </c>
      <c r="E195" s="244" t="s">
        <v>1</v>
      </c>
      <c r="F195" s="245" t="s">
        <v>1132</v>
      </c>
      <c r="G195" s="242"/>
      <c r="H195" s="244" t="s">
        <v>1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169</v>
      </c>
      <c r="AU195" s="251" t="s">
        <v>84</v>
      </c>
      <c r="AV195" s="13" t="s">
        <v>84</v>
      </c>
      <c r="AW195" s="13" t="s">
        <v>32</v>
      </c>
      <c r="AX195" s="13" t="s">
        <v>76</v>
      </c>
      <c r="AY195" s="251" t="s">
        <v>156</v>
      </c>
    </row>
    <row r="196" s="14" customFormat="1">
      <c r="A196" s="14"/>
      <c r="B196" s="252"/>
      <c r="C196" s="253"/>
      <c r="D196" s="243" t="s">
        <v>169</v>
      </c>
      <c r="E196" s="254" t="s">
        <v>1</v>
      </c>
      <c r="F196" s="255" t="s">
        <v>157</v>
      </c>
      <c r="G196" s="253"/>
      <c r="H196" s="256">
        <v>3</v>
      </c>
      <c r="I196" s="257"/>
      <c r="J196" s="253"/>
      <c r="K196" s="253"/>
      <c r="L196" s="258"/>
      <c r="M196" s="259"/>
      <c r="N196" s="260"/>
      <c r="O196" s="260"/>
      <c r="P196" s="260"/>
      <c r="Q196" s="260"/>
      <c r="R196" s="260"/>
      <c r="S196" s="260"/>
      <c r="T196" s="26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2" t="s">
        <v>169</v>
      </c>
      <c r="AU196" s="262" t="s">
        <v>84</v>
      </c>
      <c r="AV196" s="14" t="s">
        <v>86</v>
      </c>
      <c r="AW196" s="14" t="s">
        <v>32</v>
      </c>
      <c r="AX196" s="14" t="s">
        <v>76</v>
      </c>
      <c r="AY196" s="262" t="s">
        <v>156</v>
      </c>
    </row>
    <row r="197" s="15" customFormat="1">
      <c r="A197" s="15"/>
      <c r="B197" s="263"/>
      <c r="C197" s="264"/>
      <c r="D197" s="243" t="s">
        <v>169</v>
      </c>
      <c r="E197" s="265" t="s">
        <v>1</v>
      </c>
      <c r="F197" s="266" t="s">
        <v>179</v>
      </c>
      <c r="G197" s="264"/>
      <c r="H197" s="267">
        <v>3</v>
      </c>
      <c r="I197" s="268"/>
      <c r="J197" s="264"/>
      <c r="K197" s="264"/>
      <c r="L197" s="269"/>
      <c r="M197" s="270"/>
      <c r="N197" s="271"/>
      <c r="O197" s="271"/>
      <c r="P197" s="271"/>
      <c r="Q197" s="271"/>
      <c r="R197" s="271"/>
      <c r="S197" s="271"/>
      <c r="T197" s="272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3" t="s">
        <v>169</v>
      </c>
      <c r="AU197" s="273" t="s">
        <v>84</v>
      </c>
      <c r="AV197" s="15" t="s">
        <v>163</v>
      </c>
      <c r="AW197" s="15" t="s">
        <v>32</v>
      </c>
      <c r="AX197" s="15" t="s">
        <v>84</v>
      </c>
      <c r="AY197" s="273" t="s">
        <v>156</v>
      </c>
    </row>
    <row r="198" s="2" customFormat="1" ht="24.15" customHeight="1">
      <c r="A198" s="38"/>
      <c r="B198" s="39"/>
      <c r="C198" s="227" t="s">
        <v>356</v>
      </c>
      <c r="D198" s="227" t="s">
        <v>159</v>
      </c>
      <c r="E198" s="228" t="s">
        <v>1218</v>
      </c>
      <c r="F198" s="229" t="s">
        <v>1219</v>
      </c>
      <c r="G198" s="230" t="s">
        <v>196</v>
      </c>
      <c r="H198" s="231">
        <v>64</v>
      </c>
      <c r="I198" s="232"/>
      <c r="J198" s="233">
        <f>ROUND(I198*H198,2)</f>
        <v>0</v>
      </c>
      <c r="K198" s="234"/>
      <c r="L198" s="44"/>
      <c r="M198" s="235" t="s">
        <v>1</v>
      </c>
      <c r="N198" s="236" t="s">
        <v>41</v>
      </c>
      <c r="O198" s="91"/>
      <c r="P198" s="237">
        <f>O198*H198</f>
        <v>0</v>
      </c>
      <c r="Q198" s="237">
        <v>0</v>
      </c>
      <c r="R198" s="237">
        <f>Q198*H198</f>
        <v>0</v>
      </c>
      <c r="S198" s="237">
        <v>0</v>
      </c>
      <c r="T198" s="23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9" t="s">
        <v>163</v>
      </c>
      <c r="AT198" s="239" t="s">
        <v>159</v>
      </c>
      <c r="AU198" s="239" t="s">
        <v>84</v>
      </c>
      <c r="AY198" s="17" t="s">
        <v>156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7" t="s">
        <v>84</v>
      </c>
      <c r="BK198" s="240">
        <f>ROUND(I198*H198,2)</f>
        <v>0</v>
      </c>
      <c r="BL198" s="17" t="s">
        <v>163</v>
      </c>
      <c r="BM198" s="239" t="s">
        <v>1220</v>
      </c>
    </row>
    <row r="199" s="2" customFormat="1" ht="24.15" customHeight="1">
      <c r="A199" s="38"/>
      <c r="B199" s="39"/>
      <c r="C199" s="274" t="s">
        <v>360</v>
      </c>
      <c r="D199" s="274" t="s">
        <v>298</v>
      </c>
      <c r="E199" s="275" t="s">
        <v>1221</v>
      </c>
      <c r="F199" s="276" t="s">
        <v>1222</v>
      </c>
      <c r="G199" s="277" t="s">
        <v>196</v>
      </c>
      <c r="H199" s="278">
        <v>64</v>
      </c>
      <c r="I199" s="279"/>
      <c r="J199" s="280">
        <f>ROUND(I199*H199,2)</f>
        <v>0</v>
      </c>
      <c r="K199" s="281"/>
      <c r="L199" s="282"/>
      <c r="M199" s="283" t="s">
        <v>1</v>
      </c>
      <c r="N199" s="284" t="s">
        <v>41</v>
      </c>
      <c r="O199" s="91"/>
      <c r="P199" s="237">
        <f>O199*H199</f>
        <v>0</v>
      </c>
      <c r="Q199" s="237">
        <v>0</v>
      </c>
      <c r="R199" s="237">
        <f>Q199*H199</f>
        <v>0</v>
      </c>
      <c r="S199" s="237">
        <v>0</v>
      </c>
      <c r="T199" s="23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9" t="s">
        <v>213</v>
      </c>
      <c r="AT199" s="239" t="s">
        <v>298</v>
      </c>
      <c r="AU199" s="239" t="s">
        <v>84</v>
      </c>
      <c r="AY199" s="17" t="s">
        <v>156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7" t="s">
        <v>84</v>
      </c>
      <c r="BK199" s="240">
        <f>ROUND(I199*H199,2)</f>
        <v>0</v>
      </c>
      <c r="BL199" s="17" t="s">
        <v>163</v>
      </c>
      <c r="BM199" s="239" t="s">
        <v>1223</v>
      </c>
    </row>
    <row r="200" s="13" customFormat="1">
      <c r="A200" s="13"/>
      <c r="B200" s="241"/>
      <c r="C200" s="242"/>
      <c r="D200" s="243" t="s">
        <v>169</v>
      </c>
      <c r="E200" s="244" t="s">
        <v>1</v>
      </c>
      <c r="F200" s="245" t="s">
        <v>1132</v>
      </c>
      <c r="G200" s="242"/>
      <c r="H200" s="244" t="s">
        <v>1</v>
      </c>
      <c r="I200" s="246"/>
      <c r="J200" s="242"/>
      <c r="K200" s="242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169</v>
      </c>
      <c r="AU200" s="251" t="s">
        <v>84</v>
      </c>
      <c r="AV200" s="13" t="s">
        <v>84</v>
      </c>
      <c r="AW200" s="13" t="s">
        <v>32</v>
      </c>
      <c r="AX200" s="13" t="s">
        <v>76</v>
      </c>
      <c r="AY200" s="251" t="s">
        <v>156</v>
      </c>
    </row>
    <row r="201" s="14" customFormat="1">
      <c r="A201" s="14"/>
      <c r="B201" s="252"/>
      <c r="C201" s="253"/>
      <c r="D201" s="243" t="s">
        <v>169</v>
      </c>
      <c r="E201" s="254" t="s">
        <v>1</v>
      </c>
      <c r="F201" s="255" t="s">
        <v>558</v>
      </c>
      <c r="G201" s="253"/>
      <c r="H201" s="256">
        <v>64</v>
      </c>
      <c r="I201" s="257"/>
      <c r="J201" s="253"/>
      <c r="K201" s="253"/>
      <c r="L201" s="258"/>
      <c r="M201" s="259"/>
      <c r="N201" s="260"/>
      <c r="O201" s="260"/>
      <c r="P201" s="260"/>
      <c r="Q201" s="260"/>
      <c r="R201" s="260"/>
      <c r="S201" s="260"/>
      <c r="T201" s="26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2" t="s">
        <v>169</v>
      </c>
      <c r="AU201" s="262" t="s">
        <v>84</v>
      </c>
      <c r="AV201" s="14" t="s">
        <v>86</v>
      </c>
      <c r="AW201" s="14" t="s">
        <v>32</v>
      </c>
      <c r="AX201" s="14" t="s">
        <v>76</v>
      </c>
      <c r="AY201" s="262" t="s">
        <v>156</v>
      </c>
    </row>
    <row r="202" s="15" customFormat="1">
      <c r="A202" s="15"/>
      <c r="B202" s="263"/>
      <c r="C202" s="264"/>
      <c r="D202" s="243" t="s">
        <v>169</v>
      </c>
      <c r="E202" s="265" t="s">
        <v>1</v>
      </c>
      <c r="F202" s="266" t="s">
        <v>179</v>
      </c>
      <c r="G202" s="264"/>
      <c r="H202" s="267">
        <v>64</v>
      </c>
      <c r="I202" s="268"/>
      <c r="J202" s="264"/>
      <c r="K202" s="264"/>
      <c r="L202" s="269"/>
      <c r="M202" s="270"/>
      <c r="N202" s="271"/>
      <c r="O202" s="271"/>
      <c r="P202" s="271"/>
      <c r="Q202" s="271"/>
      <c r="R202" s="271"/>
      <c r="S202" s="271"/>
      <c r="T202" s="272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3" t="s">
        <v>169</v>
      </c>
      <c r="AU202" s="273" t="s">
        <v>84</v>
      </c>
      <c r="AV202" s="15" t="s">
        <v>163</v>
      </c>
      <c r="AW202" s="15" t="s">
        <v>32</v>
      </c>
      <c r="AX202" s="15" t="s">
        <v>84</v>
      </c>
      <c r="AY202" s="273" t="s">
        <v>156</v>
      </c>
    </row>
    <row r="203" s="2" customFormat="1" ht="16.5" customHeight="1">
      <c r="A203" s="38"/>
      <c r="B203" s="39"/>
      <c r="C203" s="227" t="s">
        <v>367</v>
      </c>
      <c r="D203" s="227" t="s">
        <v>159</v>
      </c>
      <c r="E203" s="228" t="s">
        <v>1224</v>
      </c>
      <c r="F203" s="229" t="s">
        <v>1225</v>
      </c>
      <c r="G203" s="230" t="s">
        <v>1000</v>
      </c>
      <c r="H203" s="231">
        <v>38</v>
      </c>
      <c r="I203" s="232"/>
      <c r="J203" s="233">
        <f>ROUND(I203*H203,2)</f>
        <v>0</v>
      </c>
      <c r="K203" s="234"/>
      <c r="L203" s="44"/>
      <c r="M203" s="235" t="s">
        <v>1</v>
      </c>
      <c r="N203" s="236" t="s">
        <v>41</v>
      </c>
      <c r="O203" s="91"/>
      <c r="P203" s="237">
        <f>O203*H203</f>
        <v>0</v>
      </c>
      <c r="Q203" s="237">
        <v>0</v>
      </c>
      <c r="R203" s="237">
        <f>Q203*H203</f>
        <v>0</v>
      </c>
      <c r="S203" s="237">
        <v>0</v>
      </c>
      <c r="T203" s="23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9" t="s">
        <v>163</v>
      </c>
      <c r="AT203" s="239" t="s">
        <v>159</v>
      </c>
      <c r="AU203" s="239" t="s">
        <v>84</v>
      </c>
      <c r="AY203" s="17" t="s">
        <v>156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7" t="s">
        <v>84</v>
      </c>
      <c r="BK203" s="240">
        <f>ROUND(I203*H203,2)</f>
        <v>0</v>
      </c>
      <c r="BL203" s="17" t="s">
        <v>163</v>
      </c>
      <c r="BM203" s="239" t="s">
        <v>1226</v>
      </c>
    </row>
    <row r="204" s="2" customFormat="1" ht="16.5" customHeight="1">
      <c r="A204" s="38"/>
      <c r="B204" s="39"/>
      <c r="C204" s="274" t="s">
        <v>378</v>
      </c>
      <c r="D204" s="274" t="s">
        <v>298</v>
      </c>
      <c r="E204" s="275" t="s">
        <v>1227</v>
      </c>
      <c r="F204" s="276" t="s">
        <v>1228</v>
      </c>
      <c r="G204" s="277" t="s">
        <v>1000</v>
      </c>
      <c r="H204" s="278">
        <v>38</v>
      </c>
      <c r="I204" s="279"/>
      <c r="J204" s="280">
        <f>ROUND(I204*H204,2)</f>
        <v>0</v>
      </c>
      <c r="K204" s="281"/>
      <c r="L204" s="282"/>
      <c r="M204" s="283" t="s">
        <v>1</v>
      </c>
      <c r="N204" s="284" t="s">
        <v>41</v>
      </c>
      <c r="O204" s="91"/>
      <c r="P204" s="237">
        <f>O204*H204</f>
        <v>0</v>
      </c>
      <c r="Q204" s="237">
        <v>0</v>
      </c>
      <c r="R204" s="237">
        <f>Q204*H204</f>
        <v>0</v>
      </c>
      <c r="S204" s="237">
        <v>0</v>
      </c>
      <c r="T204" s="23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9" t="s">
        <v>213</v>
      </c>
      <c r="AT204" s="239" t="s">
        <v>298</v>
      </c>
      <c r="AU204" s="239" t="s">
        <v>84</v>
      </c>
      <c r="AY204" s="17" t="s">
        <v>156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7" t="s">
        <v>84</v>
      </c>
      <c r="BK204" s="240">
        <f>ROUND(I204*H204,2)</f>
        <v>0</v>
      </c>
      <c r="BL204" s="17" t="s">
        <v>163</v>
      </c>
      <c r="BM204" s="239" t="s">
        <v>1229</v>
      </c>
    </row>
    <row r="205" s="13" customFormat="1">
      <c r="A205" s="13"/>
      <c r="B205" s="241"/>
      <c r="C205" s="242"/>
      <c r="D205" s="243" t="s">
        <v>169</v>
      </c>
      <c r="E205" s="244" t="s">
        <v>1</v>
      </c>
      <c r="F205" s="245" t="s">
        <v>1132</v>
      </c>
      <c r="G205" s="242"/>
      <c r="H205" s="244" t="s">
        <v>1</v>
      </c>
      <c r="I205" s="246"/>
      <c r="J205" s="242"/>
      <c r="K205" s="242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169</v>
      </c>
      <c r="AU205" s="251" t="s">
        <v>84</v>
      </c>
      <c r="AV205" s="13" t="s">
        <v>84</v>
      </c>
      <c r="AW205" s="13" t="s">
        <v>32</v>
      </c>
      <c r="AX205" s="13" t="s">
        <v>76</v>
      </c>
      <c r="AY205" s="251" t="s">
        <v>156</v>
      </c>
    </row>
    <row r="206" s="14" customFormat="1">
      <c r="A206" s="14"/>
      <c r="B206" s="252"/>
      <c r="C206" s="253"/>
      <c r="D206" s="243" t="s">
        <v>169</v>
      </c>
      <c r="E206" s="254" t="s">
        <v>1</v>
      </c>
      <c r="F206" s="255" t="s">
        <v>416</v>
      </c>
      <c r="G206" s="253"/>
      <c r="H206" s="256">
        <v>38</v>
      </c>
      <c r="I206" s="257"/>
      <c r="J206" s="253"/>
      <c r="K206" s="253"/>
      <c r="L206" s="258"/>
      <c r="M206" s="259"/>
      <c r="N206" s="260"/>
      <c r="O206" s="260"/>
      <c r="P206" s="260"/>
      <c r="Q206" s="260"/>
      <c r="R206" s="260"/>
      <c r="S206" s="260"/>
      <c r="T206" s="261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2" t="s">
        <v>169</v>
      </c>
      <c r="AU206" s="262" t="s">
        <v>84</v>
      </c>
      <c r="AV206" s="14" t="s">
        <v>86</v>
      </c>
      <c r="AW206" s="14" t="s">
        <v>32</v>
      </c>
      <c r="AX206" s="14" t="s">
        <v>76</v>
      </c>
      <c r="AY206" s="262" t="s">
        <v>156</v>
      </c>
    </row>
    <row r="207" s="15" customFormat="1">
      <c r="A207" s="15"/>
      <c r="B207" s="263"/>
      <c r="C207" s="264"/>
      <c r="D207" s="243" t="s">
        <v>169</v>
      </c>
      <c r="E207" s="265" t="s">
        <v>1</v>
      </c>
      <c r="F207" s="266" t="s">
        <v>179</v>
      </c>
      <c r="G207" s="264"/>
      <c r="H207" s="267">
        <v>38</v>
      </c>
      <c r="I207" s="268"/>
      <c r="J207" s="264"/>
      <c r="K207" s="264"/>
      <c r="L207" s="269"/>
      <c r="M207" s="270"/>
      <c r="N207" s="271"/>
      <c r="O207" s="271"/>
      <c r="P207" s="271"/>
      <c r="Q207" s="271"/>
      <c r="R207" s="271"/>
      <c r="S207" s="271"/>
      <c r="T207" s="272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3" t="s">
        <v>169</v>
      </c>
      <c r="AU207" s="273" t="s">
        <v>84</v>
      </c>
      <c r="AV207" s="15" t="s">
        <v>163</v>
      </c>
      <c r="AW207" s="15" t="s">
        <v>32</v>
      </c>
      <c r="AX207" s="15" t="s">
        <v>84</v>
      </c>
      <c r="AY207" s="273" t="s">
        <v>156</v>
      </c>
    </row>
    <row r="208" s="2" customFormat="1" ht="24.15" customHeight="1">
      <c r="A208" s="38"/>
      <c r="B208" s="39"/>
      <c r="C208" s="227" t="s">
        <v>382</v>
      </c>
      <c r="D208" s="227" t="s">
        <v>159</v>
      </c>
      <c r="E208" s="228" t="s">
        <v>1230</v>
      </c>
      <c r="F208" s="229" t="s">
        <v>1231</v>
      </c>
      <c r="G208" s="230" t="s">
        <v>1000</v>
      </c>
      <c r="H208" s="231">
        <v>184</v>
      </c>
      <c r="I208" s="232"/>
      <c r="J208" s="233">
        <f>ROUND(I208*H208,2)</f>
        <v>0</v>
      </c>
      <c r="K208" s="234"/>
      <c r="L208" s="44"/>
      <c r="M208" s="235" t="s">
        <v>1</v>
      </c>
      <c r="N208" s="236" t="s">
        <v>41</v>
      </c>
      <c r="O208" s="91"/>
      <c r="P208" s="237">
        <f>O208*H208</f>
        <v>0</v>
      </c>
      <c r="Q208" s="237">
        <v>0</v>
      </c>
      <c r="R208" s="237">
        <f>Q208*H208</f>
        <v>0</v>
      </c>
      <c r="S208" s="237">
        <v>0</v>
      </c>
      <c r="T208" s="23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9" t="s">
        <v>163</v>
      </c>
      <c r="AT208" s="239" t="s">
        <v>159</v>
      </c>
      <c r="AU208" s="239" t="s">
        <v>84</v>
      </c>
      <c r="AY208" s="17" t="s">
        <v>156</v>
      </c>
      <c r="BE208" s="240">
        <f>IF(N208="základní",J208,0)</f>
        <v>0</v>
      </c>
      <c r="BF208" s="240">
        <f>IF(N208="snížená",J208,0)</f>
        <v>0</v>
      </c>
      <c r="BG208" s="240">
        <f>IF(N208="zákl. přenesená",J208,0)</f>
        <v>0</v>
      </c>
      <c r="BH208" s="240">
        <f>IF(N208="sníž. přenesená",J208,0)</f>
        <v>0</v>
      </c>
      <c r="BI208" s="240">
        <f>IF(N208="nulová",J208,0)</f>
        <v>0</v>
      </c>
      <c r="BJ208" s="17" t="s">
        <v>84</v>
      </c>
      <c r="BK208" s="240">
        <f>ROUND(I208*H208,2)</f>
        <v>0</v>
      </c>
      <c r="BL208" s="17" t="s">
        <v>163</v>
      </c>
      <c r="BM208" s="239" t="s">
        <v>1232</v>
      </c>
    </row>
    <row r="209" s="2" customFormat="1" ht="24.15" customHeight="1">
      <c r="A209" s="38"/>
      <c r="B209" s="39"/>
      <c r="C209" s="274" t="s">
        <v>394</v>
      </c>
      <c r="D209" s="274" t="s">
        <v>298</v>
      </c>
      <c r="E209" s="275" t="s">
        <v>1233</v>
      </c>
      <c r="F209" s="276" t="s">
        <v>1234</v>
      </c>
      <c r="G209" s="277" t="s">
        <v>1000</v>
      </c>
      <c r="H209" s="278">
        <v>184</v>
      </c>
      <c r="I209" s="279"/>
      <c r="J209" s="280">
        <f>ROUND(I209*H209,2)</f>
        <v>0</v>
      </c>
      <c r="K209" s="281"/>
      <c r="L209" s="282"/>
      <c r="M209" s="283" t="s">
        <v>1</v>
      </c>
      <c r="N209" s="284" t="s">
        <v>41</v>
      </c>
      <c r="O209" s="91"/>
      <c r="P209" s="237">
        <f>O209*H209</f>
        <v>0</v>
      </c>
      <c r="Q209" s="237">
        <v>0</v>
      </c>
      <c r="R209" s="237">
        <f>Q209*H209</f>
        <v>0</v>
      </c>
      <c r="S209" s="237">
        <v>0</v>
      </c>
      <c r="T209" s="23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9" t="s">
        <v>213</v>
      </c>
      <c r="AT209" s="239" t="s">
        <v>298</v>
      </c>
      <c r="AU209" s="239" t="s">
        <v>84</v>
      </c>
      <c r="AY209" s="17" t="s">
        <v>156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7" t="s">
        <v>84</v>
      </c>
      <c r="BK209" s="240">
        <f>ROUND(I209*H209,2)</f>
        <v>0</v>
      </c>
      <c r="BL209" s="17" t="s">
        <v>163</v>
      </c>
      <c r="BM209" s="239" t="s">
        <v>1235</v>
      </c>
    </row>
    <row r="210" s="2" customFormat="1" ht="24.15" customHeight="1">
      <c r="A210" s="38"/>
      <c r="B210" s="39"/>
      <c r="C210" s="227" t="s">
        <v>401</v>
      </c>
      <c r="D210" s="227" t="s">
        <v>159</v>
      </c>
      <c r="E210" s="228" t="s">
        <v>1236</v>
      </c>
      <c r="F210" s="229" t="s">
        <v>1237</v>
      </c>
      <c r="G210" s="230" t="s">
        <v>1000</v>
      </c>
      <c r="H210" s="231">
        <v>3</v>
      </c>
      <c r="I210" s="232"/>
      <c r="J210" s="233">
        <f>ROUND(I210*H210,2)</f>
        <v>0</v>
      </c>
      <c r="K210" s="234"/>
      <c r="L210" s="44"/>
      <c r="M210" s="235" t="s">
        <v>1</v>
      </c>
      <c r="N210" s="236" t="s">
        <v>41</v>
      </c>
      <c r="O210" s="91"/>
      <c r="P210" s="237">
        <f>O210*H210</f>
        <v>0</v>
      </c>
      <c r="Q210" s="237">
        <v>0</v>
      </c>
      <c r="R210" s="237">
        <f>Q210*H210</f>
        <v>0</v>
      </c>
      <c r="S210" s="237">
        <v>0</v>
      </c>
      <c r="T210" s="23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9" t="s">
        <v>163</v>
      </c>
      <c r="AT210" s="239" t="s">
        <v>159</v>
      </c>
      <c r="AU210" s="239" t="s">
        <v>84</v>
      </c>
      <c r="AY210" s="17" t="s">
        <v>156</v>
      </c>
      <c r="BE210" s="240">
        <f>IF(N210="základní",J210,0)</f>
        <v>0</v>
      </c>
      <c r="BF210" s="240">
        <f>IF(N210="snížená",J210,0)</f>
        <v>0</v>
      </c>
      <c r="BG210" s="240">
        <f>IF(N210="zákl. přenesená",J210,0)</f>
        <v>0</v>
      </c>
      <c r="BH210" s="240">
        <f>IF(N210="sníž. přenesená",J210,0)</f>
        <v>0</v>
      </c>
      <c r="BI210" s="240">
        <f>IF(N210="nulová",J210,0)</f>
        <v>0</v>
      </c>
      <c r="BJ210" s="17" t="s">
        <v>84</v>
      </c>
      <c r="BK210" s="240">
        <f>ROUND(I210*H210,2)</f>
        <v>0</v>
      </c>
      <c r="BL210" s="17" t="s">
        <v>163</v>
      </c>
      <c r="BM210" s="239" t="s">
        <v>1238</v>
      </c>
    </row>
    <row r="211" s="2" customFormat="1" ht="24.15" customHeight="1">
      <c r="A211" s="38"/>
      <c r="B211" s="39"/>
      <c r="C211" s="274" t="s">
        <v>416</v>
      </c>
      <c r="D211" s="274" t="s">
        <v>298</v>
      </c>
      <c r="E211" s="275" t="s">
        <v>1239</v>
      </c>
      <c r="F211" s="276" t="s">
        <v>1240</v>
      </c>
      <c r="G211" s="277" t="s">
        <v>1000</v>
      </c>
      <c r="H211" s="278">
        <v>3</v>
      </c>
      <c r="I211" s="279"/>
      <c r="J211" s="280">
        <f>ROUND(I211*H211,2)</f>
        <v>0</v>
      </c>
      <c r="K211" s="281"/>
      <c r="L211" s="282"/>
      <c r="M211" s="283" t="s">
        <v>1</v>
      </c>
      <c r="N211" s="284" t="s">
        <v>41</v>
      </c>
      <c r="O211" s="91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9" t="s">
        <v>213</v>
      </c>
      <c r="AT211" s="239" t="s">
        <v>298</v>
      </c>
      <c r="AU211" s="239" t="s">
        <v>84</v>
      </c>
      <c r="AY211" s="17" t="s">
        <v>156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7" t="s">
        <v>84</v>
      </c>
      <c r="BK211" s="240">
        <f>ROUND(I211*H211,2)</f>
        <v>0</v>
      </c>
      <c r="BL211" s="17" t="s">
        <v>163</v>
      </c>
      <c r="BM211" s="239" t="s">
        <v>1241</v>
      </c>
    </row>
    <row r="212" s="13" customFormat="1">
      <c r="A212" s="13"/>
      <c r="B212" s="241"/>
      <c r="C212" s="242"/>
      <c r="D212" s="243" t="s">
        <v>169</v>
      </c>
      <c r="E212" s="244" t="s">
        <v>1</v>
      </c>
      <c r="F212" s="245" t="s">
        <v>1132</v>
      </c>
      <c r="G212" s="242"/>
      <c r="H212" s="244" t="s">
        <v>1</v>
      </c>
      <c r="I212" s="246"/>
      <c r="J212" s="242"/>
      <c r="K212" s="242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169</v>
      </c>
      <c r="AU212" s="251" t="s">
        <v>84</v>
      </c>
      <c r="AV212" s="13" t="s">
        <v>84</v>
      </c>
      <c r="AW212" s="13" t="s">
        <v>32</v>
      </c>
      <c r="AX212" s="13" t="s">
        <v>76</v>
      </c>
      <c r="AY212" s="251" t="s">
        <v>156</v>
      </c>
    </row>
    <row r="213" s="14" customFormat="1">
      <c r="A213" s="14"/>
      <c r="B213" s="252"/>
      <c r="C213" s="253"/>
      <c r="D213" s="243" t="s">
        <v>169</v>
      </c>
      <c r="E213" s="254" t="s">
        <v>1</v>
      </c>
      <c r="F213" s="255" t="s">
        <v>157</v>
      </c>
      <c r="G213" s="253"/>
      <c r="H213" s="256">
        <v>3</v>
      </c>
      <c r="I213" s="257"/>
      <c r="J213" s="253"/>
      <c r="K213" s="253"/>
      <c r="L213" s="258"/>
      <c r="M213" s="259"/>
      <c r="N213" s="260"/>
      <c r="O213" s="260"/>
      <c r="P213" s="260"/>
      <c r="Q213" s="260"/>
      <c r="R213" s="260"/>
      <c r="S213" s="260"/>
      <c r="T213" s="26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2" t="s">
        <v>169</v>
      </c>
      <c r="AU213" s="262" t="s">
        <v>84</v>
      </c>
      <c r="AV213" s="14" t="s">
        <v>86</v>
      </c>
      <c r="AW213" s="14" t="s">
        <v>32</v>
      </c>
      <c r="AX213" s="14" t="s">
        <v>76</v>
      </c>
      <c r="AY213" s="262" t="s">
        <v>156</v>
      </c>
    </row>
    <row r="214" s="15" customFormat="1">
      <c r="A214" s="15"/>
      <c r="B214" s="263"/>
      <c r="C214" s="264"/>
      <c r="D214" s="243" t="s">
        <v>169</v>
      </c>
      <c r="E214" s="265" t="s">
        <v>1</v>
      </c>
      <c r="F214" s="266" t="s">
        <v>179</v>
      </c>
      <c r="G214" s="264"/>
      <c r="H214" s="267">
        <v>3</v>
      </c>
      <c r="I214" s="268"/>
      <c r="J214" s="264"/>
      <c r="K214" s="264"/>
      <c r="L214" s="269"/>
      <c r="M214" s="270"/>
      <c r="N214" s="271"/>
      <c r="O214" s="271"/>
      <c r="P214" s="271"/>
      <c r="Q214" s="271"/>
      <c r="R214" s="271"/>
      <c r="S214" s="271"/>
      <c r="T214" s="272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73" t="s">
        <v>169</v>
      </c>
      <c r="AU214" s="273" t="s">
        <v>84</v>
      </c>
      <c r="AV214" s="15" t="s">
        <v>163</v>
      </c>
      <c r="AW214" s="15" t="s">
        <v>32</v>
      </c>
      <c r="AX214" s="15" t="s">
        <v>84</v>
      </c>
      <c r="AY214" s="273" t="s">
        <v>156</v>
      </c>
    </row>
    <row r="215" s="2" customFormat="1" ht="21.75" customHeight="1">
      <c r="A215" s="38"/>
      <c r="B215" s="39"/>
      <c r="C215" s="227" t="s">
        <v>422</v>
      </c>
      <c r="D215" s="227" t="s">
        <v>159</v>
      </c>
      <c r="E215" s="228" t="s">
        <v>1242</v>
      </c>
      <c r="F215" s="229" t="s">
        <v>1243</v>
      </c>
      <c r="G215" s="230" t="s">
        <v>1000</v>
      </c>
      <c r="H215" s="231">
        <v>3</v>
      </c>
      <c r="I215" s="232"/>
      <c r="J215" s="233">
        <f>ROUND(I215*H215,2)</f>
        <v>0</v>
      </c>
      <c r="K215" s="234"/>
      <c r="L215" s="44"/>
      <c r="M215" s="235" t="s">
        <v>1</v>
      </c>
      <c r="N215" s="236" t="s">
        <v>41</v>
      </c>
      <c r="O215" s="91"/>
      <c r="P215" s="237">
        <f>O215*H215</f>
        <v>0</v>
      </c>
      <c r="Q215" s="237">
        <v>0</v>
      </c>
      <c r="R215" s="237">
        <f>Q215*H215</f>
        <v>0</v>
      </c>
      <c r="S215" s="237">
        <v>0</v>
      </c>
      <c r="T215" s="23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9" t="s">
        <v>163</v>
      </c>
      <c r="AT215" s="239" t="s">
        <v>159</v>
      </c>
      <c r="AU215" s="239" t="s">
        <v>84</v>
      </c>
      <c r="AY215" s="17" t="s">
        <v>156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7" t="s">
        <v>84</v>
      </c>
      <c r="BK215" s="240">
        <f>ROUND(I215*H215,2)</f>
        <v>0</v>
      </c>
      <c r="BL215" s="17" t="s">
        <v>163</v>
      </c>
      <c r="BM215" s="239" t="s">
        <v>1244</v>
      </c>
    </row>
    <row r="216" s="2" customFormat="1" ht="21.75" customHeight="1">
      <c r="A216" s="38"/>
      <c r="B216" s="39"/>
      <c r="C216" s="274" t="s">
        <v>426</v>
      </c>
      <c r="D216" s="274" t="s">
        <v>298</v>
      </c>
      <c r="E216" s="275" t="s">
        <v>1245</v>
      </c>
      <c r="F216" s="276" t="s">
        <v>1246</v>
      </c>
      <c r="G216" s="277" t="s">
        <v>1000</v>
      </c>
      <c r="H216" s="278">
        <v>3</v>
      </c>
      <c r="I216" s="279"/>
      <c r="J216" s="280">
        <f>ROUND(I216*H216,2)</f>
        <v>0</v>
      </c>
      <c r="K216" s="281"/>
      <c r="L216" s="282"/>
      <c r="M216" s="283" t="s">
        <v>1</v>
      </c>
      <c r="N216" s="284" t="s">
        <v>41</v>
      </c>
      <c r="O216" s="91"/>
      <c r="P216" s="237">
        <f>O216*H216</f>
        <v>0</v>
      </c>
      <c r="Q216" s="237">
        <v>0</v>
      </c>
      <c r="R216" s="237">
        <f>Q216*H216</f>
        <v>0</v>
      </c>
      <c r="S216" s="237">
        <v>0</v>
      </c>
      <c r="T216" s="23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9" t="s">
        <v>213</v>
      </c>
      <c r="AT216" s="239" t="s">
        <v>298</v>
      </c>
      <c r="AU216" s="239" t="s">
        <v>84</v>
      </c>
      <c r="AY216" s="17" t="s">
        <v>156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7" t="s">
        <v>84</v>
      </c>
      <c r="BK216" s="240">
        <f>ROUND(I216*H216,2)</f>
        <v>0</v>
      </c>
      <c r="BL216" s="17" t="s">
        <v>163</v>
      </c>
      <c r="BM216" s="239" t="s">
        <v>1247</v>
      </c>
    </row>
    <row r="217" s="13" customFormat="1">
      <c r="A217" s="13"/>
      <c r="B217" s="241"/>
      <c r="C217" s="242"/>
      <c r="D217" s="243" t="s">
        <v>169</v>
      </c>
      <c r="E217" s="244" t="s">
        <v>1</v>
      </c>
      <c r="F217" s="245" t="s">
        <v>1132</v>
      </c>
      <c r="G217" s="242"/>
      <c r="H217" s="244" t="s">
        <v>1</v>
      </c>
      <c r="I217" s="246"/>
      <c r="J217" s="242"/>
      <c r="K217" s="242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169</v>
      </c>
      <c r="AU217" s="251" t="s">
        <v>84</v>
      </c>
      <c r="AV217" s="13" t="s">
        <v>84</v>
      </c>
      <c r="AW217" s="13" t="s">
        <v>32</v>
      </c>
      <c r="AX217" s="13" t="s">
        <v>76</v>
      </c>
      <c r="AY217" s="251" t="s">
        <v>156</v>
      </c>
    </row>
    <row r="218" s="14" customFormat="1">
      <c r="A218" s="14"/>
      <c r="B218" s="252"/>
      <c r="C218" s="253"/>
      <c r="D218" s="243" t="s">
        <v>169</v>
      </c>
      <c r="E218" s="254" t="s">
        <v>1</v>
      </c>
      <c r="F218" s="255" t="s">
        <v>157</v>
      </c>
      <c r="G218" s="253"/>
      <c r="H218" s="256">
        <v>3</v>
      </c>
      <c r="I218" s="257"/>
      <c r="J218" s="253"/>
      <c r="K218" s="253"/>
      <c r="L218" s="258"/>
      <c r="M218" s="259"/>
      <c r="N218" s="260"/>
      <c r="O218" s="260"/>
      <c r="P218" s="260"/>
      <c r="Q218" s="260"/>
      <c r="R218" s="260"/>
      <c r="S218" s="260"/>
      <c r="T218" s="26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2" t="s">
        <v>169</v>
      </c>
      <c r="AU218" s="262" t="s">
        <v>84</v>
      </c>
      <c r="AV218" s="14" t="s">
        <v>86</v>
      </c>
      <c r="AW218" s="14" t="s">
        <v>32</v>
      </c>
      <c r="AX218" s="14" t="s">
        <v>76</v>
      </c>
      <c r="AY218" s="262" t="s">
        <v>156</v>
      </c>
    </row>
    <row r="219" s="15" customFormat="1">
      <c r="A219" s="15"/>
      <c r="B219" s="263"/>
      <c r="C219" s="264"/>
      <c r="D219" s="243" t="s">
        <v>169</v>
      </c>
      <c r="E219" s="265" t="s">
        <v>1</v>
      </c>
      <c r="F219" s="266" t="s">
        <v>179</v>
      </c>
      <c r="G219" s="264"/>
      <c r="H219" s="267">
        <v>3</v>
      </c>
      <c r="I219" s="268"/>
      <c r="J219" s="264"/>
      <c r="K219" s="264"/>
      <c r="L219" s="269"/>
      <c r="M219" s="270"/>
      <c r="N219" s="271"/>
      <c r="O219" s="271"/>
      <c r="P219" s="271"/>
      <c r="Q219" s="271"/>
      <c r="R219" s="271"/>
      <c r="S219" s="271"/>
      <c r="T219" s="272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73" t="s">
        <v>169</v>
      </c>
      <c r="AU219" s="273" t="s">
        <v>84</v>
      </c>
      <c r="AV219" s="15" t="s">
        <v>163</v>
      </c>
      <c r="AW219" s="15" t="s">
        <v>32</v>
      </c>
      <c r="AX219" s="15" t="s">
        <v>84</v>
      </c>
      <c r="AY219" s="273" t="s">
        <v>156</v>
      </c>
    </row>
    <row r="220" s="2" customFormat="1" ht="16.5" customHeight="1">
      <c r="A220" s="38"/>
      <c r="B220" s="39"/>
      <c r="C220" s="227" t="s">
        <v>431</v>
      </c>
      <c r="D220" s="227" t="s">
        <v>159</v>
      </c>
      <c r="E220" s="228" t="s">
        <v>1248</v>
      </c>
      <c r="F220" s="229" t="s">
        <v>1249</v>
      </c>
      <c r="G220" s="230" t="s">
        <v>196</v>
      </c>
      <c r="H220" s="231">
        <v>24</v>
      </c>
      <c r="I220" s="232"/>
      <c r="J220" s="233">
        <f>ROUND(I220*H220,2)</f>
        <v>0</v>
      </c>
      <c r="K220" s="234"/>
      <c r="L220" s="44"/>
      <c r="M220" s="235" t="s">
        <v>1</v>
      </c>
      <c r="N220" s="236" t="s">
        <v>41</v>
      </c>
      <c r="O220" s="91"/>
      <c r="P220" s="237">
        <f>O220*H220</f>
        <v>0</v>
      </c>
      <c r="Q220" s="237">
        <v>0</v>
      </c>
      <c r="R220" s="237">
        <f>Q220*H220</f>
        <v>0</v>
      </c>
      <c r="S220" s="237">
        <v>0</v>
      </c>
      <c r="T220" s="23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9" t="s">
        <v>163</v>
      </c>
      <c r="AT220" s="239" t="s">
        <v>159</v>
      </c>
      <c r="AU220" s="239" t="s">
        <v>84</v>
      </c>
      <c r="AY220" s="17" t="s">
        <v>156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7" t="s">
        <v>84</v>
      </c>
      <c r="BK220" s="240">
        <f>ROUND(I220*H220,2)</f>
        <v>0</v>
      </c>
      <c r="BL220" s="17" t="s">
        <v>163</v>
      </c>
      <c r="BM220" s="239" t="s">
        <v>1250</v>
      </c>
    </row>
    <row r="221" s="2" customFormat="1" ht="21.75" customHeight="1">
      <c r="A221" s="38"/>
      <c r="B221" s="39"/>
      <c r="C221" s="274" t="s">
        <v>435</v>
      </c>
      <c r="D221" s="274" t="s">
        <v>298</v>
      </c>
      <c r="E221" s="275" t="s">
        <v>1251</v>
      </c>
      <c r="F221" s="276" t="s">
        <v>1252</v>
      </c>
      <c r="G221" s="277" t="s">
        <v>196</v>
      </c>
      <c r="H221" s="278">
        <v>24</v>
      </c>
      <c r="I221" s="279"/>
      <c r="J221" s="280">
        <f>ROUND(I221*H221,2)</f>
        <v>0</v>
      </c>
      <c r="K221" s="281"/>
      <c r="L221" s="282"/>
      <c r="M221" s="283" t="s">
        <v>1</v>
      </c>
      <c r="N221" s="284" t="s">
        <v>41</v>
      </c>
      <c r="O221" s="91"/>
      <c r="P221" s="237">
        <f>O221*H221</f>
        <v>0</v>
      </c>
      <c r="Q221" s="237">
        <v>0</v>
      </c>
      <c r="R221" s="237">
        <f>Q221*H221</f>
        <v>0</v>
      </c>
      <c r="S221" s="237">
        <v>0</v>
      </c>
      <c r="T221" s="23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9" t="s">
        <v>213</v>
      </c>
      <c r="AT221" s="239" t="s">
        <v>298</v>
      </c>
      <c r="AU221" s="239" t="s">
        <v>84</v>
      </c>
      <c r="AY221" s="17" t="s">
        <v>156</v>
      </c>
      <c r="BE221" s="240">
        <f>IF(N221="základní",J221,0)</f>
        <v>0</v>
      </c>
      <c r="BF221" s="240">
        <f>IF(N221="snížená",J221,0)</f>
        <v>0</v>
      </c>
      <c r="BG221" s="240">
        <f>IF(N221="zákl. přenesená",J221,0)</f>
        <v>0</v>
      </c>
      <c r="BH221" s="240">
        <f>IF(N221="sníž. přenesená",J221,0)</f>
        <v>0</v>
      </c>
      <c r="BI221" s="240">
        <f>IF(N221="nulová",J221,0)</f>
        <v>0</v>
      </c>
      <c r="BJ221" s="17" t="s">
        <v>84</v>
      </c>
      <c r="BK221" s="240">
        <f>ROUND(I221*H221,2)</f>
        <v>0</v>
      </c>
      <c r="BL221" s="17" t="s">
        <v>163</v>
      </c>
      <c r="BM221" s="239" t="s">
        <v>1253</v>
      </c>
    </row>
    <row r="222" s="13" customFormat="1">
      <c r="A222" s="13"/>
      <c r="B222" s="241"/>
      <c r="C222" s="242"/>
      <c r="D222" s="243" t="s">
        <v>169</v>
      </c>
      <c r="E222" s="244" t="s">
        <v>1</v>
      </c>
      <c r="F222" s="245" t="s">
        <v>1132</v>
      </c>
      <c r="G222" s="242"/>
      <c r="H222" s="244" t="s">
        <v>1</v>
      </c>
      <c r="I222" s="246"/>
      <c r="J222" s="242"/>
      <c r="K222" s="242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169</v>
      </c>
      <c r="AU222" s="251" t="s">
        <v>84</v>
      </c>
      <c r="AV222" s="13" t="s">
        <v>84</v>
      </c>
      <c r="AW222" s="13" t="s">
        <v>32</v>
      </c>
      <c r="AX222" s="13" t="s">
        <v>76</v>
      </c>
      <c r="AY222" s="251" t="s">
        <v>156</v>
      </c>
    </row>
    <row r="223" s="14" customFormat="1">
      <c r="A223" s="14"/>
      <c r="B223" s="252"/>
      <c r="C223" s="253"/>
      <c r="D223" s="243" t="s">
        <v>169</v>
      </c>
      <c r="E223" s="254" t="s">
        <v>1</v>
      </c>
      <c r="F223" s="255" t="s">
        <v>313</v>
      </c>
      <c r="G223" s="253"/>
      <c r="H223" s="256">
        <v>24</v>
      </c>
      <c r="I223" s="257"/>
      <c r="J223" s="253"/>
      <c r="K223" s="253"/>
      <c r="L223" s="258"/>
      <c r="M223" s="259"/>
      <c r="N223" s="260"/>
      <c r="O223" s="260"/>
      <c r="P223" s="260"/>
      <c r="Q223" s="260"/>
      <c r="R223" s="260"/>
      <c r="S223" s="260"/>
      <c r="T223" s="261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2" t="s">
        <v>169</v>
      </c>
      <c r="AU223" s="262" t="s">
        <v>84</v>
      </c>
      <c r="AV223" s="14" t="s">
        <v>86</v>
      </c>
      <c r="AW223" s="14" t="s">
        <v>32</v>
      </c>
      <c r="AX223" s="14" t="s">
        <v>76</v>
      </c>
      <c r="AY223" s="262" t="s">
        <v>156</v>
      </c>
    </row>
    <row r="224" s="15" customFormat="1">
      <c r="A224" s="15"/>
      <c r="B224" s="263"/>
      <c r="C224" s="264"/>
      <c r="D224" s="243" t="s">
        <v>169</v>
      </c>
      <c r="E224" s="265" t="s">
        <v>1</v>
      </c>
      <c r="F224" s="266" t="s">
        <v>179</v>
      </c>
      <c r="G224" s="264"/>
      <c r="H224" s="267">
        <v>24</v>
      </c>
      <c r="I224" s="268"/>
      <c r="J224" s="264"/>
      <c r="K224" s="264"/>
      <c r="L224" s="269"/>
      <c r="M224" s="270"/>
      <c r="N224" s="271"/>
      <c r="O224" s="271"/>
      <c r="P224" s="271"/>
      <c r="Q224" s="271"/>
      <c r="R224" s="271"/>
      <c r="S224" s="271"/>
      <c r="T224" s="272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3" t="s">
        <v>169</v>
      </c>
      <c r="AU224" s="273" t="s">
        <v>84</v>
      </c>
      <c r="AV224" s="15" t="s">
        <v>163</v>
      </c>
      <c r="AW224" s="15" t="s">
        <v>32</v>
      </c>
      <c r="AX224" s="15" t="s">
        <v>84</v>
      </c>
      <c r="AY224" s="273" t="s">
        <v>156</v>
      </c>
    </row>
    <row r="225" s="2" customFormat="1" ht="16.5" customHeight="1">
      <c r="A225" s="38"/>
      <c r="B225" s="39"/>
      <c r="C225" s="227" t="s">
        <v>440</v>
      </c>
      <c r="D225" s="227" t="s">
        <v>159</v>
      </c>
      <c r="E225" s="228" t="s">
        <v>1254</v>
      </c>
      <c r="F225" s="229" t="s">
        <v>1255</v>
      </c>
      <c r="G225" s="230" t="s">
        <v>196</v>
      </c>
      <c r="H225" s="231">
        <v>144</v>
      </c>
      <c r="I225" s="232"/>
      <c r="J225" s="233">
        <f>ROUND(I225*H225,2)</f>
        <v>0</v>
      </c>
      <c r="K225" s="234"/>
      <c r="L225" s="44"/>
      <c r="M225" s="235" t="s">
        <v>1</v>
      </c>
      <c r="N225" s="236" t="s">
        <v>41</v>
      </c>
      <c r="O225" s="91"/>
      <c r="P225" s="237">
        <f>O225*H225</f>
        <v>0</v>
      </c>
      <c r="Q225" s="237">
        <v>0</v>
      </c>
      <c r="R225" s="237">
        <f>Q225*H225</f>
        <v>0</v>
      </c>
      <c r="S225" s="237">
        <v>0</v>
      </c>
      <c r="T225" s="23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9" t="s">
        <v>163</v>
      </c>
      <c r="AT225" s="239" t="s">
        <v>159</v>
      </c>
      <c r="AU225" s="239" t="s">
        <v>84</v>
      </c>
      <c r="AY225" s="17" t="s">
        <v>156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7" t="s">
        <v>84</v>
      </c>
      <c r="BK225" s="240">
        <f>ROUND(I225*H225,2)</f>
        <v>0</v>
      </c>
      <c r="BL225" s="17" t="s">
        <v>163</v>
      </c>
      <c r="BM225" s="239" t="s">
        <v>1256</v>
      </c>
    </row>
    <row r="226" s="2" customFormat="1" ht="16.5" customHeight="1">
      <c r="A226" s="38"/>
      <c r="B226" s="39"/>
      <c r="C226" s="274" t="s">
        <v>446</v>
      </c>
      <c r="D226" s="274" t="s">
        <v>298</v>
      </c>
      <c r="E226" s="275" t="s">
        <v>1257</v>
      </c>
      <c r="F226" s="276" t="s">
        <v>1258</v>
      </c>
      <c r="G226" s="277" t="s">
        <v>196</v>
      </c>
      <c r="H226" s="278">
        <v>144</v>
      </c>
      <c r="I226" s="279"/>
      <c r="J226" s="280">
        <f>ROUND(I226*H226,2)</f>
        <v>0</v>
      </c>
      <c r="K226" s="281"/>
      <c r="L226" s="282"/>
      <c r="M226" s="283" t="s">
        <v>1</v>
      </c>
      <c r="N226" s="284" t="s">
        <v>41</v>
      </c>
      <c r="O226" s="91"/>
      <c r="P226" s="237">
        <f>O226*H226</f>
        <v>0</v>
      </c>
      <c r="Q226" s="237">
        <v>0</v>
      </c>
      <c r="R226" s="237">
        <f>Q226*H226</f>
        <v>0</v>
      </c>
      <c r="S226" s="237">
        <v>0</v>
      </c>
      <c r="T226" s="23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9" t="s">
        <v>213</v>
      </c>
      <c r="AT226" s="239" t="s">
        <v>298</v>
      </c>
      <c r="AU226" s="239" t="s">
        <v>84</v>
      </c>
      <c r="AY226" s="17" t="s">
        <v>156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7" t="s">
        <v>84</v>
      </c>
      <c r="BK226" s="240">
        <f>ROUND(I226*H226,2)</f>
        <v>0</v>
      </c>
      <c r="BL226" s="17" t="s">
        <v>163</v>
      </c>
      <c r="BM226" s="239" t="s">
        <v>1259</v>
      </c>
    </row>
    <row r="227" s="13" customFormat="1">
      <c r="A227" s="13"/>
      <c r="B227" s="241"/>
      <c r="C227" s="242"/>
      <c r="D227" s="243" t="s">
        <v>169</v>
      </c>
      <c r="E227" s="244" t="s">
        <v>1</v>
      </c>
      <c r="F227" s="245" t="s">
        <v>1132</v>
      </c>
      <c r="G227" s="242"/>
      <c r="H227" s="244" t="s">
        <v>1</v>
      </c>
      <c r="I227" s="246"/>
      <c r="J227" s="242"/>
      <c r="K227" s="242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169</v>
      </c>
      <c r="AU227" s="251" t="s">
        <v>84</v>
      </c>
      <c r="AV227" s="13" t="s">
        <v>84</v>
      </c>
      <c r="AW227" s="13" t="s">
        <v>32</v>
      </c>
      <c r="AX227" s="13" t="s">
        <v>76</v>
      </c>
      <c r="AY227" s="251" t="s">
        <v>156</v>
      </c>
    </row>
    <row r="228" s="14" customFormat="1">
      <c r="A228" s="14"/>
      <c r="B228" s="252"/>
      <c r="C228" s="253"/>
      <c r="D228" s="243" t="s">
        <v>169</v>
      </c>
      <c r="E228" s="254" t="s">
        <v>1</v>
      </c>
      <c r="F228" s="255" t="s">
        <v>1260</v>
      </c>
      <c r="G228" s="253"/>
      <c r="H228" s="256">
        <v>144</v>
      </c>
      <c r="I228" s="257"/>
      <c r="J228" s="253"/>
      <c r="K228" s="253"/>
      <c r="L228" s="258"/>
      <c r="M228" s="259"/>
      <c r="N228" s="260"/>
      <c r="O228" s="260"/>
      <c r="P228" s="260"/>
      <c r="Q228" s="260"/>
      <c r="R228" s="260"/>
      <c r="S228" s="260"/>
      <c r="T228" s="26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2" t="s">
        <v>169</v>
      </c>
      <c r="AU228" s="262" t="s">
        <v>84</v>
      </c>
      <c r="AV228" s="14" t="s">
        <v>86</v>
      </c>
      <c r="AW228" s="14" t="s">
        <v>32</v>
      </c>
      <c r="AX228" s="14" t="s">
        <v>76</v>
      </c>
      <c r="AY228" s="262" t="s">
        <v>156</v>
      </c>
    </row>
    <row r="229" s="15" customFormat="1">
      <c r="A229" s="15"/>
      <c r="B229" s="263"/>
      <c r="C229" s="264"/>
      <c r="D229" s="243" t="s">
        <v>169</v>
      </c>
      <c r="E229" s="265" t="s">
        <v>1</v>
      </c>
      <c r="F229" s="266" t="s">
        <v>179</v>
      </c>
      <c r="G229" s="264"/>
      <c r="H229" s="267">
        <v>144</v>
      </c>
      <c r="I229" s="268"/>
      <c r="J229" s="264"/>
      <c r="K229" s="264"/>
      <c r="L229" s="269"/>
      <c r="M229" s="270"/>
      <c r="N229" s="271"/>
      <c r="O229" s="271"/>
      <c r="P229" s="271"/>
      <c r="Q229" s="271"/>
      <c r="R229" s="271"/>
      <c r="S229" s="271"/>
      <c r="T229" s="272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3" t="s">
        <v>169</v>
      </c>
      <c r="AU229" s="273" t="s">
        <v>84</v>
      </c>
      <c r="AV229" s="15" t="s">
        <v>163</v>
      </c>
      <c r="AW229" s="15" t="s">
        <v>32</v>
      </c>
      <c r="AX229" s="15" t="s">
        <v>84</v>
      </c>
      <c r="AY229" s="273" t="s">
        <v>156</v>
      </c>
    </row>
    <row r="230" s="2" customFormat="1" ht="21.75" customHeight="1">
      <c r="A230" s="38"/>
      <c r="B230" s="39"/>
      <c r="C230" s="227" t="s">
        <v>454</v>
      </c>
      <c r="D230" s="227" t="s">
        <v>159</v>
      </c>
      <c r="E230" s="228" t="s">
        <v>1261</v>
      </c>
      <c r="F230" s="229" t="s">
        <v>1262</v>
      </c>
      <c r="G230" s="230" t="s">
        <v>196</v>
      </c>
      <c r="H230" s="231">
        <v>27</v>
      </c>
      <c r="I230" s="232"/>
      <c r="J230" s="233">
        <f>ROUND(I230*H230,2)</f>
        <v>0</v>
      </c>
      <c r="K230" s="234"/>
      <c r="L230" s="44"/>
      <c r="M230" s="235" t="s">
        <v>1</v>
      </c>
      <c r="N230" s="236" t="s">
        <v>41</v>
      </c>
      <c r="O230" s="91"/>
      <c r="P230" s="237">
        <f>O230*H230</f>
        <v>0</v>
      </c>
      <c r="Q230" s="237">
        <v>0</v>
      </c>
      <c r="R230" s="237">
        <f>Q230*H230</f>
        <v>0</v>
      </c>
      <c r="S230" s="237">
        <v>0</v>
      </c>
      <c r="T230" s="23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9" t="s">
        <v>163</v>
      </c>
      <c r="AT230" s="239" t="s">
        <v>159</v>
      </c>
      <c r="AU230" s="239" t="s">
        <v>84</v>
      </c>
      <c r="AY230" s="17" t="s">
        <v>156</v>
      </c>
      <c r="BE230" s="240">
        <f>IF(N230="základní",J230,0)</f>
        <v>0</v>
      </c>
      <c r="BF230" s="240">
        <f>IF(N230="snížená",J230,0)</f>
        <v>0</v>
      </c>
      <c r="BG230" s="240">
        <f>IF(N230="zákl. přenesená",J230,0)</f>
        <v>0</v>
      </c>
      <c r="BH230" s="240">
        <f>IF(N230="sníž. přenesená",J230,0)</f>
        <v>0</v>
      </c>
      <c r="BI230" s="240">
        <f>IF(N230="nulová",J230,0)</f>
        <v>0</v>
      </c>
      <c r="BJ230" s="17" t="s">
        <v>84</v>
      </c>
      <c r="BK230" s="240">
        <f>ROUND(I230*H230,2)</f>
        <v>0</v>
      </c>
      <c r="BL230" s="17" t="s">
        <v>163</v>
      </c>
      <c r="BM230" s="239" t="s">
        <v>1263</v>
      </c>
    </row>
    <row r="231" s="13" customFormat="1">
      <c r="A231" s="13"/>
      <c r="B231" s="241"/>
      <c r="C231" s="242"/>
      <c r="D231" s="243" t="s">
        <v>169</v>
      </c>
      <c r="E231" s="244" t="s">
        <v>1</v>
      </c>
      <c r="F231" s="245" t="s">
        <v>1132</v>
      </c>
      <c r="G231" s="242"/>
      <c r="H231" s="244" t="s">
        <v>1</v>
      </c>
      <c r="I231" s="246"/>
      <c r="J231" s="242"/>
      <c r="K231" s="242"/>
      <c r="L231" s="247"/>
      <c r="M231" s="248"/>
      <c r="N231" s="249"/>
      <c r="O231" s="249"/>
      <c r="P231" s="249"/>
      <c r="Q231" s="249"/>
      <c r="R231" s="249"/>
      <c r="S231" s="249"/>
      <c r="T231" s="25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1" t="s">
        <v>169</v>
      </c>
      <c r="AU231" s="251" t="s">
        <v>84</v>
      </c>
      <c r="AV231" s="13" t="s">
        <v>84</v>
      </c>
      <c r="AW231" s="13" t="s">
        <v>32</v>
      </c>
      <c r="AX231" s="13" t="s">
        <v>76</v>
      </c>
      <c r="AY231" s="251" t="s">
        <v>156</v>
      </c>
    </row>
    <row r="232" s="14" customFormat="1">
      <c r="A232" s="14"/>
      <c r="B232" s="252"/>
      <c r="C232" s="253"/>
      <c r="D232" s="243" t="s">
        <v>169</v>
      </c>
      <c r="E232" s="254" t="s">
        <v>1</v>
      </c>
      <c r="F232" s="255" t="s">
        <v>328</v>
      </c>
      <c r="G232" s="253"/>
      <c r="H232" s="256">
        <v>27</v>
      </c>
      <c r="I232" s="257"/>
      <c r="J232" s="253"/>
      <c r="K232" s="253"/>
      <c r="L232" s="258"/>
      <c r="M232" s="259"/>
      <c r="N232" s="260"/>
      <c r="O232" s="260"/>
      <c r="P232" s="260"/>
      <c r="Q232" s="260"/>
      <c r="R232" s="260"/>
      <c r="S232" s="260"/>
      <c r="T232" s="261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2" t="s">
        <v>169</v>
      </c>
      <c r="AU232" s="262" t="s">
        <v>84</v>
      </c>
      <c r="AV232" s="14" t="s">
        <v>86</v>
      </c>
      <c r="AW232" s="14" t="s">
        <v>32</v>
      </c>
      <c r="AX232" s="14" t="s">
        <v>76</v>
      </c>
      <c r="AY232" s="262" t="s">
        <v>156</v>
      </c>
    </row>
    <row r="233" s="15" customFormat="1">
      <c r="A233" s="15"/>
      <c r="B233" s="263"/>
      <c r="C233" s="264"/>
      <c r="D233" s="243" t="s">
        <v>169</v>
      </c>
      <c r="E233" s="265" t="s">
        <v>1</v>
      </c>
      <c r="F233" s="266" t="s">
        <v>179</v>
      </c>
      <c r="G233" s="264"/>
      <c r="H233" s="267">
        <v>27</v>
      </c>
      <c r="I233" s="268"/>
      <c r="J233" s="264"/>
      <c r="K233" s="264"/>
      <c r="L233" s="269"/>
      <c r="M233" s="270"/>
      <c r="N233" s="271"/>
      <c r="O233" s="271"/>
      <c r="P233" s="271"/>
      <c r="Q233" s="271"/>
      <c r="R233" s="271"/>
      <c r="S233" s="271"/>
      <c r="T233" s="272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3" t="s">
        <v>169</v>
      </c>
      <c r="AU233" s="273" t="s">
        <v>84</v>
      </c>
      <c r="AV233" s="15" t="s">
        <v>163</v>
      </c>
      <c r="AW233" s="15" t="s">
        <v>32</v>
      </c>
      <c r="AX233" s="15" t="s">
        <v>84</v>
      </c>
      <c r="AY233" s="273" t="s">
        <v>156</v>
      </c>
    </row>
    <row r="234" s="2" customFormat="1" ht="24.15" customHeight="1">
      <c r="A234" s="38"/>
      <c r="B234" s="39"/>
      <c r="C234" s="227" t="s">
        <v>458</v>
      </c>
      <c r="D234" s="227" t="s">
        <v>159</v>
      </c>
      <c r="E234" s="228" t="s">
        <v>1264</v>
      </c>
      <c r="F234" s="229" t="s">
        <v>1265</v>
      </c>
      <c r="G234" s="230" t="s">
        <v>196</v>
      </c>
      <c r="H234" s="231">
        <v>27</v>
      </c>
      <c r="I234" s="232"/>
      <c r="J234" s="233">
        <f>ROUND(I234*H234,2)</f>
        <v>0</v>
      </c>
      <c r="K234" s="234"/>
      <c r="L234" s="44"/>
      <c r="M234" s="235" t="s">
        <v>1</v>
      </c>
      <c r="N234" s="236" t="s">
        <v>41</v>
      </c>
      <c r="O234" s="91"/>
      <c r="P234" s="237">
        <f>O234*H234</f>
        <v>0</v>
      </c>
      <c r="Q234" s="237">
        <v>0</v>
      </c>
      <c r="R234" s="237">
        <f>Q234*H234</f>
        <v>0</v>
      </c>
      <c r="S234" s="237">
        <v>0</v>
      </c>
      <c r="T234" s="23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9" t="s">
        <v>163</v>
      </c>
      <c r="AT234" s="239" t="s">
        <v>159</v>
      </c>
      <c r="AU234" s="239" t="s">
        <v>84</v>
      </c>
      <c r="AY234" s="17" t="s">
        <v>156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7" t="s">
        <v>84</v>
      </c>
      <c r="BK234" s="240">
        <f>ROUND(I234*H234,2)</f>
        <v>0</v>
      </c>
      <c r="BL234" s="17" t="s">
        <v>163</v>
      </c>
      <c r="BM234" s="239" t="s">
        <v>1266</v>
      </c>
    </row>
    <row r="235" s="13" customFormat="1">
      <c r="A235" s="13"/>
      <c r="B235" s="241"/>
      <c r="C235" s="242"/>
      <c r="D235" s="243" t="s">
        <v>169</v>
      </c>
      <c r="E235" s="244" t="s">
        <v>1</v>
      </c>
      <c r="F235" s="245" t="s">
        <v>1132</v>
      </c>
      <c r="G235" s="242"/>
      <c r="H235" s="244" t="s">
        <v>1</v>
      </c>
      <c r="I235" s="246"/>
      <c r="J235" s="242"/>
      <c r="K235" s="242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169</v>
      </c>
      <c r="AU235" s="251" t="s">
        <v>84</v>
      </c>
      <c r="AV235" s="13" t="s">
        <v>84</v>
      </c>
      <c r="AW235" s="13" t="s">
        <v>32</v>
      </c>
      <c r="AX235" s="13" t="s">
        <v>76</v>
      </c>
      <c r="AY235" s="251" t="s">
        <v>156</v>
      </c>
    </row>
    <row r="236" s="14" customFormat="1">
      <c r="A236" s="14"/>
      <c r="B236" s="252"/>
      <c r="C236" s="253"/>
      <c r="D236" s="243" t="s">
        <v>169</v>
      </c>
      <c r="E236" s="254" t="s">
        <v>1</v>
      </c>
      <c r="F236" s="255" t="s">
        <v>328</v>
      </c>
      <c r="G236" s="253"/>
      <c r="H236" s="256">
        <v>27</v>
      </c>
      <c r="I236" s="257"/>
      <c r="J236" s="253"/>
      <c r="K236" s="253"/>
      <c r="L236" s="258"/>
      <c r="M236" s="259"/>
      <c r="N236" s="260"/>
      <c r="O236" s="260"/>
      <c r="P236" s="260"/>
      <c r="Q236" s="260"/>
      <c r="R236" s="260"/>
      <c r="S236" s="260"/>
      <c r="T236" s="261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2" t="s">
        <v>169</v>
      </c>
      <c r="AU236" s="262" t="s">
        <v>84</v>
      </c>
      <c r="AV236" s="14" t="s">
        <v>86</v>
      </c>
      <c r="AW236" s="14" t="s">
        <v>32</v>
      </c>
      <c r="AX236" s="14" t="s">
        <v>76</v>
      </c>
      <c r="AY236" s="262" t="s">
        <v>156</v>
      </c>
    </row>
    <row r="237" s="15" customFormat="1">
      <c r="A237" s="15"/>
      <c r="B237" s="263"/>
      <c r="C237" s="264"/>
      <c r="D237" s="243" t="s">
        <v>169</v>
      </c>
      <c r="E237" s="265" t="s">
        <v>1</v>
      </c>
      <c r="F237" s="266" t="s">
        <v>179</v>
      </c>
      <c r="G237" s="264"/>
      <c r="H237" s="267">
        <v>27</v>
      </c>
      <c r="I237" s="268"/>
      <c r="J237" s="264"/>
      <c r="K237" s="264"/>
      <c r="L237" s="269"/>
      <c r="M237" s="270"/>
      <c r="N237" s="271"/>
      <c r="O237" s="271"/>
      <c r="P237" s="271"/>
      <c r="Q237" s="271"/>
      <c r="R237" s="271"/>
      <c r="S237" s="271"/>
      <c r="T237" s="272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3" t="s">
        <v>169</v>
      </c>
      <c r="AU237" s="273" t="s">
        <v>84</v>
      </c>
      <c r="AV237" s="15" t="s">
        <v>163</v>
      </c>
      <c r="AW237" s="15" t="s">
        <v>32</v>
      </c>
      <c r="AX237" s="15" t="s">
        <v>84</v>
      </c>
      <c r="AY237" s="273" t="s">
        <v>156</v>
      </c>
    </row>
    <row r="238" s="2" customFormat="1" ht="24.15" customHeight="1">
      <c r="A238" s="38"/>
      <c r="B238" s="39"/>
      <c r="C238" s="227" t="s">
        <v>462</v>
      </c>
      <c r="D238" s="227" t="s">
        <v>159</v>
      </c>
      <c r="E238" s="228" t="s">
        <v>1267</v>
      </c>
      <c r="F238" s="229" t="s">
        <v>1268</v>
      </c>
      <c r="G238" s="230" t="s">
        <v>196</v>
      </c>
      <c r="H238" s="231">
        <v>132</v>
      </c>
      <c r="I238" s="232"/>
      <c r="J238" s="233">
        <f>ROUND(I238*H238,2)</f>
        <v>0</v>
      </c>
      <c r="K238" s="234"/>
      <c r="L238" s="44"/>
      <c r="M238" s="235" t="s">
        <v>1</v>
      </c>
      <c r="N238" s="236" t="s">
        <v>41</v>
      </c>
      <c r="O238" s="91"/>
      <c r="P238" s="237">
        <f>O238*H238</f>
        <v>0</v>
      </c>
      <c r="Q238" s="237">
        <v>0</v>
      </c>
      <c r="R238" s="237">
        <f>Q238*H238</f>
        <v>0</v>
      </c>
      <c r="S238" s="237">
        <v>0</v>
      </c>
      <c r="T238" s="23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9" t="s">
        <v>163</v>
      </c>
      <c r="AT238" s="239" t="s">
        <v>159</v>
      </c>
      <c r="AU238" s="239" t="s">
        <v>84</v>
      </c>
      <c r="AY238" s="17" t="s">
        <v>156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7" t="s">
        <v>84</v>
      </c>
      <c r="BK238" s="240">
        <f>ROUND(I238*H238,2)</f>
        <v>0</v>
      </c>
      <c r="BL238" s="17" t="s">
        <v>163</v>
      </c>
      <c r="BM238" s="239" t="s">
        <v>1269</v>
      </c>
    </row>
    <row r="239" s="13" customFormat="1">
      <c r="A239" s="13"/>
      <c r="B239" s="241"/>
      <c r="C239" s="242"/>
      <c r="D239" s="243" t="s">
        <v>169</v>
      </c>
      <c r="E239" s="244" t="s">
        <v>1</v>
      </c>
      <c r="F239" s="245" t="s">
        <v>1132</v>
      </c>
      <c r="G239" s="242"/>
      <c r="H239" s="244" t="s">
        <v>1</v>
      </c>
      <c r="I239" s="246"/>
      <c r="J239" s="242"/>
      <c r="K239" s="242"/>
      <c r="L239" s="247"/>
      <c r="M239" s="248"/>
      <c r="N239" s="249"/>
      <c r="O239" s="249"/>
      <c r="P239" s="249"/>
      <c r="Q239" s="249"/>
      <c r="R239" s="249"/>
      <c r="S239" s="249"/>
      <c r="T239" s="25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1" t="s">
        <v>169</v>
      </c>
      <c r="AU239" s="251" t="s">
        <v>84</v>
      </c>
      <c r="AV239" s="13" t="s">
        <v>84</v>
      </c>
      <c r="AW239" s="13" t="s">
        <v>32</v>
      </c>
      <c r="AX239" s="13" t="s">
        <v>76</v>
      </c>
      <c r="AY239" s="251" t="s">
        <v>156</v>
      </c>
    </row>
    <row r="240" s="14" customFormat="1">
      <c r="A240" s="14"/>
      <c r="B240" s="252"/>
      <c r="C240" s="253"/>
      <c r="D240" s="243" t="s">
        <v>169</v>
      </c>
      <c r="E240" s="254" t="s">
        <v>1</v>
      </c>
      <c r="F240" s="255" t="s">
        <v>1270</v>
      </c>
      <c r="G240" s="253"/>
      <c r="H240" s="256">
        <v>132</v>
      </c>
      <c r="I240" s="257"/>
      <c r="J240" s="253"/>
      <c r="K240" s="253"/>
      <c r="L240" s="258"/>
      <c r="M240" s="259"/>
      <c r="N240" s="260"/>
      <c r="O240" s="260"/>
      <c r="P240" s="260"/>
      <c r="Q240" s="260"/>
      <c r="R240" s="260"/>
      <c r="S240" s="260"/>
      <c r="T240" s="261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2" t="s">
        <v>169</v>
      </c>
      <c r="AU240" s="262" t="s">
        <v>84</v>
      </c>
      <c r="AV240" s="14" t="s">
        <v>86</v>
      </c>
      <c r="AW240" s="14" t="s">
        <v>32</v>
      </c>
      <c r="AX240" s="14" t="s">
        <v>76</v>
      </c>
      <c r="AY240" s="262" t="s">
        <v>156</v>
      </c>
    </row>
    <row r="241" s="15" customFormat="1">
      <c r="A241" s="15"/>
      <c r="B241" s="263"/>
      <c r="C241" s="264"/>
      <c r="D241" s="243" t="s">
        <v>169</v>
      </c>
      <c r="E241" s="265" t="s">
        <v>1</v>
      </c>
      <c r="F241" s="266" t="s">
        <v>179</v>
      </c>
      <c r="G241" s="264"/>
      <c r="H241" s="267">
        <v>132</v>
      </c>
      <c r="I241" s="268"/>
      <c r="J241" s="264"/>
      <c r="K241" s="264"/>
      <c r="L241" s="269"/>
      <c r="M241" s="270"/>
      <c r="N241" s="271"/>
      <c r="O241" s="271"/>
      <c r="P241" s="271"/>
      <c r="Q241" s="271"/>
      <c r="R241" s="271"/>
      <c r="S241" s="271"/>
      <c r="T241" s="272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73" t="s">
        <v>169</v>
      </c>
      <c r="AU241" s="273" t="s">
        <v>84</v>
      </c>
      <c r="AV241" s="15" t="s">
        <v>163</v>
      </c>
      <c r="AW241" s="15" t="s">
        <v>32</v>
      </c>
      <c r="AX241" s="15" t="s">
        <v>84</v>
      </c>
      <c r="AY241" s="273" t="s">
        <v>156</v>
      </c>
    </row>
    <row r="242" s="2" customFormat="1" ht="24.15" customHeight="1">
      <c r="A242" s="38"/>
      <c r="B242" s="39"/>
      <c r="C242" s="227" t="s">
        <v>466</v>
      </c>
      <c r="D242" s="227" t="s">
        <v>159</v>
      </c>
      <c r="E242" s="228" t="s">
        <v>1271</v>
      </c>
      <c r="F242" s="229" t="s">
        <v>1272</v>
      </c>
      <c r="G242" s="230" t="s">
        <v>196</v>
      </c>
      <c r="H242" s="231">
        <v>132</v>
      </c>
      <c r="I242" s="232"/>
      <c r="J242" s="233">
        <f>ROUND(I242*H242,2)</f>
        <v>0</v>
      </c>
      <c r="K242" s="234"/>
      <c r="L242" s="44"/>
      <c r="M242" s="235" t="s">
        <v>1</v>
      </c>
      <c r="N242" s="236" t="s">
        <v>41</v>
      </c>
      <c r="O242" s="91"/>
      <c r="P242" s="237">
        <f>O242*H242</f>
        <v>0</v>
      </c>
      <c r="Q242" s="237">
        <v>0</v>
      </c>
      <c r="R242" s="237">
        <f>Q242*H242</f>
        <v>0</v>
      </c>
      <c r="S242" s="237">
        <v>0</v>
      </c>
      <c r="T242" s="23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9" t="s">
        <v>163</v>
      </c>
      <c r="AT242" s="239" t="s">
        <v>159</v>
      </c>
      <c r="AU242" s="239" t="s">
        <v>84</v>
      </c>
      <c r="AY242" s="17" t="s">
        <v>156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7" t="s">
        <v>84</v>
      </c>
      <c r="BK242" s="240">
        <f>ROUND(I242*H242,2)</f>
        <v>0</v>
      </c>
      <c r="BL242" s="17" t="s">
        <v>163</v>
      </c>
      <c r="BM242" s="239" t="s">
        <v>1273</v>
      </c>
    </row>
    <row r="243" s="13" customFormat="1">
      <c r="A243" s="13"/>
      <c r="B243" s="241"/>
      <c r="C243" s="242"/>
      <c r="D243" s="243" t="s">
        <v>169</v>
      </c>
      <c r="E243" s="244" t="s">
        <v>1</v>
      </c>
      <c r="F243" s="245" t="s">
        <v>1132</v>
      </c>
      <c r="G243" s="242"/>
      <c r="H243" s="244" t="s">
        <v>1</v>
      </c>
      <c r="I243" s="246"/>
      <c r="J243" s="242"/>
      <c r="K243" s="242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169</v>
      </c>
      <c r="AU243" s="251" t="s">
        <v>84</v>
      </c>
      <c r="AV243" s="13" t="s">
        <v>84</v>
      </c>
      <c r="AW243" s="13" t="s">
        <v>32</v>
      </c>
      <c r="AX243" s="13" t="s">
        <v>76</v>
      </c>
      <c r="AY243" s="251" t="s">
        <v>156</v>
      </c>
    </row>
    <row r="244" s="14" customFormat="1">
      <c r="A244" s="14"/>
      <c r="B244" s="252"/>
      <c r="C244" s="253"/>
      <c r="D244" s="243" t="s">
        <v>169</v>
      </c>
      <c r="E244" s="254" t="s">
        <v>1</v>
      </c>
      <c r="F244" s="255" t="s">
        <v>1270</v>
      </c>
      <c r="G244" s="253"/>
      <c r="H244" s="256">
        <v>132</v>
      </c>
      <c r="I244" s="257"/>
      <c r="J244" s="253"/>
      <c r="K244" s="253"/>
      <c r="L244" s="258"/>
      <c r="M244" s="259"/>
      <c r="N244" s="260"/>
      <c r="O244" s="260"/>
      <c r="P244" s="260"/>
      <c r="Q244" s="260"/>
      <c r="R244" s="260"/>
      <c r="S244" s="260"/>
      <c r="T244" s="261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2" t="s">
        <v>169</v>
      </c>
      <c r="AU244" s="262" t="s">
        <v>84</v>
      </c>
      <c r="AV244" s="14" t="s">
        <v>86</v>
      </c>
      <c r="AW244" s="14" t="s">
        <v>32</v>
      </c>
      <c r="AX244" s="14" t="s">
        <v>76</v>
      </c>
      <c r="AY244" s="262" t="s">
        <v>156</v>
      </c>
    </row>
    <row r="245" s="15" customFormat="1">
      <c r="A245" s="15"/>
      <c r="B245" s="263"/>
      <c r="C245" s="264"/>
      <c r="D245" s="243" t="s">
        <v>169</v>
      </c>
      <c r="E245" s="265" t="s">
        <v>1</v>
      </c>
      <c r="F245" s="266" t="s">
        <v>179</v>
      </c>
      <c r="G245" s="264"/>
      <c r="H245" s="267">
        <v>132</v>
      </c>
      <c r="I245" s="268"/>
      <c r="J245" s="264"/>
      <c r="K245" s="264"/>
      <c r="L245" s="269"/>
      <c r="M245" s="270"/>
      <c r="N245" s="271"/>
      <c r="O245" s="271"/>
      <c r="P245" s="271"/>
      <c r="Q245" s="271"/>
      <c r="R245" s="271"/>
      <c r="S245" s="271"/>
      <c r="T245" s="272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3" t="s">
        <v>169</v>
      </c>
      <c r="AU245" s="273" t="s">
        <v>84</v>
      </c>
      <c r="AV245" s="15" t="s">
        <v>163</v>
      </c>
      <c r="AW245" s="15" t="s">
        <v>32</v>
      </c>
      <c r="AX245" s="15" t="s">
        <v>84</v>
      </c>
      <c r="AY245" s="273" t="s">
        <v>156</v>
      </c>
    </row>
    <row r="246" s="2" customFormat="1" ht="16.5" customHeight="1">
      <c r="A246" s="38"/>
      <c r="B246" s="39"/>
      <c r="C246" s="227" t="s">
        <v>474</v>
      </c>
      <c r="D246" s="227" t="s">
        <v>159</v>
      </c>
      <c r="E246" s="228" t="s">
        <v>1274</v>
      </c>
      <c r="F246" s="229" t="s">
        <v>1275</v>
      </c>
      <c r="G246" s="230" t="s">
        <v>1000</v>
      </c>
      <c r="H246" s="231">
        <v>12</v>
      </c>
      <c r="I246" s="232"/>
      <c r="J246" s="233">
        <f>ROUND(I246*H246,2)</f>
        <v>0</v>
      </c>
      <c r="K246" s="234"/>
      <c r="L246" s="44"/>
      <c r="M246" s="235" t="s">
        <v>1</v>
      </c>
      <c r="N246" s="236" t="s">
        <v>41</v>
      </c>
      <c r="O246" s="91"/>
      <c r="P246" s="237">
        <f>O246*H246</f>
        <v>0</v>
      </c>
      <c r="Q246" s="237">
        <v>0</v>
      </c>
      <c r="R246" s="237">
        <f>Q246*H246</f>
        <v>0</v>
      </c>
      <c r="S246" s="237">
        <v>0</v>
      </c>
      <c r="T246" s="23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9" t="s">
        <v>163</v>
      </c>
      <c r="AT246" s="239" t="s">
        <v>159</v>
      </c>
      <c r="AU246" s="239" t="s">
        <v>84</v>
      </c>
      <c r="AY246" s="17" t="s">
        <v>156</v>
      </c>
      <c r="BE246" s="240">
        <f>IF(N246="základní",J246,0)</f>
        <v>0</v>
      </c>
      <c r="BF246" s="240">
        <f>IF(N246="snížená",J246,0)</f>
        <v>0</v>
      </c>
      <c r="BG246" s="240">
        <f>IF(N246="zákl. přenesená",J246,0)</f>
        <v>0</v>
      </c>
      <c r="BH246" s="240">
        <f>IF(N246="sníž. přenesená",J246,0)</f>
        <v>0</v>
      </c>
      <c r="BI246" s="240">
        <f>IF(N246="nulová",J246,0)</f>
        <v>0</v>
      </c>
      <c r="BJ246" s="17" t="s">
        <v>84</v>
      </c>
      <c r="BK246" s="240">
        <f>ROUND(I246*H246,2)</f>
        <v>0</v>
      </c>
      <c r="BL246" s="17" t="s">
        <v>163</v>
      </c>
      <c r="BM246" s="239" t="s">
        <v>1276</v>
      </c>
    </row>
    <row r="247" s="13" customFormat="1">
      <c r="A247" s="13"/>
      <c r="B247" s="241"/>
      <c r="C247" s="242"/>
      <c r="D247" s="243" t="s">
        <v>169</v>
      </c>
      <c r="E247" s="244" t="s">
        <v>1</v>
      </c>
      <c r="F247" s="245" t="s">
        <v>1132</v>
      </c>
      <c r="G247" s="242"/>
      <c r="H247" s="244" t="s">
        <v>1</v>
      </c>
      <c r="I247" s="246"/>
      <c r="J247" s="242"/>
      <c r="K247" s="242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169</v>
      </c>
      <c r="AU247" s="251" t="s">
        <v>84</v>
      </c>
      <c r="AV247" s="13" t="s">
        <v>84</v>
      </c>
      <c r="AW247" s="13" t="s">
        <v>32</v>
      </c>
      <c r="AX247" s="13" t="s">
        <v>76</v>
      </c>
      <c r="AY247" s="251" t="s">
        <v>156</v>
      </c>
    </row>
    <row r="248" s="14" customFormat="1">
      <c r="A248" s="14"/>
      <c r="B248" s="252"/>
      <c r="C248" s="253"/>
      <c r="D248" s="243" t="s">
        <v>169</v>
      </c>
      <c r="E248" s="254" t="s">
        <v>1</v>
      </c>
      <c r="F248" s="255" t="s">
        <v>8</v>
      </c>
      <c r="G248" s="253"/>
      <c r="H248" s="256">
        <v>12</v>
      </c>
      <c r="I248" s="257"/>
      <c r="J248" s="253"/>
      <c r="K248" s="253"/>
      <c r="L248" s="258"/>
      <c r="M248" s="259"/>
      <c r="N248" s="260"/>
      <c r="O248" s="260"/>
      <c r="P248" s="260"/>
      <c r="Q248" s="260"/>
      <c r="R248" s="260"/>
      <c r="S248" s="260"/>
      <c r="T248" s="26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2" t="s">
        <v>169</v>
      </c>
      <c r="AU248" s="262" t="s">
        <v>84</v>
      </c>
      <c r="AV248" s="14" t="s">
        <v>86</v>
      </c>
      <c r="AW248" s="14" t="s">
        <v>32</v>
      </c>
      <c r="AX248" s="14" t="s">
        <v>76</v>
      </c>
      <c r="AY248" s="262" t="s">
        <v>156</v>
      </c>
    </row>
    <row r="249" s="15" customFormat="1">
      <c r="A249" s="15"/>
      <c r="B249" s="263"/>
      <c r="C249" s="264"/>
      <c r="D249" s="243" t="s">
        <v>169</v>
      </c>
      <c r="E249" s="265" t="s">
        <v>1</v>
      </c>
      <c r="F249" s="266" t="s">
        <v>179</v>
      </c>
      <c r="G249" s="264"/>
      <c r="H249" s="267">
        <v>12</v>
      </c>
      <c r="I249" s="268"/>
      <c r="J249" s="264"/>
      <c r="K249" s="264"/>
      <c r="L249" s="269"/>
      <c r="M249" s="270"/>
      <c r="N249" s="271"/>
      <c r="O249" s="271"/>
      <c r="P249" s="271"/>
      <c r="Q249" s="271"/>
      <c r="R249" s="271"/>
      <c r="S249" s="271"/>
      <c r="T249" s="272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3" t="s">
        <v>169</v>
      </c>
      <c r="AU249" s="273" t="s">
        <v>84</v>
      </c>
      <c r="AV249" s="15" t="s">
        <v>163</v>
      </c>
      <c r="AW249" s="15" t="s">
        <v>32</v>
      </c>
      <c r="AX249" s="15" t="s">
        <v>84</v>
      </c>
      <c r="AY249" s="273" t="s">
        <v>156</v>
      </c>
    </row>
    <row r="250" s="2" customFormat="1" ht="24.15" customHeight="1">
      <c r="A250" s="38"/>
      <c r="B250" s="39"/>
      <c r="C250" s="227" t="s">
        <v>272</v>
      </c>
      <c r="D250" s="227" t="s">
        <v>159</v>
      </c>
      <c r="E250" s="228" t="s">
        <v>1277</v>
      </c>
      <c r="F250" s="229" t="s">
        <v>1278</v>
      </c>
      <c r="G250" s="230" t="s">
        <v>1279</v>
      </c>
      <c r="H250" s="231">
        <v>1</v>
      </c>
      <c r="I250" s="232"/>
      <c r="J250" s="233">
        <f>ROUND(I250*H250,2)</f>
        <v>0</v>
      </c>
      <c r="K250" s="234"/>
      <c r="L250" s="44"/>
      <c r="M250" s="235" t="s">
        <v>1</v>
      </c>
      <c r="N250" s="236" t="s">
        <v>41</v>
      </c>
      <c r="O250" s="91"/>
      <c r="P250" s="237">
        <f>O250*H250</f>
        <v>0</v>
      </c>
      <c r="Q250" s="237">
        <v>0</v>
      </c>
      <c r="R250" s="237">
        <f>Q250*H250</f>
        <v>0</v>
      </c>
      <c r="S250" s="237">
        <v>0</v>
      </c>
      <c r="T250" s="23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9" t="s">
        <v>163</v>
      </c>
      <c r="AT250" s="239" t="s">
        <v>159</v>
      </c>
      <c r="AU250" s="239" t="s">
        <v>84</v>
      </c>
      <c r="AY250" s="17" t="s">
        <v>156</v>
      </c>
      <c r="BE250" s="240">
        <f>IF(N250="základní",J250,0)</f>
        <v>0</v>
      </c>
      <c r="BF250" s="240">
        <f>IF(N250="snížená",J250,0)</f>
        <v>0</v>
      </c>
      <c r="BG250" s="240">
        <f>IF(N250="zákl. přenesená",J250,0)</f>
        <v>0</v>
      </c>
      <c r="BH250" s="240">
        <f>IF(N250="sníž. přenesená",J250,0)</f>
        <v>0</v>
      </c>
      <c r="BI250" s="240">
        <f>IF(N250="nulová",J250,0)</f>
        <v>0</v>
      </c>
      <c r="BJ250" s="17" t="s">
        <v>84</v>
      </c>
      <c r="BK250" s="240">
        <f>ROUND(I250*H250,2)</f>
        <v>0</v>
      </c>
      <c r="BL250" s="17" t="s">
        <v>163</v>
      </c>
      <c r="BM250" s="239" t="s">
        <v>1280</v>
      </c>
    </row>
    <row r="251" s="2" customFormat="1" ht="24.15" customHeight="1">
      <c r="A251" s="38"/>
      <c r="B251" s="39"/>
      <c r="C251" s="274" t="s">
        <v>482</v>
      </c>
      <c r="D251" s="274" t="s">
        <v>298</v>
      </c>
      <c r="E251" s="275" t="s">
        <v>1281</v>
      </c>
      <c r="F251" s="276" t="s">
        <v>1282</v>
      </c>
      <c r="G251" s="277" t="s">
        <v>1279</v>
      </c>
      <c r="H251" s="278">
        <v>1</v>
      </c>
      <c r="I251" s="279"/>
      <c r="J251" s="280">
        <f>ROUND(I251*H251,2)</f>
        <v>0</v>
      </c>
      <c r="K251" s="281"/>
      <c r="L251" s="282"/>
      <c r="M251" s="283" t="s">
        <v>1</v>
      </c>
      <c r="N251" s="284" t="s">
        <v>41</v>
      </c>
      <c r="O251" s="91"/>
      <c r="P251" s="237">
        <f>O251*H251</f>
        <v>0</v>
      </c>
      <c r="Q251" s="237">
        <v>0</v>
      </c>
      <c r="R251" s="237">
        <f>Q251*H251</f>
        <v>0</v>
      </c>
      <c r="S251" s="237">
        <v>0</v>
      </c>
      <c r="T251" s="23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9" t="s">
        <v>213</v>
      </c>
      <c r="AT251" s="239" t="s">
        <v>298</v>
      </c>
      <c r="AU251" s="239" t="s">
        <v>84</v>
      </c>
      <c r="AY251" s="17" t="s">
        <v>156</v>
      </c>
      <c r="BE251" s="240">
        <f>IF(N251="základní",J251,0)</f>
        <v>0</v>
      </c>
      <c r="BF251" s="240">
        <f>IF(N251="snížená",J251,0)</f>
        <v>0</v>
      </c>
      <c r="BG251" s="240">
        <f>IF(N251="zákl. přenesená",J251,0)</f>
        <v>0</v>
      </c>
      <c r="BH251" s="240">
        <f>IF(N251="sníž. přenesená",J251,0)</f>
        <v>0</v>
      </c>
      <c r="BI251" s="240">
        <f>IF(N251="nulová",J251,0)</f>
        <v>0</v>
      </c>
      <c r="BJ251" s="17" t="s">
        <v>84</v>
      </c>
      <c r="BK251" s="240">
        <f>ROUND(I251*H251,2)</f>
        <v>0</v>
      </c>
      <c r="BL251" s="17" t="s">
        <v>163</v>
      </c>
      <c r="BM251" s="239" t="s">
        <v>1283</v>
      </c>
    </row>
    <row r="252" s="13" customFormat="1">
      <c r="A252" s="13"/>
      <c r="B252" s="241"/>
      <c r="C252" s="242"/>
      <c r="D252" s="243" t="s">
        <v>169</v>
      </c>
      <c r="E252" s="244" t="s">
        <v>1</v>
      </c>
      <c r="F252" s="245" t="s">
        <v>1132</v>
      </c>
      <c r="G252" s="242"/>
      <c r="H252" s="244" t="s">
        <v>1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169</v>
      </c>
      <c r="AU252" s="251" t="s">
        <v>84</v>
      </c>
      <c r="AV252" s="13" t="s">
        <v>84</v>
      </c>
      <c r="AW252" s="13" t="s">
        <v>32</v>
      </c>
      <c r="AX252" s="13" t="s">
        <v>76</v>
      </c>
      <c r="AY252" s="251" t="s">
        <v>156</v>
      </c>
    </row>
    <row r="253" s="14" customFormat="1">
      <c r="A253" s="14"/>
      <c r="B253" s="252"/>
      <c r="C253" s="253"/>
      <c r="D253" s="243" t="s">
        <v>169</v>
      </c>
      <c r="E253" s="254" t="s">
        <v>1</v>
      </c>
      <c r="F253" s="255" t="s">
        <v>84</v>
      </c>
      <c r="G253" s="253"/>
      <c r="H253" s="256">
        <v>1</v>
      </c>
      <c r="I253" s="257"/>
      <c r="J253" s="253"/>
      <c r="K253" s="253"/>
      <c r="L253" s="258"/>
      <c r="M253" s="259"/>
      <c r="N253" s="260"/>
      <c r="O253" s="260"/>
      <c r="P253" s="260"/>
      <c r="Q253" s="260"/>
      <c r="R253" s="260"/>
      <c r="S253" s="260"/>
      <c r="T253" s="26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2" t="s">
        <v>169</v>
      </c>
      <c r="AU253" s="262" t="s">
        <v>84</v>
      </c>
      <c r="AV253" s="14" t="s">
        <v>86</v>
      </c>
      <c r="AW253" s="14" t="s">
        <v>32</v>
      </c>
      <c r="AX253" s="14" t="s">
        <v>76</v>
      </c>
      <c r="AY253" s="262" t="s">
        <v>156</v>
      </c>
    </row>
    <row r="254" s="15" customFormat="1">
      <c r="A254" s="15"/>
      <c r="B254" s="263"/>
      <c r="C254" s="264"/>
      <c r="D254" s="243" t="s">
        <v>169</v>
      </c>
      <c r="E254" s="265" t="s">
        <v>1</v>
      </c>
      <c r="F254" s="266" t="s">
        <v>179</v>
      </c>
      <c r="G254" s="264"/>
      <c r="H254" s="267">
        <v>1</v>
      </c>
      <c r="I254" s="268"/>
      <c r="J254" s="264"/>
      <c r="K254" s="264"/>
      <c r="L254" s="269"/>
      <c r="M254" s="270"/>
      <c r="N254" s="271"/>
      <c r="O254" s="271"/>
      <c r="P254" s="271"/>
      <c r="Q254" s="271"/>
      <c r="R254" s="271"/>
      <c r="S254" s="271"/>
      <c r="T254" s="272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73" t="s">
        <v>169</v>
      </c>
      <c r="AU254" s="273" t="s">
        <v>84</v>
      </c>
      <c r="AV254" s="15" t="s">
        <v>163</v>
      </c>
      <c r="AW254" s="15" t="s">
        <v>32</v>
      </c>
      <c r="AX254" s="15" t="s">
        <v>84</v>
      </c>
      <c r="AY254" s="273" t="s">
        <v>156</v>
      </c>
    </row>
    <row r="255" s="2" customFormat="1" ht="24.15" customHeight="1">
      <c r="A255" s="38"/>
      <c r="B255" s="39"/>
      <c r="C255" s="274" t="s">
        <v>500</v>
      </c>
      <c r="D255" s="274" t="s">
        <v>298</v>
      </c>
      <c r="E255" s="275" t="s">
        <v>1284</v>
      </c>
      <c r="F255" s="276" t="s">
        <v>1285</v>
      </c>
      <c r="G255" s="277" t="s">
        <v>1279</v>
      </c>
      <c r="H255" s="278">
        <v>1</v>
      </c>
      <c r="I255" s="279"/>
      <c r="J255" s="280">
        <f>ROUND(I255*H255,2)</f>
        <v>0</v>
      </c>
      <c r="K255" s="281"/>
      <c r="L255" s="282"/>
      <c r="M255" s="283" t="s">
        <v>1</v>
      </c>
      <c r="N255" s="284" t="s">
        <v>41</v>
      </c>
      <c r="O255" s="91"/>
      <c r="P255" s="237">
        <f>O255*H255</f>
        <v>0</v>
      </c>
      <c r="Q255" s="237">
        <v>0</v>
      </c>
      <c r="R255" s="237">
        <f>Q255*H255</f>
        <v>0</v>
      </c>
      <c r="S255" s="237">
        <v>0</v>
      </c>
      <c r="T255" s="23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9" t="s">
        <v>213</v>
      </c>
      <c r="AT255" s="239" t="s">
        <v>298</v>
      </c>
      <c r="AU255" s="239" t="s">
        <v>84</v>
      </c>
      <c r="AY255" s="17" t="s">
        <v>156</v>
      </c>
      <c r="BE255" s="240">
        <f>IF(N255="základní",J255,0)</f>
        <v>0</v>
      </c>
      <c r="BF255" s="240">
        <f>IF(N255="snížená",J255,0)</f>
        <v>0</v>
      </c>
      <c r="BG255" s="240">
        <f>IF(N255="zákl. přenesená",J255,0)</f>
        <v>0</v>
      </c>
      <c r="BH255" s="240">
        <f>IF(N255="sníž. přenesená",J255,0)</f>
        <v>0</v>
      </c>
      <c r="BI255" s="240">
        <f>IF(N255="nulová",J255,0)</f>
        <v>0</v>
      </c>
      <c r="BJ255" s="17" t="s">
        <v>84</v>
      </c>
      <c r="BK255" s="240">
        <f>ROUND(I255*H255,2)</f>
        <v>0</v>
      </c>
      <c r="BL255" s="17" t="s">
        <v>163</v>
      </c>
      <c r="BM255" s="239" t="s">
        <v>1286</v>
      </c>
    </row>
    <row r="256" s="13" customFormat="1">
      <c r="A256" s="13"/>
      <c r="B256" s="241"/>
      <c r="C256" s="242"/>
      <c r="D256" s="243" t="s">
        <v>169</v>
      </c>
      <c r="E256" s="244" t="s">
        <v>1</v>
      </c>
      <c r="F256" s="245" t="s">
        <v>1132</v>
      </c>
      <c r="G256" s="242"/>
      <c r="H256" s="244" t="s">
        <v>1</v>
      </c>
      <c r="I256" s="246"/>
      <c r="J256" s="242"/>
      <c r="K256" s="242"/>
      <c r="L256" s="247"/>
      <c r="M256" s="248"/>
      <c r="N256" s="249"/>
      <c r="O256" s="249"/>
      <c r="P256" s="249"/>
      <c r="Q256" s="249"/>
      <c r="R256" s="249"/>
      <c r="S256" s="249"/>
      <c r="T256" s="25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1" t="s">
        <v>169</v>
      </c>
      <c r="AU256" s="251" t="s">
        <v>84</v>
      </c>
      <c r="AV256" s="13" t="s">
        <v>84</v>
      </c>
      <c r="AW256" s="13" t="s">
        <v>32</v>
      </c>
      <c r="AX256" s="13" t="s">
        <v>76</v>
      </c>
      <c r="AY256" s="251" t="s">
        <v>156</v>
      </c>
    </row>
    <row r="257" s="14" customFormat="1">
      <c r="A257" s="14"/>
      <c r="B257" s="252"/>
      <c r="C257" s="253"/>
      <c r="D257" s="243" t="s">
        <v>169</v>
      </c>
      <c r="E257" s="254" t="s">
        <v>1</v>
      </c>
      <c r="F257" s="255" t="s">
        <v>84</v>
      </c>
      <c r="G257" s="253"/>
      <c r="H257" s="256">
        <v>1</v>
      </c>
      <c r="I257" s="257"/>
      <c r="J257" s="253"/>
      <c r="K257" s="253"/>
      <c r="L257" s="258"/>
      <c r="M257" s="259"/>
      <c r="N257" s="260"/>
      <c r="O257" s="260"/>
      <c r="P257" s="260"/>
      <c r="Q257" s="260"/>
      <c r="R257" s="260"/>
      <c r="S257" s="260"/>
      <c r="T257" s="261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2" t="s">
        <v>169</v>
      </c>
      <c r="AU257" s="262" t="s">
        <v>84</v>
      </c>
      <c r="AV257" s="14" t="s">
        <v>86</v>
      </c>
      <c r="AW257" s="14" t="s">
        <v>32</v>
      </c>
      <c r="AX257" s="14" t="s">
        <v>76</v>
      </c>
      <c r="AY257" s="262" t="s">
        <v>156</v>
      </c>
    </row>
    <row r="258" s="15" customFormat="1">
      <c r="A258" s="15"/>
      <c r="B258" s="263"/>
      <c r="C258" s="264"/>
      <c r="D258" s="243" t="s">
        <v>169</v>
      </c>
      <c r="E258" s="265" t="s">
        <v>1</v>
      </c>
      <c r="F258" s="266" t="s">
        <v>179</v>
      </c>
      <c r="G258" s="264"/>
      <c r="H258" s="267">
        <v>1</v>
      </c>
      <c r="I258" s="268"/>
      <c r="J258" s="264"/>
      <c r="K258" s="264"/>
      <c r="L258" s="269"/>
      <c r="M258" s="270"/>
      <c r="N258" s="271"/>
      <c r="O258" s="271"/>
      <c r="P258" s="271"/>
      <c r="Q258" s="271"/>
      <c r="R258" s="271"/>
      <c r="S258" s="271"/>
      <c r="T258" s="272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73" t="s">
        <v>169</v>
      </c>
      <c r="AU258" s="273" t="s">
        <v>84</v>
      </c>
      <c r="AV258" s="15" t="s">
        <v>163</v>
      </c>
      <c r="AW258" s="15" t="s">
        <v>32</v>
      </c>
      <c r="AX258" s="15" t="s">
        <v>84</v>
      </c>
      <c r="AY258" s="273" t="s">
        <v>156</v>
      </c>
    </row>
    <row r="259" s="2" customFormat="1" ht="16.5" customHeight="1">
      <c r="A259" s="38"/>
      <c r="B259" s="39"/>
      <c r="C259" s="227" t="s">
        <v>512</v>
      </c>
      <c r="D259" s="227" t="s">
        <v>159</v>
      </c>
      <c r="E259" s="228" t="s">
        <v>1287</v>
      </c>
      <c r="F259" s="229" t="s">
        <v>1288</v>
      </c>
      <c r="G259" s="230" t="s">
        <v>196</v>
      </c>
      <c r="H259" s="231">
        <v>60</v>
      </c>
      <c r="I259" s="232"/>
      <c r="J259" s="233">
        <f>ROUND(I259*H259,2)</f>
        <v>0</v>
      </c>
      <c r="K259" s="234"/>
      <c r="L259" s="44"/>
      <c r="M259" s="235" t="s">
        <v>1</v>
      </c>
      <c r="N259" s="236" t="s">
        <v>41</v>
      </c>
      <c r="O259" s="91"/>
      <c r="P259" s="237">
        <f>O259*H259</f>
        <v>0</v>
      </c>
      <c r="Q259" s="237">
        <v>0</v>
      </c>
      <c r="R259" s="237">
        <f>Q259*H259</f>
        <v>0</v>
      </c>
      <c r="S259" s="237">
        <v>0</v>
      </c>
      <c r="T259" s="23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9" t="s">
        <v>163</v>
      </c>
      <c r="AT259" s="239" t="s">
        <v>159</v>
      </c>
      <c r="AU259" s="239" t="s">
        <v>84</v>
      </c>
      <c r="AY259" s="17" t="s">
        <v>156</v>
      </c>
      <c r="BE259" s="240">
        <f>IF(N259="základní",J259,0)</f>
        <v>0</v>
      </c>
      <c r="BF259" s="240">
        <f>IF(N259="snížená",J259,0)</f>
        <v>0</v>
      </c>
      <c r="BG259" s="240">
        <f>IF(N259="zákl. přenesená",J259,0)</f>
        <v>0</v>
      </c>
      <c r="BH259" s="240">
        <f>IF(N259="sníž. přenesená",J259,0)</f>
        <v>0</v>
      </c>
      <c r="BI259" s="240">
        <f>IF(N259="nulová",J259,0)</f>
        <v>0</v>
      </c>
      <c r="BJ259" s="17" t="s">
        <v>84</v>
      </c>
      <c r="BK259" s="240">
        <f>ROUND(I259*H259,2)</f>
        <v>0</v>
      </c>
      <c r="BL259" s="17" t="s">
        <v>163</v>
      </c>
      <c r="BM259" s="239" t="s">
        <v>1289</v>
      </c>
    </row>
    <row r="260" s="13" customFormat="1">
      <c r="A260" s="13"/>
      <c r="B260" s="241"/>
      <c r="C260" s="242"/>
      <c r="D260" s="243" t="s">
        <v>169</v>
      </c>
      <c r="E260" s="244" t="s">
        <v>1</v>
      </c>
      <c r="F260" s="245" t="s">
        <v>1132</v>
      </c>
      <c r="G260" s="242"/>
      <c r="H260" s="244" t="s">
        <v>1</v>
      </c>
      <c r="I260" s="246"/>
      <c r="J260" s="242"/>
      <c r="K260" s="242"/>
      <c r="L260" s="247"/>
      <c r="M260" s="248"/>
      <c r="N260" s="249"/>
      <c r="O260" s="249"/>
      <c r="P260" s="249"/>
      <c r="Q260" s="249"/>
      <c r="R260" s="249"/>
      <c r="S260" s="249"/>
      <c r="T260" s="25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1" t="s">
        <v>169</v>
      </c>
      <c r="AU260" s="251" t="s">
        <v>84</v>
      </c>
      <c r="AV260" s="13" t="s">
        <v>84</v>
      </c>
      <c r="AW260" s="13" t="s">
        <v>32</v>
      </c>
      <c r="AX260" s="13" t="s">
        <v>76</v>
      </c>
      <c r="AY260" s="251" t="s">
        <v>156</v>
      </c>
    </row>
    <row r="261" s="14" customFormat="1">
      <c r="A261" s="14"/>
      <c r="B261" s="252"/>
      <c r="C261" s="253"/>
      <c r="D261" s="243" t="s">
        <v>169</v>
      </c>
      <c r="E261" s="254" t="s">
        <v>1</v>
      </c>
      <c r="F261" s="255" t="s">
        <v>542</v>
      </c>
      <c r="G261" s="253"/>
      <c r="H261" s="256">
        <v>60</v>
      </c>
      <c r="I261" s="257"/>
      <c r="J261" s="253"/>
      <c r="K261" s="253"/>
      <c r="L261" s="258"/>
      <c r="M261" s="259"/>
      <c r="N261" s="260"/>
      <c r="O261" s="260"/>
      <c r="P261" s="260"/>
      <c r="Q261" s="260"/>
      <c r="R261" s="260"/>
      <c r="S261" s="260"/>
      <c r="T261" s="261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2" t="s">
        <v>169</v>
      </c>
      <c r="AU261" s="262" t="s">
        <v>84</v>
      </c>
      <c r="AV261" s="14" t="s">
        <v>86</v>
      </c>
      <c r="AW261" s="14" t="s">
        <v>32</v>
      </c>
      <c r="AX261" s="14" t="s">
        <v>76</v>
      </c>
      <c r="AY261" s="262" t="s">
        <v>156</v>
      </c>
    </row>
    <row r="262" s="15" customFormat="1">
      <c r="A262" s="15"/>
      <c r="B262" s="263"/>
      <c r="C262" s="264"/>
      <c r="D262" s="243" t="s">
        <v>169</v>
      </c>
      <c r="E262" s="265" t="s">
        <v>1</v>
      </c>
      <c r="F262" s="266" t="s">
        <v>179</v>
      </c>
      <c r="G262" s="264"/>
      <c r="H262" s="267">
        <v>60</v>
      </c>
      <c r="I262" s="268"/>
      <c r="J262" s="264"/>
      <c r="K262" s="264"/>
      <c r="L262" s="269"/>
      <c r="M262" s="270"/>
      <c r="N262" s="271"/>
      <c r="O262" s="271"/>
      <c r="P262" s="271"/>
      <c r="Q262" s="271"/>
      <c r="R262" s="271"/>
      <c r="S262" s="271"/>
      <c r="T262" s="272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3" t="s">
        <v>169</v>
      </c>
      <c r="AU262" s="273" t="s">
        <v>84</v>
      </c>
      <c r="AV262" s="15" t="s">
        <v>163</v>
      </c>
      <c r="AW262" s="15" t="s">
        <v>32</v>
      </c>
      <c r="AX262" s="15" t="s">
        <v>84</v>
      </c>
      <c r="AY262" s="273" t="s">
        <v>156</v>
      </c>
    </row>
    <row r="263" s="2" customFormat="1" ht="21.75" customHeight="1">
      <c r="A263" s="38"/>
      <c r="B263" s="39"/>
      <c r="C263" s="227" t="s">
        <v>518</v>
      </c>
      <c r="D263" s="227" t="s">
        <v>159</v>
      </c>
      <c r="E263" s="228" t="s">
        <v>1290</v>
      </c>
      <c r="F263" s="229" t="s">
        <v>1291</v>
      </c>
      <c r="G263" s="230" t="s">
        <v>1292</v>
      </c>
      <c r="H263" s="231">
        <v>48</v>
      </c>
      <c r="I263" s="232"/>
      <c r="J263" s="233">
        <f>ROUND(I263*H263,2)</f>
        <v>0</v>
      </c>
      <c r="K263" s="234"/>
      <c r="L263" s="44"/>
      <c r="M263" s="235" t="s">
        <v>1</v>
      </c>
      <c r="N263" s="236" t="s">
        <v>41</v>
      </c>
      <c r="O263" s="91"/>
      <c r="P263" s="237">
        <f>O263*H263</f>
        <v>0</v>
      </c>
      <c r="Q263" s="237">
        <v>0</v>
      </c>
      <c r="R263" s="237">
        <f>Q263*H263</f>
        <v>0</v>
      </c>
      <c r="S263" s="237">
        <v>0</v>
      </c>
      <c r="T263" s="23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9" t="s">
        <v>163</v>
      </c>
      <c r="AT263" s="239" t="s">
        <v>159</v>
      </c>
      <c r="AU263" s="239" t="s">
        <v>84</v>
      </c>
      <c r="AY263" s="17" t="s">
        <v>156</v>
      </c>
      <c r="BE263" s="240">
        <f>IF(N263="základní",J263,0)</f>
        <v>0</v>
      </c>
      <c r="BF263" s="240">
        <f>IF(N263="snížená",J263,0)</f>
        <v>0</v>
      </c>
      <c r="BG263" s="240">
        <f>IF(N263="zákl. přenesená",J263,0)</f>
        <v>0</v>
      </c>
      <c r="BH263" s="240">
        <f>IF(N263="sníž. přenesená",J263,0)</f>
        <v>0</v>
      </c>
      <c r="BI263" s="240">
        <f>IF(N263="nulová",J263,0)</f>
        <v>0</v>
      </c>
      <c r="BJ263" s="17" t="s">
        <v>84</v>
      </c>
      <c r="BK263" s="240">
        <f>ROUND(I263*H263,2)</f>
        <v>0</v>
      </c>
      <c r="BL263" s="17" t="s">
        <v>163</v>
      </c>
      <c r="BM263" s="239" t="s">
        <v>1293</v>
      </c>
    </row>
    <row r="264" s="13" customFormat="1">
      <c r="A264" s="13"/>
      <c r="B264" s="241"/>
      <c r="C264" s="242"/>
      <c r="D264" s="243" t="s">
        <v>169</v>
      </c>
      <c r="E264" s="244" t="s">
        <v>1</v>
      </c>
      <c r="F264" s="245" t="s">
        <v>1132</v>
      </c>
      <c r="G264" s="242"/>
      <c r="H264" s="244" t="s">
        <v>1</v>
      </c>
      <c r="I264" s="246"/>
      <c r="J264" s="242"/>
      <c r="K264" s="242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169</v>
      </c>
      <c r="AU264" s="251" t="s">
        <v>84</v>
      </c>
      <c r="AV264" s="13" t="s">
        <v>84</v>
      </c>
      <c r="AW264" s="13" t="s">
        <v>32</v>
      </c>
      <c r="AX264" s="13" t="s">
        <v>76</v>
      </c>
      <c r="AY264" s="251" t="s">
        <v>156</v>
      </c>
    </row>
    <row r="265" s="14" customFormat="1">
      <c r="A265" s="14"/>
      <c r="B265" s="252"/>
      <c r="C265" s="253"/>
      <c r="D265" s="243" t="s">
        <v>169</v>
      </c>
      <c r="E265" s="254" t="s">
        <v>1</v>
      </c>
      <c r="F265" s="255" t="s">
        <v>466</v>
      </c>
      <c r="G265" s="253"/>
      <c r="H265" s="256">
        <v>48</v>
      </c>
      <c r="I265" s="257"/>
      <c r="J265" s="253"/>
      <c r="K265" s="253"/>
      <c r="L265" s="258"/>
      <c r="M265" s="259"/>
      <c r="N265" s="260"/>
      <c r="O265" s="260"/>
      <c r="P265" s="260"/>
      <c r="Q265" s="260"/>
      <c r="R265" s="260"/>
      <c r="S265" s="260"/>
      <c r="T265" s="261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2" t="s">
        <v>169</v>
      </c>
      <c r="AU265" s="262" t="s">
        <v>84</v>
      </c>
      <c r="AV265" s="14" t="s">
        <v>86</v>
      </c>
      <c r="AW265" s="14" t="s">
        <v>32</v>
      </c>
      <c r="AX265" s="14" t="s">
        <v>76</v>
      </c>
      <c r="AY265" s="262" t="s">
        <v>156</v>
      </c>
    </row>
    <row r="266" s="15" customFormat="1">
      <c r="A266" s="15"/>
      <c r="B266" s="263"/>
      <c r="C266" s="264"/>
      <c r="D266" s="243" t="s">
        <v>169</v>
      </c>
      <c r="E266" s="265" t="s">
        <v>1</v>
      </c>
      <c r="F266" s="266" t="s">
        <v>179</v>
      </c>
      <c r="G266" s="264"/>
      <c r="H266" s="267">
        <v>48</v>
      </c>
      <c r="I266" s="268"/>
      <c r="J266" s="264"/>
      <c r="K266" s="264"/>
      <c r="L266" s="269"/>
      <c r="M266" s="270"/>
      <c r="N266" s="271"/>
      <c r="O266" s="271"/>
      <c r="P266" s="271"/>
      <c r="Q266" s="271"/>
      <c r="R266" s="271"/>
      <c r="S266" s="271"/>
      <c r="T266" s="272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3" t="s">
        <v>169</v>
      </c>
      <c r="AU266" s="273" t="s">
        <v>84</v>
      </c>
      <c r="AV266" s="15" t="s">
        <v>163</v>
      </c>
      <c r="AW266" s="15" t="s">
        <v>32</v>
      </c>
      <c r="AX266" s="15" t="s">
        <v>84</v>
      </c>
      <c r="AY266" s="273" t="s">
        <v>156</v>
      </c>
    </row>
    <row r="267" s="2" customFormat="1" ht="24.15" customHeight="1">
      <c r="A267" s="38"/>
      <c r="B267" s="39"/>
      <c r="C267" s="227" t="s">
        <v>522</v>
      </c>
      <c r="D267" s="227" t="s">
        <v>159</v>
      </c>
      <c r="E267" s="228" t="s">
        <v>1294</v>
      </c>
      <c r="F267" s="229" t="s">
        <v>1295</v>
      </c>
      <c r="G267" s="230" t="s">
        <v>1279</v>
      </c>
      <c r="H267" s="231">
        <v>1</v>
      </c>
      <c r="I267" s="232"/>
      <c r="J267" s="233">
        <f>ROUND(I267*H267,2)</f>
        <v>0</v>
      </c>
      <c r="K267" s="234"/>
      <c r="L267" s="44"/>
      <c r="M267" s="235" t="s">
        <v>1</v>
      </c>
      <c r="N267" s="236" t="s">
        <v>41</v>
      </c>
      <c r="O267" s="91"/>
      <c r="P267" s="237">
        <f>O267*H267</f>
        <v>0</v>
      </c>
      <c r="Q267" s="237">
        <v>0</v>
      </c>
      <c r="R267" s="237">
        <f>Q267*H267</f>
        <v>0</v>
      </c>
      <c r="S267" s="237">
        <v>0</v>
      </c>
      <c r="T267" s="23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9" t="s">
        <v>163</v>
      </c>
      <c r="AT267" s="239" t="s">
        <v>159</v>
      </c>
      <c r="AU267" s="239" t="s">
        <v>84</v>
      </c>
      <c r="AY267" s="17" t="s">
        <v>156</v>
      </c>
      <c r="BE267" s="240">
        <f>IF(N267="základní",J267,0)</f>
        <v>0</v>
      </c>
      <c r="BF267" s="240">
        <f>IF(N267="snížená",J267,0)</f>
        <v>0</v>
      </c>
      <c r="BG267" s="240">
        <f>IF(N267="zákl. přenesená",J267,0)</f>
        <v>0</v>
      </c>
      <c r="BH267" s="240">
        <f>IF(N267="sníž. přenesená",J267,0)</f>
        <v>0</v>
      </c>
      <c r="BI267" s="240">
        <f>IF(N267="nulová",J267,0)</f>
        <v>0</v>
      </c>
      <c r="BJ267" s="17" t="s">
        <v>84</v>
      </c>
      <c r="BK267" s="240">
        <f>ROUND(I267*H267,2)</f>
        <v>0</v>
      </c>
      <c r="BL267" s="17" t="s">
        <v>163</v>
      </c>
      <c r="BM267" s="239" t="s">
        <v>1296</v>
      </c>
    </row>
    <row r="268" s="13" customFormat="1">
      <c r="A268" s="13"/>
      <c r="B268" s="241"/>
      <c r="C268" s="242"/>
      <c r="D268" s="243" t="s">
        <v>169</v>
      </c>
      <c r="E268" s="244" t="s">
        <v>1</v>
      </c>
      <c r="F268" s="245" t="s">
        <v>1132</v>
      </c>
      <c r="G268" s="242"/>
      <c r="H268" s="244" t="s">
        <v>1</v>
      </c>
      <c r="I268" s="246"/>
      <c r="J268" s="242"/>
      <c r="K268" s="242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169</v>
      </c>
      <c r="AU268" s="251" t="s">
        <v>84</v>
      </c>
      <c r="AV268" s="13" t="s">
        <v>84</v>
      </c>
      <c r="AW268" s="13" t="s">
        <v>32</v>
      </c>
      <c r="AX268" s="13" t="s">
        <v>76</v>
      </c>
      <c r="AY268" s="251" t="s">
        <v>156</v>
      </c>
    </row>
    <row r="269" s="14" customFormat="1">
      <c r="A269" s="14"/>
      <c r="B269" s="252"/>
      <c r="C269" s="253"/>
      <c r="D269" s="243" t="s">
        <v>169</v>
      </c>
      <c r="E269" s="254" t="s">
        <v>1</v>
      </c>
      <c r="F269" s="255" t="s">
        <v>84</v>
      </c>
      <c r="G269" s="253"/>
      <c r="H269" s="256">
        <v>1</v>
      </c>
      <c r="I269" s="257"/>
      <c r="J269" s="253"/>
      <c r="K269" s="253"/>
      <c r="L269" s="258"/>
      <c r="M269" s="259"/>
      <c r="N269" s="260"/>
      <c r="O269" s="260"/>
      <c r="P269" s="260"/>
      <c r="Q269" s="260"/>
      <c r="R269" s="260"/>
      <c r="S269" s="260"/>
      <c r="T269" s="261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2" t="s">
        <v>169</v>
      </c>
      <c r="AU269" s="262" t="s">
        <v>84</v>
      </c>
      <c r="AV269" s="14" t="s">
        <v>86</v>
      </c>
      <c r="AW269" s="14" t="s">
        <v>32</v>
      </c>
      <c r="AX269" s="14" t="s">
        <v>76</v>
      </c>
      <c r="AY269" s="262" t="s">
        <v>156</v>
      </c>
    </row>
    <row r="270" s="15" customFormat="1">
      <c r="A270" s="15"/>
      <c r="B270" s="263"/>
      <c r="C270" s="264"/>
      <c r="D270" s="243" t="s">
        <v>169</v>
      </c>
      <c r="E270" s="265" t="s">
        <v>1</v>
      </c>
      <c r="F270" s="266" t="s">
        <v>179</v>
      </c>
      <c r="G270" s="264"/>
      <c r="H270" s="267">
        <v>1</v>
      </c>
      <c r="I270" s="268"/>
      <c r="J270" s="264"/>
      <c r="K270" s="264"/>
      <c r="L270" s="269"/>
      <c r="M270" s="270"/>
      <c r="N270" s="271"/>
      <c r="O270" s="271"/>
      <c r="P270" s="271"/>
      <c r="Q270" s="271"/>
      <c r="R270" s="271"/>
      <c r="S270" s="271"/>
      <c r="T270" s="272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73" t="s">
        <v>169</v>
      </c>
      <c r="AU270" s="273" t="s">
        <v>84</v>
      </c>
      <c r="AV270" s="15" t="s">
        <v>163</v>
      </c>
      <c r="AW270" s="15" t="s">
        <v>32</v>
      </c>
      <c r="AX270" s="15" t="s">
        <v>84</v>
      </c>
      <c r="AY270" s="273" t="s">
        <v>156</v>
      </c>
    </row>
    <row r="271" s="2" customFormat="1" ht="24.15" customHeight="1">
      <c r="A271" s="38"/>
      <c r="B271" s="39"/>
      <c r="C271" s="227" t="s">
        <v>526</v>
      </c>
      <c r="D271" s="227" t="s">
        <v>159</v>
      </c>
      <c r="E271" s="228" t="s">
        <v>1297</v>
      </c>
      <c r="F271" s="229" t="s">
        <v>1298</v>
      </c>
      <c r="G271" s="230" t="s">
        <v>1000</v>
      </c>
      <c r="H271" s="231">
        <v>82</v>
      </c>
      <c r="I271" s="232"/>
      <c r="J271" s="233">
        <f>ROUND(I271*H271,2)</f>
        <v>0</v>
      </c>
      <c r="K271" s="234"/>
      <c r="L271" s="44"/>
      <c r="M271" s="235" t="s">
        <v>1</v>
      </c>
      <c r="N271" s="236" t="s">
        <v>41</v>
      </c>
      <c r="O271" s="91"/>
      <c r="P271" s="237">
        <f>O271*H271</f>
        <v>0</v>
      </c>
      <c r="Q271" s="237">
        <v>0</v>
      </c>
      <c r="R271" s="237">
        <f>Q271*H271</f>
        <v>0</v>
      </c>
      <c r="S271" s="237">
        <v>0</v>
      </c>
      <c r="T271" s="23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9" t="s">
        <v>163</v>
      </c>
      <c r="AT271" s="239" t="s">
        <v>159</v>
      </c>
      <c r="AU271" s="239" t="s">
        <v>84</v>
      </c>
      <c r="AY271" s="17" t="s">
        <v>156</v>
      </c>
      <c r="BE271" s="240">
        <f>IF(N271="základní",J271,0)</f>
        <v>0</v>
      </c>
      <c r="BF271" s="240">
        <f>IF(N271="snížená",J271,0)</f>
        <v>0</v>
      </c>
      <c r="BG271" s="240">
        <f>IF(N271="zákl. přenesená",J271,0)</f>
        <v>0</v>
      </c>
      <c r="BH271" s="240">
        <f>IF(N271="sníž. přenesená",J271,0)</f>
        <v>0</v>
      </c>
      <c r="BI271" s="240">
        <f>IF(N271="nulová",J271,0)</f>
        <v>0</v>
      </c>
      <c r="BJ271" s="17" t="s">
        <v>84</v>
      </c>
      <c r="BK271" s="240">
        <f>ROUND(I271*H271,2)</f>
        <v>0</v>
      </c>
      <c r="BL271" s="17" t="s">
        <v>163</v>
      </c>
      <c r="BM271" s="239" t="s">
        <v>1299</v>
      </c>
    </row>
    <row r="272" s="13" customFormat="1">
      <c r="A272" s="13"/>
      <c r="B272" s="241"/>
      <c r="C272" s="242"/>
      <c r="D272" s="243" t="s">
        <v>169</v>
      </c>
      <c r="E272" s="244" t="s">
        <v>1</v>
      </c>
      <c r="F272" s="245" t="s">
        <v>1132</v>
      </c>
      <c r="G272" s="242"/>
      <c r="H272" s="244" t="s">
        <v>1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169</v>
      </c>
      <c r="AU272" s="251" t="s">
        <v>84</v>
      </c>
      <c r="AV272" s="13" t="s">
        <v>84</v>
      </c>
      <c r="AW272" s="13" t="s">
        <v>32</v>
      </c>
      <c r="AX272" s="13" t="s">
        <v>76</v>
      </c>
      <c r="AY272" s="251" t="s">
        <v>156</v>
      </c>
    </row>
    <row r="273" s="14" customFormat="1">
      <c r="A273" s="14"/>
      <c r="B273" s="252"/>
      <c r="C273" s="253"/>
      <c r="D273" s="243" t="s">
        <v>169</v>
      </c>
      <c r="E273" s="254" t="s">
        <v>1</v>
      </c>
      <c r="F273" s="255" t="s">
        <v>486</v>
      </c>
      <c r="G273" s="253"/>
      <c r="H273" s="256">
        <v>82</v>
      </c>
      <c r="I273" s="257"/>
      <c r="J273" s="253"/>
      <c r="K273" s="253"/>
      <c r="L273" s="258"/>
      <c r="M273" s="259"/>
      <c r="N273" s="260"/>
      <c r="O273" s="260"/>
      <c r="P273" s="260"/>
      <c r="Q273" s="260"/>
      <c r="R273" s="260"/>
      <c r="S273" s="260"/>
      <c r="T273" s="261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2" t="s">
        <v>169</v>
      </c>
      <c r="AU273" s="262" t="s">
        <v>84</v>
      </c>
      <c r="AV273" s="14" t="s">
        <v>86</v>
      </c>
      <c r="AW273" s="14" t="s">
        <v>32</v>
      </c>
      <c r="AX273" s="14" t="s">
        <v>76</v>
      </c>
      <c r="AY273" s="262" t="s">
        <v>156</v>
      </c>
    </row>
    <row r="274" s="15" customFormat="1">
      <c r="A274" s="15"/>
      <c r="B274" s="263"/>
      <c r="C274" s="264"/>
      <c r="D274" s="243" t="s">
        <v>169</v>
      </c>
      <c r="E274" s="265" t="s">
        <v>1</v>
      </c>
      <c r="F274" s="266" t="s">
        <v>179</v>
      </c>
      <c r="G274" s="264"/>
      <c r="H274" s="267">
        <v>82</v>
      </c>
      <c r="I274" s="268"/>
      <c r="J274" s="264"/>
      <c r="K274" s="264"/>
      <c r="L274" s="269"/>
      <c r="M274" s="270"/>
      <c r="N274" s="271"/>
      <c r="O274" s="271"/>
      <c r="P274" s="271"/>
      <c r="Q274" s="271"/>
      <c r="R274" s="271"/>
      <c r="S274" s="271"/>
      <c r="T274" s="272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3" t="s">
        <v>169</v>
      </c>
      <c r="AU274" s="273" t="s">
        <v>84</v>
      </c>
      <c r="AV274" s="15" t="s">
        <v>163</v>
      </c>
      <c r="AW274" s="15" t="s">
        <v>32</v>
      </c>
      <c r="AX274" s="15" t="s">
        <v>84</v>
      </c>
      <c r="AY274" s="273" t="s">
        <v>156</v>
      </c>
    </row>
    <row r="275" s="2" customFormat="1" ht="16.5" customHeight="1">
      <c r="A275" s="38"/>
      <c r="B275" s="39"/>
      <c r="C275" s="227" t="s">
        <v>530</v>
      </c>
      <c r="D275" s="227" t="s">
        <v>159</v>
      </c>
      <c r="E275" s="228" t="s">
        <v>1300</v>
      </c>
      <c r="F275" s="229" t="s">
        <v>1301</v>
      </c>
      <c r="G275" s="230" t="s">
        <v>1279</v>
      </c>
      <c r="H275" s="231">
        <v>1</v>
      </c>
      <c r="I275" s="232"/>
      <c r="J275" s="233">
        <f>ROUND(I275*H275,2)</f>
        <v>0</v>
      </c>
      <c r="K275" s="234"/>
      <c r="L275" s="44"/>
      <c r="M275" s="235" t="s">
        <v>1</v>
      </c>
      <c r="N275" s="236" t="s">
        <v>41</v>
      </c>
      <c r="O275" s="91"/>
      <c r="P275" s="237">
        <f>O275*H275</f>
        <v>0</v>
      </c>
      <c r="Q275" s="237">
        <v>0</v>
      </c>
      <c r="R275" s="237">
        <f>Q275*H275</f>
        <v>0</v>
      </c>
      <c r="S275" s="237">
        <v>0</v>
      </c>
      <c r="T275" s="23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9" t="s">
        <v>163</v>
      </c>
      <c r="AT275" s="239" t="s">
        <v>159</v>
      </c>
      <c r="AU275" s="239" t="s">
        <v>84</v>
      </c>
      <c r="AY275" s="17" t="s">
        <v>156</v>
      </c>
      <c r="BE275" s="240">
        <f>IF(N275="základní",J275,0)</f>
        <v>0</v>
      </c>
      <c r="BF275" s="240">
        <f>IF(N275="snížená",J275,0)</f>
        <v>0</v>
      </c>
      <c r="BG275" s="240">
        <f>IF(N275="zákl. přenesená",J275,0)</f>
        <v>0</v>
      </c>
      <c r="BH275" s="240">
        <f>IF(N275="sníž. přenesená",J275,0)</f>
        <v>0</v>
      </c>
      <c r="BI275" s="240">
        <f>IF(N275="nulová",J275,0)</f>
        <v>0</v>
      </c>
      <c r="BJ275" s="17" t="s">
        <v>84</v>
      </c>
      <c r="BK275" s="240">
        <f>ROUND(I275*H275,2)</f>
        <v>0</v>
      </c>
      <c r="BL275" s="17" t="s">
        <v>163</v>
      </c>
      <c r="BM275" s="239" t="s">
        <v>1302</v>
      </c>
    </row>
    <row r="276" s="13" customFormat="1">
      <c r="A276" s="13"/>
      <c r="B276" s="241"/>
      <c r="C276" s="242"/>
      <c r="D276" s="243" t="s">
        <v>169</v>
      </c>
      <c r="E276" s="244" t="s">
        <v>1</v>
      </c>
      <c r="F276" s="245" t="s">
        <v>1132</v>
      </c>
      <c r="G276" s="242"/>
      <c r="H276" s="244" t="s">
        <v>1</v>
      </c>
      <c r="I276" s="246"/>
      <c r="J276" s="242"/>
      <c r="K276" s="242"/>
      <c r="L276" s="247"/>
      <c r="M276" s="248"/>
      <c r="N276" s="249"/>
      <c r="O276" s="249"/>
      <c r="P276" s="249"/>
      <c r="Q276" s="249"/>
      <c r="R276" s="249"/>
      <c r="S276" s="249"/>
      <c r="T276" s="25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1" t="s">
        <v>169</v>
      </c>
      <c r="AU276" s="251" t="s">
        <v>84</v>
      </c>
      <c r="AV276" s="13" t="s">
        <v>84</v>
      </c>
      <c r="AW276" s="13" t="s">
        <v>32</v>
      </c>
      <c r="AX276" s="13" t="s">
        <v>76</v>
      </c>
      <c r="AY276" s="251" t="s">
        <v>156</v>
      </c>
    </row>
    <row r="277" s="14" customFormat="1">
      <c r="A277" s="14"/>
      <c r="B277" s="252"/>
      <c r="C277" s="253"/>
      <c r="D277" s="243" t="s">
        <v>169</v>
      </c>
      <c r="E277" s="254" t="s">
        <v>1</v>
      </c>
      <c r="F277" s="255" t="s">
        <v>84</v>
      </c>
      <c r="G277" s="253"/>
      <c r="H277" s="256">
        <v>1</v>
      </c>
      <c r="I277" s="257"/>
      <c r="J277" s="253"/>
      <c r="K277" s="253"/>
      <c r="L277" s="258"/>
      <c r="M277" s="259"/>
      <c r="N277" s="260"/>
      <c r="O277" s="260"/>
      <c r="P277" s="260"/>
      <c r="Q277" s="260"/>
      <c r="R277" s="260"/>
      <c r="S277" s="260"/>
      <c r="T277" s="261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2" t="s">
        <v>169</v>
      </c>
      <c r="AU277" s="262" t="s">
        <v>84</v>
      </c>
      <c r="AV277" s="14" t="s">
        <v>86</v>
      </c>
      <c r="AW277" s="14" t="s">
        <v>32</v>
      </c>
      <c r="AX277" s="14" t="s">
        <v>76</v>
      </c>
      <c r="AY277" s="262" t="s">
        <v>156</v>
      </c>
    </row>
    <row r="278" s="15" customFormat="1">
      <c r="A278" s="15"/>
      <c r="B278" s="263"/>
      <c r="C278" s="264"/>
      <c r="D278" s="243" t="s">
        <v>169</v>
      </c>
      <c r="E278" s="265" t="s">
        <v>1</v>
      </c>
      <c r="F278" s="266" t="s">
        <v>179</v>
      </c>
      <c r="G278" s="264"/>
      <c r="H278" s="267">
        <v>1</v>
      </c>
      <c r="I278" s="268"/>
      <c r="J278" s="264"/>
      <c r="K278" s="264"/>
      <c r="L278" s="269"/>
      <c r="M278" s="289"/>
      <c r="N278" s="290"/>
      <c r="O278" s="290"/>
      <c r="P278" s="290"/>
      <c r="Q278" s="290"/>
      <c r="R278" s="290"/>
      <c r="S278" s="290"/>
      <c r="T278" s="291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73" t="s">
        <v>169</v>
      </c>
      <c r="AU278" s="273" t="s">
        <v>84</v>
      </c>
      <c r="AV278" s="15" t="s">
        <v>163</v>
      </c>
      <c r="AW278" s="15" t="s">
        <v>32</v>
      </c>
      <c r="AX278" s="15" t="s">
        <v>84</v>
      </c>
      <c r="AY278" s="273" t="s">
        <v>156</v>
      </c>
    </row>
    <row r="279" s="2" customFormat="1" ht="6.96" customHeight="1">
      <c r="A279" s="38"/>
      <c r="B279" s="66"/>
      <c r="C279" s="67"/>
      <c r="D279" s="67"/>
      <c r="E279" s="67"/>
      <c r="F279" s="67"/>
      <c r="G279" s="67"/>
      <c r="H279" s="67"/>
      <c r="I279" s="67"/>
      <c r="J279" s="67"/>
      <c r="K279" s="67"/>
      <c r="L279" s="44"/>
      <c r="M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</row>
  </sheetData>
  <sheetProtection sheet="1" autoFilter="0" formatColumns="0" formatRows="0" objects="1" scenarios="1" spinCount="100000" saltValue="9MYa94djQSE4H0XiiksGUgRPSW36QvYLuMM2pu2rEDJKQVB6mtWkqVBII0xBw5PFOjVNAkAfdzLv7VcWMW/l7g==" hashValue="Jm3mW1yOdTNJNEeMdqXjBq+atbE95mRhfE3AnjsZ5twCp04kDTUXFfVwbmcGpKyN7GL0BHeJgLRJ/PbIqaugPQ==" algorithmName="SHA-512" password="EFD1"/>
  <autoFilter ref="C120:K27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2.NP objektu F2 PřP UPOL_R01</v>
      </c>
      <c r="F7" s="150"/>
      <c r="G7" s="150"/>
      <c r="H7" s="150"/>
      <c r="L7" s="20"/>
    </row>
    <row r="8" s="1" customFormat="1" ht="12" customHeight="1">
      <c r="B8" s="20"/>
      <c r="D8" s="150" t="s">
        <v>119</v>
      </c>
      <c r="L8" s="20"/>
    </row>
    <row r="9" s="2" customFormat="1" ht="16.5" customHeight="1">
      <c r="A9" s="38"/>
      <c r="B9" s="44"/>
      <c r="C9" s="38"/>
      <c r="D9" s="38"/>
      <c r="E9" s="151" t="s">
        <v>1120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1121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1303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16. 4. 2026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ROUND((SUM(BE121:BE220)),  2)</f>
        <v>0</v>
      </c>
      <c r="G35" s="38"/>
      <c r="H35" s="38"/>
      <c r="I35" s="164">
        <v>0.20999999999999999</v>
      </c>
      <c r="J35" s="163">
        <f>ROUND(((SUM(BE121:BE220))*I35),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ROUND((SUM(BF121:BF220)),  2)</f>
        <v>0</v>
      </c>
      <c r="G36" s="38"/>
      <c r="H36" s="38"/>
      <c r="I36" s="164">
        <v>0.12</v>
      </c>
      <c r="J36" s="163">
        <f>ROUND(((SUM(BF121:BF220))*I36),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ROUND((SUM(BG121:BG220)),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ROUND((SUM(BH121:BH220)),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ROUND((SUM(BI121:BI220)),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Adaptace 2.NP objektu F2 PřP UPOL_R01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119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1120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1121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>D.1.4.3.EPS - Elektrická požární signalizace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>Olomouc</v>
      </c>
      <c r="G91" s="40"/>
      <c r="H91" s="40"/>
      <c r="I91" s="32" t="s">
        <v>22</v>
      </c>
      <c r="J91" s="79" t="str">
        <f>IF(J14="","",J14)</f>
        <v>16. 4. 2026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Univerzita Palackého v Olomouci </v>
      </c>
      <c r="G93" s="40"/>
      <c r="H93" s="40"/>
      <c r="I93" s="32" t="s">
        <v>30</v>
      </c>
      <c r="J93" s="36" t="str">
        <f>E23</f>
        <v>ASET studio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5.6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Mgr. Martina Věženská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122</v>
      </c>
      <c r="D96" s="185"/>
      <c r="E96" s="185"/>
      <c r="F96" s="185"/>
      <c r="G96" s="185"/>
      <c r="H96" s="185"/>
      <c r="I96" s="185"/>
      <c r="J96" s="186" t="s">
        <v>123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124</v>
      </c>
      <c r="D98" s="40"/>
      <c r="E98" s="40"/>
      <c r="F98" s="40"/>
      <c r="G98" s="40"/>
      <c r="H98" s="40"/>
      <c r="I98" s="40"/>
      <c r="J98" s="110">
        <f>J121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125</v>
      </c>
    </row>
    <row r="99" hidden="1" s="9" customFormat="1" ht="24.96" customHeight="1">
      <c r="A99" s="9"/>
      <c r="B99" s="188"/>
      <c r="C99" s="189"/>
      <c r="D99" s="190" t="s">
        <v>1304</v>
      </c>
      <c r="E99" s="191"/>
      <c r="F99" s="191"/>
      <c r="G99" s="191"/>
      <c r="H99" s="191"/>
      <c r="I99" s="191"/>
      <c r="J99" s="192">
        <f>J122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hidden="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hidden="1"/>
    <row r="103" hidden="1"/>
    <row r="104" hidden="1"/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141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83" t="str">
        <f>E7</f>
        <v>Adaptace 2.NP objektu F2 PřP UPOL_R01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1"/>
      <c r="C110" s="32" t="s">
        <v>119</v>
      </c>
      <c r="D110" s="22"/>
      <c r="E110" s="22"/>
      <c r="F110" s="22"/>
      <c r="G110" s="22"/>
      <c r="H110" s="22"/>
      <c r="I110" s="22"/>
      <c r="J110" s="22"/>
      <c r="K110" s="22"/>
      <c r="L110" s="20"/>
    </row>
    <row r="111" s="2" customFormat="1" ht="16.5" customHeight="1">
      <c r="A111" s="38"/>
      <c r="B111" s="39"/>
      <c r="C111" s="40"/>
      <c r="D111" s="40"/>
      <c r="E111" s="183" t="s">
        <v>1120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1121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E11</f>
        <v>D.1.4.3.EPS - Elektrická požární signalizace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F14</f>
        <v>Olomouc</v>
      </c>
      <c r="G115" s="40"/>
      <c r="H115" s="40"/>
      <c r="I115" s="32" t="s">
        <v>22</v>
      </c>
      <c r="J115" s="79" t="str">
        <f>IF(J14="","",J14)</f>
        <v>16. 4. 2026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E17</f>
        <v xml:space="preserve">Univerzita Palackého v Olomouci </v>
      </c>
      <c r="G117" s="40"/>
      <c r="H117" s="40"/>
      <c r="I117" s="32" t="s">
        <v>30</v>
      </c>
      <c r="J117" s="36" t="str">
        <f>E23</f>
        <v>ASET studio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28</v>
      </c>
      <c r="D118" s="40"/>
      <c r="E118" s="40"/>
      <c r="F118" s="27" t="str">
        <f>IF(E20="","",E20)</f>
        <v>Vyplň údaj</v>
      </c>
      <c r="G118" s="40"/>
      <c r="H118" s="40"/>
      <c r="I118" s="32" t="s">
        <v>33</v>
      </c>
      <c r="J118" s="36" t="str">
        <f>E26</f>
        <v>Mgr. Martina Věženská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9"/>
      <c r="B120" s="200"/>
      <c r="C120" s="201" t="s">
        <v>142</v>
      </c>
      <c r="D120" s="202" t="s">
        <v>61</v>
      </c>
      <c r="E120" s="202" t="s">
        <v>57</v>
      </c>
      <c r="F120" s="202" t="s">
        <v>58</v>
      </c>
      <c r="G120" s="202" t="s">
        <v>143</v>
      </c>
      <c r="H120" s="202" t="s">
        <v>144</v>
      </c>
      <c r="I120" s="202" t="s">
        <v>145</v>
      </c>
      <c r="J120" s="203" t="s">
        <v>123</v>
      </c>
      <c r="K120" s="204" t="s">
        <v>146</v>
      </c>
      <c r="L120" s="205"/>
      <c r="M120" s="100" t="s">
        <v>1</v>
      </c>
      <c r="N120" s="101" t="s">
        <v>40</v>
      </c>
      <c r="O120" s="101" t="s">
        <v>147</v>
      </c>
      <c r="P120" s="101" t="s">
        <v>148</v>
      </c>
      <c r="Q120" s="101" t="s">
        <v>149</v>
      </c>
      <c r="R120" s="101" t="s">
        <v>150</v>
      </c>
      <c r="S120" s="101" t="s">
        <v>151</v>
      </c>
      <c r="T120" s="102" t="s">
        <v>152</v>
      </c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</row>
    <row r="121" s="2" customFormat="1" ht="22.8" customHeight="1">
      <c r="A121" s="38"/>
      <c r="B121" s="39"/>
      <c r="C121" s="107" t="s">
        <v>153</v>
      </c>
      <c r="D121" s="40"/>
      <c r="E121" s="40"/>
      <c r="F121" s="40"/>
      <c r="G121" s="40"/>
      <c r="H121" s="40"/>
      <c r="I121" s="40"/>
      <c r="J121" s="206">
        <f>BK121</f>
        <v>0</v>
      </c>
      <c r="K121" s="40"/>
      <c r="L121" s="44"/>
      <c r="M121" s="103"/>
      <c r="N121" s="207"/>
      <c r="O121" s="104"/>
      <c r="P121" s="208">
        <f>P122</f>
        <v>0</v>
      </c>
      <c r="Q121" s="104"/>
      <c r="R121" s="208">
        <f>R122</f>
        <v>0</v>
      </c>
      <c r="S121" s="104"/>
      <c r="T121" s="209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75</v>
      </c>
      <c r="AU121" s="17" t="s">
        <v>125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75</v>
      </c>
      <c r="E122" s="214" t="s">
        <v>1305</v>
      </c>
      <c r="F122" s="214" t="s">
        <v>1306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SUM(P123:P220)</f>
        <v>0</v>
      </c>
      <c r="Q122" s="219"/>
      <c r="R122" s="220">
        <f>SUM(R123:R220)</f>
        <v>0</v>
      </c>
      <c r="S122" s="219"/>
      <c r="T122" s="221">
        <f>SUM(T123:T220)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84</v>
      </c>
      <c r="AT122" s="223" t="s">
        <v>75</v>
      </c>
      <c r="AU122" s="223" t="s">
        <v>76</v>
      </c>
      <c r="AY122" s="222" t="s">
        <v>156</v>
      </c>
      <c r="BK122" s="224">
        <f>SUM(BK123:BK220)</f>
        <v>0</v>
      </c>
    </row>
    <row r="123" s="2" customFormat="1" ht="24.15" customHeight="1">
      <c r="A123" s="38"/>
      <c r="B123" s="39"/>
      <c r="C123" s="227" t="s">
        <v>84</v>
      </c>
      <c r="D123" s="227" t="s">
        <v>159</v>
      </c>
      <c r="E123" s="228" t="s">
        <v>1307</v>
      </c>
      <c r="F123" s="229" t="s">
        <v>1308</v>
      </c>
      <c r="G123" s="230" t="s">
        <v>1000</v>
      </c>
      <c r="H123" s="231">
        <v>20</v>
      </c>
      <c r="I123" s="232"/>
      <c r="J123" s="233">
        <f>ROUND(I123*H123,2)</f>
        <v>0</v>
      </c>
      <c r="K123" s="234"/>
      <c r="L123" s="44"/>
      <c r="M123" s="235" t="s">
        <v>1</v>
      </c>
      <c r="N123" s="236" t="s">
        <v>41</v>
      </c>
      <c r="O123" s="91"/>
      <c r="P123" s="237">
        <f>O123*H123</f>
        <v>0</v>
      </c>
      <c r="Q123" s="237">
        <v>0</v>
      </c>
      <c r="R123" s="237">
        <f>Q123*H123</f>
        <v>0</v>
      </c>
      <c r="S123" s="237">
        <v>0</v>
      </c>
      <c r="T123" s="23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9" t="s">
        <v>163</v>
      </c>
      <c r="AT123" s="239" t="s">
        <v>159</v>
      </c>
      <c r="AU123" s="239" t="s">
        <v>84</v>
      </c>
      <c r="AY123" s="17" t="s">
        <v>156</v>
      </c>
      <c r="BE123" s="240">
        <f>IF(N123="základní",J123,0)</f>
        <v>0</v>
      </c>
      <c r="BF123" s="240">
        <f>IF(N123="snížená",J123,0)</f>
        <v>0</v>
      </c>
      <c r="BG123" s="240">
        <f>IF(N123="zákl. přenesená",J123,0)</f>
        <v>0</v>
      </c>
      <c r="BH123" s="240">
        <f>IF(N123="sníž. přenesená",J123,0)</f>
        <v>0</v>
      </c>
      <c r="BI123" s="240">
        <f>IF(N123="nulová",J123,0)</f>
        <v>0</v>
      </c>
      <c r="BJ123" s="17" t="s">
        <v>84</v>
      </c>
      <c r="BK123" s="240">
        <f>ROUND(I123*H123,2)</f>
        <v>0</v>
      </c>
      <c r="BL123" s="17" t="s">
        <v>163</v>
      </c>
      <c r="BM123" s="239" t="s">
        <v>1309</v>
      </c>
    </row>
    <row r="124" s="2" customFormat="1" ht="24.15" customHeight="1">
      <c r="A124" s="38"/>
      <c r="B124" s="39"/>
      <c r="C124" s="274" t="s">
        <v>86</v>
      </c>
      <c r="D124" s="274" t="s">
        <v>298</v>
      </c>
      <c r="E124" s="275" t="s">
        <v>1310</v>
      </c>
      <c r="F124" s="276" t="s">
        <v>1311</v>
      </c>
      <c r="G124" s="277" t="s">
        <v>1000</v>
      </c>
      <c r="H124" s="278">
        <v>20</v>
      </c>
      <c r="I124" s="279"/>
      <c r="J124" s="280">
        <f>ROUND(I124*H124,2)</f>
        <v>0</v>
      </c>
      <c r="K124" s="281"/>
      <c r="L124" s="282"/>
      <c r="M124" s="283" t="s">
        <v>1</v>
      </c>
      <c r="N124" s="284" t="s">
        <v>41</v>
      </c>
      <c r="O124" s="91"/>
      <c r="P124" s="237">
        <f>O124*H124</f>
        <v>0</v>
      </c>
      <c r="Q124" s="237">
        <v>0</v>
      </c>
      <c r="R124" s="237">
        <f>Q124*H124</f>
        <v>0</v>
      </c>
      <c r="S124" s="237">
        <v>0</v>
      </c>
      <c r="T124" s="23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9" t="s">
        <v>213</v>
      </c>
      <c r="AT124" s="239" t="s">
        <v>298</v>
      </c>
      <c r="AU124" s="239" t="s">
        <v>84</v>
      </c>
      <c r="AY124" s="17" t="s">
        <v>156</v>
      </c>
      <c r="BE124" s="240">
        <f>IF(N124="základní",J124,0)</f>
        <v>0</v>
      </c>
      <c r="BF124" s="240">
        <f>IF(N124="snížená",J124,0)</f>
        <v>0</v>
      </c>
      <c r="BG124" s="240">
        <f>IF(N124="zákl. přenesená",J124,0)</f>
        <v>0</v>
      </c>
      <c r="BH124" s="240">
        <f>IF(N124="sníž. přenesená",J124,0)</f>
        <v>0</v>
      </c>
      <c r="BI124" s="240">
        <f>IF(N124="nulová",J124,0)</f>
        <v>0</v>
      </c>
      <c r="BJ124" s="17" t="s">
        <v>84</v>
      </c>
      <c r="BK124" s="240">
        <f>ROUND(I124*H124,2)</f>
        <v>0</v>
      </c>
      <c r="BL124" s="17" t="s">
        <v>163</v>
      </c>
      <c r="BM124" s="239" t="s">
        <v>1312</v>
      </c>
    </row>
    <row r="125" s="13" customFormat="1">
      <c r="A125" s="13"/>
      <c r="B125" s="241"/>
      <c r="C125" s="242"/>
      <c r="D125" s="243" t="s">
        <v>169</v>
      </c>
      <c r="E125" s="244" t="s">
        <v>1</v>
      </c>
      <c r="F125" s="245" t="s">
        <v>1313</v>
      </c>
      <c r="G125" s="242"/>
      <c r="H125" s="244" t="s">
        <v>1</v>
      </c>
      <c r="I125" s="246"/>
      <c r="J125" s="242"/>
      <c r="K125" s="242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169</v>
      </c>
      <c r="AU125" s="251" t="s">
        <v>84</v>
      </c>
      <c r="AV125" s="13" t="s">
        <v>84</v>
      </c>
      <c r="AW125" s="13" t="s">
        <v>32</v>
      </c>
      <c r="AX125" s="13" t="s">
        <v>76</v>
      </c>
      <c r="AY125" s="251" t="s">
        <v>156</v>
      </c>
    </row>
    <row r="126" s="14" customFormat="1">
      <c r="A126" s="14"/>
      <c r="B126" s="252"/>
      <c r="C126" s="253"/>
      <c r="D126" s="243" t="s">
        <v>169</v>
      </c>
      <c r="E126" s="254" t="s">
        <v>1</v>
      </c>
      <c r="F126" s="255" t="s">
        <v>288</v>
      </c>
      <c r="G126" s="253"/>
      <c r="H126" s="256">
        <v>20</v>
      </c>
      <c r="I126" s="257"/>
      <c r="J126" s="253"/>
      <c r="K126" s="253"/>
      <c r="L126" s="258"/>
      <c r="M126" s="259"/>
      <c r="N126" s="260"/>
      <c r="O126" s="260"/>
      <c r="P126" s="260"/>
      <c r="Q126" s="260"/>
      <c r="R126" s="260"/>
      <c r="S126" s="260"/>
      <c r="T126" s="26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2" t="s">
        <v>169</v>
      </c>
      <c r="AU126" s="262" t="s">
        <v>84</v>
      </c>
      <c r="AV126" s="14" t="s">
        <v>86</v>
      </c>
      <c r="AW126" s="14" t="s">
        <v>32</v>
      </c>
      <c r="AX126" s="14" t="s">
        <v>76</v>
      </c>
      <c r="AY126" s="262" t="s">
        <v>156</v>
      </c>
    </row>
    <row r="127" s="15" customFormat="1">
      <c r="A127" s="15"/>
      <c r="B127" s="263"/>
      <c r="C127" s="264"/>
      <c r="D127" s="243" t="s">
        <v>169</v>
      </c>
      <c r="E127" s="265" t="s">
        <v>1</v>
      </c>
      <c r="F127" s="266" t="s">
        <v>179</v>
      </c>
      <c r="G127" s="264"/>
      <c r="H127" s="267">
        <v>20</v>
      </c>
      <c r="I127" s="268"/>
      <c r="J127" s="264"/>
      <c r="K127" s="264"/>
      <c r="L127" s="269"/>
      <c r="M127" s="270"/>
      <c r="N127" s="271"/>
      <c r="O127" s="271"/>
      <c r="P127" s="271"/>
      <c r="Q127" s="271"/>
      <c r="R127" s="271"/>
      <c r="S127" s="271"/>
      <c r="T127" s="272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3" t="s">
        <v>169</v>
      </c>
      <c r="AU127" s="273" t="s">
        <v>84</v>
      </c>
      <c r="AV127" s="15" t="s">
        <v>163</v>
      </c>
      <c r="AW127" s="15" t="s">
        <v>32</v>
      </c>
      <c r="AX127" s="15" t="s">
        <v>84</v>
      </c>
      <c r="AY127" s="273" t="s">
        <v>156</v>
      </c>
    </row>
    <row r="128" s="2" customFormat="1" ht="16.5" customHeight="1">
      <c r="A128" s="38"/>
      <c r="B128" s="39"/>
      <c r="C128" s="227" t="s">
        <v>157</v>
      </c>
      <c r="D128" s="227" t="s">
        <v>159</v>
      </c>
      <c r="E128" s="228" t="s">
        <v>1314</v>
      </c>
      <c r="F128" s="229" t="s">
        <v>1315</v>
      </c>
      <c r="G128" s="230" t="s">
        <v>1000</v>
      </c>
      <c r="H128" s="231">
        <v>20</v>
      </c>
      <c r="I128" s="232"/>
      <c r="J128" s="233">
        <f>ROUND(I128*H128,2)</f>
        <v>0</v>
      </c>
      <c r="K128" s="234"/>
      <c r="L128" s="44"/>
      <c r="M128" s="235" t="s">
        <v>1</v>
      </c>
      <c r="N128" s="236" t="s">
        <v>41</v>
      </c>
      <c r="O128" s="91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163</v>
      </c>
      <c r="AT128" s="239" t="s">
        <v>159</v>
      </c>
      <c r="AU128" s="239" t="s">
        <v>84</v>
      </c>
      <c r="AY128" s="17" t="s">
        <v>156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7" t="s">
        <v>84</v>
      </c>
      <c r="BK128" s="240">
        <f>ROUND(I128*H128,2)</f>
        <v>0</v>
      </c>
      <c r="BL128" s="17" t="s">
        <v>163</v>
      </c>
      <c r="BM128" s="239" t="s">
        <v>1316</v>
      </c>
    </row>
    <row r="129" s="2" customFormat="1" ht="16.5" customHeight="1">
      <c r="A129" s="38"/>
      <c r="B129" s="39"/>
      <c r="C129" s="274" t="s">
        <v>163</v>
      </c>
      <c r="D129" s="274" t="s">
        <v>298</v>
      </c>
      <c r="E129" s="275" t="s">
        <v>1317</v>
      </c>
      <c r="F129" s="276" t="s">
        <v>1318</v>
      </c>
      <c r="G129" s="277" t="s">
        <v>1000</v>
      </c>
      <c r="H129" s="278">
        <v>20</v>
      </c>
      <c r="I129" s="279"/>
      <c r="J129" s="280">
        <f>ROUND(I129*H129,2)</f>
        <v>0</v>
      </c>
      <c r="K129" s="281"/>
      <c r="L129" s="282"/>
      <c r="M129" s="283" t="s">
        <v>1</v>
      </c>
      <c r="N129" s="284" t="s">
        <v>41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213</v>
      </c>
      <c r="AT129" s="239" t="s">
        <v>298</v>
      </c>
      <c r="AU129" s="239" t="s">
        <v>84</v>
      </c>
      <c r="AY129" s="17" t="s">
        <v>156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84</v>
      </c>
      <c r="BK129" s="240">
        <f>ROUND(I129*H129,2)</f>
        <v>0</v>
      </c>
      <c r="BL129" s="17" t="s">
        <v>163</v>
      </c>
      <c r="BM129" s="239" t="s">
        <v>1319</v>
      </c>
    </row>
    <row r="130" s="13" customFormat="1">
      <c r="A130" s="13"/>
      <c r="B130" s="241"/>
      <c r="C130" s="242"/>
      <c r="D130" s="243" t="s">
        <v>169</v>
      </c>
      <c r="E130" s="244" t="s">
        <v>1</v>
      </c>
      <c r="F130" s="245" t="s">
        <v>1313</v>
      </c>
      <c r="G130" s="242"/>
      <c r="H130" s="244" t="s">
        <v>1</v>
      </c>
      <c r="I130" s="246"/>
      <c r="J130" s="242"/>
      <c r="K130" s="242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169</v>
      </c>
      <c r="AU130" s="251" t="s">
        <v>84</v>
      </c>
      <c r="AV130" s="13" t="s">
        <v>84</v>
      </c>
      <c r="AW130" s="13" t="s">
        <v>32</v>
      </c>
      <c r="AX130" s="13" t="s">
        <v>76</v>
      </c>
      <c r="AY130" s="251" t="s">
        <v>156</v>
      </c>
    </row>
    <row r="131" s="14" customFormat="1">
      <c r="A131" s="14"/>
      <c r="B131" s="252"/>
      <c r="C131" s="253"/>
      <c r="D131" s="243" t="s">
        <v>169</v>
      </c>
      <c r="E131" s="254" t="s">
        <v>1</v>
      </c>
      <c r="F131" s="255" t="s">
        <v>288</v>
      </c>
      <c r="G131" s="253"/>
      <c r="H131" s="256">
        <v>20</v>
      </c>
      <c r="I131" s="257"/>
      <c r="J131" s="253"/>
      <c r="K131" s="253"/>
      <c r="L131" s="258"/>
      <c r="M131" s="259"/>
      <c r="N131" s="260"/>
      <c r="O131" s="260"/>
      <c r="P131" s="260"/>
      <c r="Q131" s="260"/>
      <c r="R131" s="260"/>
      <c r="S131" s="260"/>
      <c r="T131" s="26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2" t="s">
        <v>169</v>
      </c>
      <c r="AU131" s="262" t="s">
        <v>84</v>
      </c>
      <c r="AV131" s="14" t="s">
        <v>86</v>
      </c>
      <c r="AW131" s="14" t="s">
        <v>32</v>
      </c>
      <c r="AX131" s="14" t="s">
        <v>76</v>
      </c>
      <c r="AY131" s="262" t="s">
        <v>156</v>
      </c>
    </row>
    <row r="132" s="15" customFormat="1">
      <c r="A132" s="15"/>
      <c r="B132" s="263"/>
      <c r="C132" s="264"/>
      <c r="D132" s="243" t="s">
        <v>169</v>
      </c>
      <c r="E132" s="265" t="s">
        <v>1</v>
      </c>
      <c r="F132" s="266" t="s">
        <v>179</v>
      </c>
      <c r="G132" s="264"/>
      <c r="H132" s="267">
        <v>20</v>
      </c>
      <c r="I132" s="268"/>
      <c r="J132" s="264"/>
      <c r="K132" s="264"/>
      <c r="L132" s="269"/>
      <c r="M132" s="270"/>
      <c r="N132" s="271"/>
      <c r="O132" s="271"/>
      <c r="P132" s="271"/>
      <c r="Q132" s="271"/>
      <c r="R132" s="271"/>
      <c r="S132" s="271"/>
      <c r="T132" s="272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3" t="s">
        <v>169</v>
      </c>
      <c r="AU132" s="273" t="s">
        <v>84</v>
      </c>
      <c r="AV132" s="15" t="s">
        <v>163</v>
      </c>
      <c r="AW132" s="15" t="s">
        <v>32</v>
      </c>
      <c r="AX132" s="15" t="s">
        <v>84</v>
      </c>
      <c r="AY132" s="273" t="s">
        <v>156</v>
      </c>
    </row>
    <row r="133" s="2" customFormat="1" ht="33" customHeight="1">
      <c r="A133" s="38"/>
      <c r="B133" s="39"/>
      <c r="C133" s="227" t="s">
        <v>184</v>
      </c>
      <c r="D133" s="227" t="s">
        <v>159</v>
      </c>
      <c r="E133" s="228" t="s">
        <v>1320</v>
      </c>
      <c r="F133" s="229" t="s">
        <v>1321</v>
      </c>
      <c r="G133" s="230" t="s">
        <v>1000</v>
      </c>
      <c r="H133" s="231">
        <v>1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41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163</v>
      </c>
      <c r="AT133" s="239" t="s">
        <v>159</v>
      </c>
      <c r="AU133" s="239" t="s">
        <v>84</v>
      </c>
      <c r="AY133" s="17" t="s">
        <v>156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84</v>
      </c>
      <c r="BK133" s="240">
        <f>ROUND(I133*H133,2)</f>
        <v>0</v>
      </c>
      <c r="BL133" s="17" t="s">
        <v>163</v>
      </c>
      <c r="BM133" s="239" t="s">
        <v>1322</v>
      </c>
    </row>
    <row r="134" s="2" customFormat="1" ht="37.8" customHeight="1">
      <c r="A134" s="38"/>
      <c r="B134" s="39"/>
      <c r="C134" s="274" t="s">
        <v>193</v>
      </c>
      <c r="D134" s="274" t="s">
        <v>298</v>
      </c>
      <c r="E134" s="275" t="s">
        <v>1323</v>
      </c>
      <c r="F134" s="276" t="s">
        <v>1324</v>
      </c>
      <c r="G134" s="277" t="s">
        <v>1000</v>
      </c>
      <c r="H134" s="278">
        <v>1</v>
      </c>
      <c r="I134" s="279"/>
      <c r="J134" s="280">
        <f>ROUND(I134*H134,2)</f>
        <v>0</v>
      </c>
      <c r="K134" s="281"/>
      <c r="L134" s="282"/>
      <c r="M134" s="283" t="s">
        <v>1</v>
      </c>
      <c r="N134" s="284" t="s">
        <v>41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213</v>
      </c>
      <c r="AT134" s="239" t="s">
        <v>298</v>
      </c>
      <c r="AU134" s="239" t="s">
        <v>84</v>
      </c>
      <c r="AY134" s="17" t="s">
        <v>156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84</v>
      </c>
      <c r="BK134" s="240">
        <f>ROUND(I134*H134,2)</f>
        <v>0</v>
      </c>
      <c r="BL134" s="17" t="s">
        <v>163</v>
      </c>
      <c r="BM134" s="239" t="s">
        <v>1325</v>
      </c>
    </row>
    <row r="135" s="13" customFormat="1">
      <c r="A135" s="13"/>
      <c r="B135" s="241"/>
      <c r="C135" s="242"/>
      <c r="D135" s="243" t="s">
        <v>169</v>
      </c>
      <c r="E135" s="244" t="s">
        <v>1</v>
      </c>
      <c r="F135" s="245" t="s">
        <v>1313</v>
      </c>
      <c r="G135" s="242"/>
      <c r="H135" s="244" t="s">
        <v>1</v>
      </c>
      <c r="I135" s="246"/>
      <c r="J135" s="242"/>
      <c r="K135" s="242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169</v>
      </c>
      <c r="AU135" s="251" t="s">
        <v>84</v>
      </c>
      <c r="AV135" s="13" t="s">
        <v>84</v>
      </c>
      <c r="AW135" s="13" t="s">
        <v>32</v>
      </c>
      <c r="AX135" s="13" t="s">
        <v>76</v>
      </c>
      <c r="AY135" s="251" t="s">
        <v>156</v>
      </c>
    </row>
    <row r="136" s="14" customFormat="1">
      <c r="A136" s="14"/>
      <c r="B136" s="252"/>
      <c r="C136" s="253"/>
      <c r="D136" s="243" t="s">
        <v>169</v>
      </c>
      <c r="E136" s="254" t="s">
        <v>1</v>
      </c>
      <c r="F136" s="255" t="s">
        <v>84</v>
      </c>
      <c r="G136" s="253"/>
      <c r="H136" s="256">
        <v>1</v>
      </c>
      <c r="I136" s="257"/>
      <c r="J136" s="253"/>
      <c r="K136" s="253"/>
      <c r="L136" s="258"/>
      <c r="M136" s="259"/>
      <c r="N136" s="260"/>
      <c r="O136" s="260"/>
      <c r="P136" s="260"/>
      <c r="Q136" s="260"/>
      <c r="R136" s="260"/>
      <c r="S136" s="260"/>
      <c r="T136" s="26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2" t="s">
        <v>169</v>
      </c>
      <c r="AU136" s="262" t="s">
        <v>84</v>
      </c>
      <c r="AV136" s="14" t="s">
        <v>86</v>
      </c>
      <c r="AW136" s="14" t="s">
        <v>32</v>
      </c>
      <c r="AX136" s="14" t="s">
        <v>76</v>
      </c>
      <c r="AY136" s="262" t="s">
        <v>156</v>
      </c>
    </row>
    <row r="137" s="15" customFormat="1">
      <c r="A137" s="15"/>
      <c r="B137" s="263"/>
      <c r="C137" s="264"/>
      <c r="D137" s="243" t="s">
        <v>169</v>
      </c>
      <c r="E137" s="265" t="s">
        <v>1</v>
      </c>
      <c r="F137" s="266" t="s">
        <v>179</v>
      </c>
      <c r="G137" s="264"/>
      <c r="H137" s="267">
        <v>1</v>
      </c>
      <c r="I137" s="268"/>
      <c r="J137" s="264"/>
      <c r="K137" s="264"/>
      <c r="L137" s="269"/>
      <c r="M137" s="270"/>
      <c r="N137" s="271"/>
      <c r="O137" s="271"/>
      <c r="P137" s="271"/>
      <c r="Q137" s="271"/>
      <c r="R137" s="271"/>
      <c r="S137" s="271"/>
      <c r="T137" s="272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3" t="s">
        <v>169</v>
      </c>
      <c r="AU137" s="273" t="s">
        <v>84</v>
      </c>
      <c r="AV137" s="15" t="s">
        <v>163</v>
      </c>
      <c r="AW137" s="15" t="s">
        <v>32</v>
      </c>
      <c r="AX137" s="15" t="s">
        <v>84</v>
      </c>
      <c r="AY137" s="273" t="s">
        <v>156</v>
      </c>
    </row>
    <row r="138" s="2" customFormat="1" ht="16.5" customHeight="1">
      <c r="A138" s="38"/>
      <c r="B138" s="39"/>
      <c r="C138" s="227" t="s">
        <v>203</v>
      </c>
      <c r="D138" s="227" t="s">
        <v>159</v>
      </c>
      <c r="E138" s="228" t="s">
        <v>1326</v>
      </c>
      <c r="F138" s="229" t="s">
        <v>1327</v>
      </c>
      <c r="G138" s="230" t="s">
        <v>1000</v>
      </c>
      <c r="H138" s="231">
        <v>10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41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163</v>
      </c>
      <c r="AT138" s="239" t="s">
        <v>159</v>
      </c>
      <c r="AU138" s="239" t="s">
        <v>84</v>
      </c>
      <c r="AY138" s="17" t="s">
        <v>156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84</v>
      </c>
      <c r="BK138" s="240">
        <f>ROUND(I138*H138,2)</f>
        <v>0</v>
      </c>
      <c r="BL138" s="17" t="s">
        <v>163</v>
      </c>
      <c r="BM138" s="239" t="s">
        <v>1328</v>
      </c>
    </row>
    <row r="139" s="2" customFormat="1" ht="16.5" customHeight="1">
      <c r="A139" s="38"/>
      <c r="B139" s="39"/>
      <c r="C139" s="274" t="s">
        <v>213</v>
      </c>
      <c r="D139" s="274" t="s">
        <v>298</v>
      </c>
      <c r="E139" s="275" t="s">
        <v>1329</v>
      </c>
      <c r="F139" s="276" t="s">
        <v>1330</v>
      </c>
      <c r="G139" s="277" t="s">
        <v>1000</v>
      </c>
      <c r="H139" s="278">
        <v>10</v>
      </c>
      <c r="I139" s="279"/>
      <c r="J139" s="280">
        <f>ROUND(I139*H139,2)</f>
        <v>0</v>
      </c>
      <c r="K139" s="281"/>
      <c r="L139" s="282"/>
      <c r="M139" s="283" t="s">
        <v>1</v>
      </c>
      <c r="N139" s="284" t="s">
        <v>41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213</v>
      </c>
      <c r="AT139" s="239" t="s">
        <v>298</v>
      </c>
      <c r="AU139" s="239" t="s">
        <v>84</v>
      </c>
      <c r="AY139" s="17" t="s">
        <v>156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84</v>
      </c>
      <c r="BK139" s="240">
        <f>ROUND(I139*H139,2)</f>
        <v>0</v>
      </c>
      <c r="BL139" s="17" t="s">
        <v>163</v>
      </c>
      <c r="BM139" s="239" t="s">
        <v>1331</v>
      </c>
    </row>
    <row r="140" s="13" customFormat="1">
      <c r="A140" s="13"/>
      <c r="B140" s="241"/>
      <c r="C140" s="242"/>
      <c r="D140" s="243" t="s">
        <v>169</v>
      </c>
      <c r="E140" s="244" t="s">
        <v>1</v>
      </c>
      <c r="F140" s="245" t="s">
        <v>1313</v>
      </c>
      <c r="G140" s="242"/>
      <c r="H140" s="244" t="s">
        <v>1</v>
      </c>
      <c r="I140" s="246"/>
      <c r="J140" s="242"/>
      <c r="K140" s="242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169</v>
      </c>
      <c r="AU140" s="251" t="s">
        <v>84</v>
      </c>
      <c r="AV140" s="13" t="s">
        <v>84</v>
      </c>
      <c r="AW140" s="13" t="s">
        <v>32</v>
      </c>
      <c r="AX140" s="13" t="s">
        <v>76</v>
      </c>
      <c r="AY140" s="251" t="s">
        <v>156</v>
      </c>
    </row>
    <row r="141" s="14" customFormat="1">
      <c r="A141" s="14"/>
      <c r="B141" s="252"/>
      <c r="C141" s="253"/>
      <c r="D141" s="243" t="s">
        <v>169</v>
      </c>
      <c r="E141" s="254" t="s">
        <v>1</v>
      </c>
      <c r="F141" s="255" t="s">
        <v>234</v>
      </c>
      <c r="G141" s="253"/>
      <c r="H141" s="256">
        <v>10</v>
      </c>
      <c r="I141" s="257"/>
      <c r="J141" s="253"/>
      <c r="K141" s="253"/>
      <c r="L141" s="258"/>
      <c r="M141" s="259"/>
      <c r="N141" s="260"/>
      <c r="O141" s="260"/>
      <c r="P141" s="260"/>
      <c r="Q141" s="260"/>
      <c r="R141" s="260"/>
      <c r="S141" s="260"/>
      <c r="T141" s="26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2" t="s">
        <v>169</v>
      </c>
      <c r="AU141" s="262" t="s">
        <v>84</v>
      </c>
      <c r="AV141" s="14" t="s">
        <v>86</v>
      </c>
      <c r="AW141" s="14" t="s">
        <v>32</v>
      </c>
      <c r="AX141" s="14" t="s">
        <v>76</v>
      </c>
      <c r="AY141" s="262" t="s">
        <v>156</v>
      </c>
    </row>
    <row r="142" s="15" customFormat="1">
      <c r="A142" s="15"/>
      <c r="B142" s="263"/>
      <c r="C142" s="264"/>
      <c r="D142" s="243" t="s">
        <v>169</v>
      </c>
      <c r="E142" s="265" t="s">
        <v>1</v>
      </c>
      <c r="F142" s="266" t="s">
        <v>179</v>
      </c>
      <c r="G142" s="264"/>
      <c r="H142" s="267">
        <v>10</v>
      </c>
      <c r="I142" s="268"/>
      <c r="J142" s="264"/>
      <c r="K142" s="264"/>
      <c r="L142" s="269"/>
      <c r="M142" s="270"/>
      <c r="N142" s="271"/>
      <c r="O142" s="271"/>
      <c r="P142" s="271"/>
      <c r="Q142" s="271"/>
      <c r="R142" s="271"/>
      <c r="S142" s="271"/>
      <c r="T142" s="272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3" t="s">
        <v>169</v>
      </c>
      <c r="AU142" s="273" t="s">
        <v>84</v>
      </c>
      <c r="AV142" s="15" t="s">
        <v>163</v>
      </c>
      <c r="AW142" s="15" t="s">
        <v>32</v>
      </c>
      <c r="AX142" s="15" t="s">
        <v>84</v>
      </c>
      <c r="AY142" s="273" t="s">
        <v>156</v>
      </c>
    </row>
    <row r="143" s="2" customFormat="1" ht="16.5" customHeight="1">
      <c r="A143" s="38"/>
      <c r="B143" s="39"/>
      <c r="C143" s="227" t="s">
        <v>226</v>
      </c>
      <c r="D143" s="227" t="s">
        <v>159</v>
      </c>
      <c r="E143" s="228" t="s">
        <v>1332</v>
      </c>
      <c r="F143" s="229" t="s">
        <v>1333</v>
      </c>
      <c r="G143" s="230" t="s">
        <v>1000</v>
      </c>
      <c r="H143" s="231">
        <v>10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41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163</v>
      </c>
      <c r="AT143" s="239" t="s">
        <v>159</v>
      </c>
      <c r="AU143" s="239" t="s">
        <v>84</v>
      </c>
      <c r="AY143" s="17" t="s">
        <v>156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84</v>
      </c>
      <c r="BK143" s="240">
        <f>ROUND(I143*H143,2)</f>
        <v>0</v>
      </c>
      <c r="BL143" s="17" t="s">
        <v>163</v>
      </c>
      <c r="BM143" s="239" t="s">
        <v>1334</v>
      </c>
    </row>
    <row r="144" s="2" customFormat="1" ht="16.5" customHeight="1">
      <c r="A144" s="38"/>
      <c r="B144" s="39"/>
      <c r="C144" s="274" t="s">
        <v>234</v>
      </c>
      <c r="D144" s="274" t="s">
        <v>298</v>
      </c>
      <c r="E144" s="275" t="s">
        <v>1335</v>
      </c>
      <c r="F144" s="276" t="s">
        <v>1336</v>
      </c>
      <c r="G144" s="277" t="s">
        <v>1000</v>
      </c>
      <c r="H144" s="278">
        <v>10</v>
      </c>
      <c r="I144" s="279"/>
      <c r="J144" s="280">
        <f>ROUND(I144*H144,2)</f>
        <v>0</v>
      </c>
      <c r="K144" s="281"/>
      <c r="L144" s="282"/>
      <c r="M144" s="283" t="s">
        <v>1</v>
      </c>
      <c r="N144" s="284" t="s">
        <v>41</v>
      </c>
      <c r="O144" s="91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213</v>
      </c>
      <c r="AT144" s="239" t="s">
        <v>298</v>
      </c>
      <c r="AU144" s="239" t="s">
        <v>84</v>
      </c>
      <c r="AY144" s="17" t="s">
        <v>156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7" t="s">
        <v>84</v>
      </c>
      <c r="BK144" s="240">
        <f>ROUND(I144*H144,2)</f>
        <v>0</v>
      </c>
      <c r="BL144" s="17" t="s">
        <v>163</v>
      </c>
      <c r="BM144" s="239" t="s">
        <v>1337</v>
      </c>
    </row>
    <row r="145" s="13" customFormat="1">
      <c r="A145" s="13"/>
      <c r="B145" s="241"/>
      <c r="C145" s="242"/>
      <c r="D145" s="243" t="s">
        <v>169</v>
      </c>
      <c r="E145" s="244" t="s">
        <v>1</v>
      </c>
      <c r="F145" s="245" t="s">
        <v>1313</v>
      </c>
      <c r="G145" s="242"/>
      <c r="H145" s="244" t="s">
        <v>1</v>
      </c>
      <c r="I145" s="246"/>
      <c r="J145" s="242"/>
      <c r="K145" s="242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169</v>
      </c>
      <c r="AU145" s="251" t="s">
        <v>84</v>
      </c>
      <c r="AV145" s="13" t="s">
        <v>84</v>
      </c>
      <c r="AW145" s="13" t="s">
        <v>32</v>
      </c>
      <c r="AX145" s="13" t="s">
        <v>76</v>
      </c>
      <c r="AY145" s="251" t="s">
        <v>156</v>
      </c>
    </row>
    <row r="146" s="14" customFormat="1">
      <c r="A146" s="14"/>
      <c r="B146" s="252"/>
      <c r="C146" s="253"/>
      <c r="D146" s="243" t="s">
        <v>169</v>
      </c>
      <c r="E146" s="254" t="s">
        <v>1</v>
      </c>
      <c r="F146" s="255" t="s">
        <v>234</v>
      </c>
      <c r="G146" s="253"/>
      <c r="H146" s="256">
        <v>10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2" t="s">
        <v>169</v>
      </c>
      <c r="AU146" s="262" t="s">
        <v>84</v>
      </c>
      <c r="AV146" s="14" t="s">
        <v>86</v>
      </c>
      <c r="AW146" s="14" t="s">
        <v>32</v>
      </c>
      <c r="AX146" s="14" t="s">
        <v>76</v>
      </c>
      <c r="AY146" s="262" t="s">
        <v>156</v>
      </c>
    </row>
    <row r="147" s="15" customFormat="1">
      <c r="A147" s="15"/>
      <c r="B147" s="263"/>
      <c r="C147" s="264"/>
      <c r="D147" s="243" t="s">
        <v>169</v>
      </c>
      <c r="E147" s="265" t="s">
        <v>1</v>
      </c>
      <c r="F147" s="266" t="s">
        <v>179</v>
      </c>
      <c r="G147" s="264"/>
      <c r="H147" s="267">
        <v>10</v>
      </c>
      <c r="I147" s="268"/>
      <c r="J147" s="264"/>
      <c r="K147" s="264"/>
      <c r="L147" s="269"/>
      <c r="M147" s="270"/>
      <c r="N147" s="271"/>
      <c r="O147" s="271"/>
      <c r="P147" s="271"/>
      <c r="Q147" s="271"/>
      <c r="R147" s="271"/>
      <c r="S147" s="271"/>
      <c r="T147" s="272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3" t="s">
        <v>169</v>
      </c>
      <c r="AU147" s="273" t="s">
        <v>84</v>
      </c>
      <c r="AV147" s="15" t="s">
        <v>163</v>
      </c>
      <c r="AW147" s="15" t="s">
        <v>32</v>
      </c>
      <c r="AX147" s="15" t="s">
        <v>84</v>
      </c>
      <c r="AY147" s="273" t="s">
        <v>156</v>
      </c>
    </row>
    <row r="148" s="2" customFormat="1" ht="24.15" customHeight="1">
      <c r="A148" s="38"/>
      <c r="B148" s="39"/>
      <c r="C148" s="227" t="s">
        <v>238</v>
      </c>
      <c r="D148" s="227" t="s">
        <v>159</v>
      </c>
      <c r="E148" s="228" t="s">
        <v>1338</v>
      </c>
      <c r="F148" s="229" t="s">
        <v>1339</v>
      </c>
      <c r="G148" s="230" t="s">
        <v>1000</v>
      </c>
      <c r="H148" s="231">
        <v>2</v>
      </c>
      <c r="I148" s="232"/>
      <c r="J148" s="233">
        <f>ROUND(I148*H148,2)</f>
        <v>0</v>
      </c>
      <c r="K148" s="234"/>
      <c r="L148" s="44"/>
      <c r="M148" s="235" t="s">
        <v>1</v>
      </c>
      <c r="N148" s="236" t="s">
        <v>41</v>
      </c>
      <c r="O148" s="91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163</v>
      </c>
      <c r="AT148" s="239" t="s">
        <v>159</v>
      </c>
      <c r="AU148" s="239" t="s">
        <v>84</v>
      </c>
      <c r="AY148" s="17" t="s">
        <v>156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7" t="s">
        <v>84</v>
      </c>
      <c r="BK148" s="240">
        <f>ROUND(I148*H148,2)</f>
        <v>0</v>
      </c>
      <c r="BL148" s="17" t="s">
        <v>163</v>
      </c>
      <c r="BM148" s="239" t="s">
        <v>1340</v>
      </c>
    </row>
    <row r="149" s="2" customFormat="1" ht="24.15" customHeight="1">
      <c r="A149" s="38"/>
      <c r="B149" s="39"/>
      <c r="C149" s="274" t="s">
        <v>8</v>
      </c>
      <c r="D149" s="274" t="s">
        <v>298</v>
      </c>
      <c r="E149" s="275" t="s">
        <v>1341</v>
      </c>
      <c r="F149" s="276" t="s">
        <v>1342</v>
      </c>
      <c r="G149" s="277" t="s">
        <v>1000</v>
      </c>
      <c r="H149" s="278">
        <v>2</v>
      </c>
      <c r="I149" s="279"/>
      <c r="J149" s="280">
        <f>ROUND(I149*H149,2)</f>
        <v>0</v>
      </c>
      <c r="K149" s="281"/>
      <c r="L149" s="282"/>
      <c r="M149" s="283" t="s">
        <v>1</v>
      </c>
      <c r="N149" s="284" t="s">
        <v>41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213</v>
      </c>
      <c r="AT149" s="239" t="s">
        <v>298</v>
      </c>
      <c r="AU149" s="239" t="s">
        <v>84</v>
      </c>
      <c r="AY149" s="17" t="s">
        <v>156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84</v>
      </c>
      <c r="BK149" s="240">
        <f>ROUND(I149*H149,2)</f>
        <v>0</v>
      </c>
      <c r="BL149" s="17" t="s">
        <v>163</v>
      </c>
      <c r="BM149" s="239" t="s">
        <v>1343</v>
      </c>
    </row>
    <row r="150" s="13" customFormat="1">
      <c r="A150" s="13"/>
      <c r="B150" s="241"/>
      <c r="C150" s="242"/>
      <c r="D150" s="243" t="s">
        <v>169</v>
      </c>
      <c r="E150" s="244" t="s">
        <v>1</v>
      </c>
      <c r="F150" s="245" t="s">
        <v>1313</v>
      </c>
      <c r="G150" s="242"/>
      <c r="H150" s="244" t="s">
        <v>1</v>
      </c>
      <c r="I150" s="246"/>
      <c r="J150" s="242"/>
      <c r="K150" s="242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169</v>
      </c>
      <c r="AU150" s="251" t="s">
        <v>84</v>
      </c>
      <c r="AV150" s="13" t="s">
        <v>84</v>
      </c>
      <c r="AW150" s="13" t="s">
        <v>32</v>
      </c>
      <c r="AX150" s="13" t="s">
        <v>76</v>
      </c>
      <c r="AY150" s="251" t="s">
        <v>156</v>
      </c>
    </row>
    <row r="151" s="14" customFormat="1">
      <c r="A151" s="14"/>
      <c r="B151" s="252"/>
      <c r="C151" s="253"/>
      <c r="D151" s="243" t="s">
        <v>169</v>
      </c>
      <c r="E151" s="254" t="s">
        <v>1</v>
      </c>
      <c r="F151" s="255" t="s">
        <v>86</v>
      </c>
      <c r="G151" s="253"/>
      <c r="H151" s="256">
        <v>2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169</v>
      </c>
      <c r="AU151" s="262" t="s">
        <v>84</v>
      </c>
      <c r="AV151" s="14" t="s">
        <v>86</v>
      </c>
      <c r="AW151" s="14" t="s">
        <v>32</v>
      </c>
      <c r="AX151" s="14" t="s">
        <v>76</v>
      </c>
      <c r="AY151" s="262" t="s">
        <v>156</v>
      </c>
    </row>
    <row r="152" s="15" customFormat="1">
      <c r="A152" s="15"/>
      <c r="B152" s="263"/>
      <c r="C152" s="264"/>
      <c r="D152" s="243" t="s">
        <v>169</v>
      </c>
      <c r="E152" s="265" t="s">
        <v>1</v>
      </c>
      <c r="F152" s="266" t="s">
        <v>179</v>
      </c>
      <c r="G152" s="264"/>
      <c r="H152" s="267">
        <v>2</v>
      </c>
      <c r="I152" s="268"/>
      <c r="J152" s="264"/>
      <c r="K152" s="264"/>
      <c r="L152" s="269"/>
      <c r="M152" s="270"/>
      <c r="N152" s="271"/>
      <c r="O152" s="271"/>
      <c r="P152" s="271"/>
      <c r="Q152" s="271"/>
      <c r="R152" s="271"/>
      <c r="S152" s="271"/>
      <c r="T152" s="272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3" t="s">
        <v>169</v>
      </c>
      <c r="AU152" s="273" t="s">
        <v>84</v>
      </c>
      <c r="AV152" s="15" t="s">
        <v>163</v>
      </c>
      <c r="AW152" s="15" t="s">
        <v>32</v>
      </c>
      <c r="AX152" s="15" t="s">
        <v>84</v>
      </c>
      <c r="AY152" s="273" t="s">
        <v>156</v>
      </c>
    </row>
    <row r="153" s="2" customFormat="1" ht="21.75" customHeight="1">
      <c r="A153" s="38"/>
      <c r="B153" s="39"/>
      <c r="C153" s="227" t="s">
        <v>259</v>
      </c>
      <c r="D153" s="227" t="s">
        <v>159</v>
      </c>
      <c r="E153" s="228" t="s">
        <v>1344</v>
      </c>
      <c r="F153" s="229" t="s">
        <v>1345</v>
      </c>
      <c r="G153" s="230" t="s">
        <v>196</v>
      </c>
      <c r="H153" s="231">
        <v>292</v>
      </c>
      <c r="I153" s="232"/>
      <c r="J153" s="233">
        <f>ROUND(I153*H153,2)</f>
        <v>0</v>
      </c>
      <c r="K153" s="234"/>
      <c r="L153" s="44"/>
      <c r="M153" s="235" t="s">
        <v>1</v>
      </c>
      <c r="N153" s="236" t="s">
        <v>41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163</v>
      </c>
      <c r="AT153" s="239" t="s">
        <v>159</v>
      </c>
      <c r="AU153" s="239" t="s">
        <v>84</v>
      </c>
      <c r="AY153" s="17" t="s">
        <v>156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84</v>
      </c>
      <c r="BK153" s="240">
        <f>ROUND(I153*H153,2)</f>
        <v>0</v>
      </c>
      <c r="BL153" s="17" t="s">
        <v>163</v>
      </c>
      <c r="BM153" s="239" t="s">
        <v>1346</v>
      </c>
    </row>
    <row r="154" s="2" customFormat="1" ht="24.15" customHeight="1">
      <c r="A154" s="38"/>
      <c r="B154" s="39"/>
      <c r="C154" s="274" t="s">
        <v>263</v>
      </c>
      <c r="D154" s="274" t="s">
        <v>298</v>
      </c>
      <c r="E154" s="275" t="s">
        <v>1347</v>
      </c>
      <c r="F154" s="276" t="s">
        <v>1348</v>
      </c>
      <c r="G154" s="277" t="s">
        <v>196</v>
      </c>
      <c r="H154" s="278">
        <v>292</v>
      </c>
      <c r="I154" s="279"/>
      <c r="J154" s="280">
        <f>ROUND(I154*H154,2)</f>
        <v>0</v>
      </c>
      <c r="K154" s="281"/>
      <c r="L154" s="282"/>
      <c r="M154" s="283" t="s">
        <v>1</v>
      </c>
      <c r="N154" s="284" t="s">
        <v>41</v>
      </c>
      <c r="O154" s="91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9" t="s">
        <v>213</v>
      </c>
      <c r="AT154" s="239" t="s">
        <v>298</v>
      </c>
      <c r="AU154" s="239" t="s">
        <v>84</v>
      </c>
      <c r="AY154" s="17" t="s">
        <v>156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7" t="s">
        <v>84</v>
      </c>
      <c r="BK154" s="240">
        <f>ROUND(I154*H154,2)</f>
        <v>0</v>
      </c>
      <c r="BL154" s="17" t="s">
        <v>163</v>
      </c>
      <c r="BM154" s="239" t="s">
        <v>1349</v>
      </c>
    </row>
    <row r="155" s="13" customFormat="1">
      <c r="A155" s="13"/>
      <c r="B155" s="241"/>
      <c r="C155" s="242"/>
      <c r="D155" s="243" t="s">
        <v>169</v>
      </c>
      <c r="E155" s="244" t="s">
        <v>1</v>
      </c>
      <c r="F155" s="245" t="s">
        <v>1313</v>
      </c>
      <c r="G155" s="242"/>
      <c r="H155" s="244" t="s">
        <v>1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169</v>
      </c>
      <c r="AU155" s="251" t="s">
        <v>84</v>
      </c>
      <c r="AV155" s="13" t="s">
        <v>84</v>
      </c>
      <c r="AW155" s="13" t="s">
        <v>32</v>
      </c>
      <c r="AX155" s="13" t="s">
        <v>76</v>
      </c>
      <c r="AY155" s="251" t="s">
        <v>156</v>
      </c>
    </row>
    <row r="156" s="14" customFormat="1">
      <c r="A156" s="14"/>
      <c r="B156" s="252"/>
      <c r="C156" s="253"/>
      <c r="D156" s="243" t="s">
        <v>169</v>
      </c>
      <c r="E156" s="254" t="s">
        <v>1</v>
      </c>
      <c r="F156" s="255" t="s">
        <v>1350</v>
      </c>
      <c r="G156" s="253"/>
      <c r="H156" s="256">
        <v>292</v>
      </c>
      <c r="I156" s="257"/>
      <c r="J156" s="253"/>
      <c r="K156" s="253"/>
      <c r="L156" s="258"/>
      <c r="M156" s="259"/>
      <c r="N156" s="260"/>
      <c r="O156" s="260"/>
      <c r="P156" s="260"/>
      <c r="Q156" s="260"/>
      <c r="R156" s="260"/>
      <c r="S156" s="260"/>
      <c r="T156" s="26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2" t="s">
        <v>169</v>
      </c>
      <c r="AU156" s="262" t="s">
        <v>84</v>
      </c>
      <c r="AV156" s="14" t="s">
        <v>86</v>
      </c>
      <c r="AW156" s="14" t="s">
        <v>32</v>
      </c>
      <c r="AX156" s="14" t="s">
        <v>76</v>
      </c>
      <c r="AY156" s="262" t="s">
        <v>156</v>
      </c>
    </row>
    <row r="157" s="15" customFormat="1">
      <c r="A157" s="15"/>
      <c r="B157" s="263"/>
      <c r="C157" s="264"/>
      <c r="D157" s="243" t="s">
        <v>169</v>
      </c>
      <c r="E157" s="265" t="s">
        <v>1</v>
      </c>
      <c r="F157" s="266" t="s">
        <v>179</v>
      </c>
      <c r="G157" s="264"/>
      <c r="H157" s="267">
        <v>292</v>
      </c>
      <c r="I157" s="268"/>
      <c r="J157" s="264"/>
      <c r="K157" s="264"/>
      <c r="L157" s="269"/>
      <c r="M157" s="270"/>
      <c r="N157" s="271"/>
      <c r="O157" s="271"/>
      <c r="P157" s="271"/>
      <c r="Q157" s="271"/>
      <c r="R157" s="271"/>
      <c r="S157" s="271"/>
      <c r="T157" s="272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3" t="s">
        <v>169</v>
      </c>
      <c r="AU157" s="273" t="s">
        <v>84</v>
      </c>
      <c r="AV157" s="15" t="s">
        <v>163</v>
      </c>
      <c r="AW157" s="15" t="s">
        <v>32</v>
      </c>
      <c r="AX157" s="15" t="s">
        <v>84</v>
      </c>
      <c r="AY157" s="273" t="s">
        <v>156</v>
      </c>
    </row>
    <row r="158" s="2" customFormat="1" ht="24.15" customHeight="1">
      <c r="A158" s="38"/>
      <c r="B158" s="39"/>
      <c r="C158" s="227" t="s">
        <v>267</v>
      </c>
      <c r="D158" s="227" t="s">
        <v>159</v>
      </c>
      <c r="E158" s="228" t="s">
        <v>1230</v>
      </c>
      <c r="F158" s="229" t="s">
        <v>1231</v>
      </c>
      <c r="G158" s="230" t="s">
        <v>1000</v>
      </c>
      <c r="H158" s="231">
        <v>584</v>
      </c>
      <c r="I158" s="232"/>
      <c r="J158" s="233">
        <f>ROUND(I158*H158,2)</f>
        <v>0</v>
      </c>
      <c r="K158" s="234"/>
      <c r="L158" s="44"/>
      <c r="M158" s="235" t="s">
        <v>1</v>
      </c>
      <c r="N158" s="236" t="s">
        <v>41</v>
      </c>
      <c r="O158" s="91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163</v>
      </c>
      <c r="AT158" s="239" t="s">
        <v>159</v>
      </c>
      <c r="AU158" s="239" t="s">
        <v>84</v>
      </c>
      <c r="AY158" s="17" t="s">
        <v>156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84</v>
      </c>
      <c r="BK158" s="240">
        <f>ROUND(I158*H158,2)</f>
        <v>0</v>
      </c>
      <c r="BL158" s="17" t="s">
        <v>163</v>
      </c>
      <c r="BM158" s="239" t="s">
        <v>1351</v>
      </c>
    </row>
    <row r="159" s="2" customFormat="1" ht="24.15" customHeight="1">
      <c r="A159" s="38"/>
      <c r="B159" s="39"/>
      <c r="C159" s="274" t="s">
        <v>216</v>
      </c>
      <c r="D159" s="274" t="s">
        <v>298</v>
      </c>
      <c r="E159" s="275" t="s">
        <v>1233</v>
      </c>
      <c r="F159" s="276" t="s">
        <v>1234</v>
      </c>
      <c r="G159" s="277" t="s">
        <v>1000</v>
      </c>
      <c r="H159" s="278">
        <v>584</v>
      </c>
      <c r="I159" s="279"/>
      <c r="J159" s="280">
        <f>ROUND(I159*H159,2)</f>
        <v>0</v>
      </c>
      <c r="K159" s="281"/>
      <c r="L159" s="282"/>
      <c r="M159" s="283" t="s">
        <v>1</v>
      </c>
      <c r="N159" s="284" t="s">
        <v>41</v>
      </c>
      <c r="O159" s="91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213</v>
      </c>
      <c r="AT159" s="239" t="s">
        <v>298</v>
      </c>
      <c r="AU159" s="239" t="s">
        <v>84</v>
      </c>
      <c r="AY159" s="17" t="s">
        <v>156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84</v>
      </c>
      <c r="BK159" s="240">
        <f>ROUND(I159*H159,2)</f>
        <v>0</v>
      </c>
      <c r="BL159" s="17" t="s">
        <v>163</v>
      </c>
      <c r="BM159" s="239" t="s">
        <v>1352</v>
      </c>
    </row>
    <row r="160" s="13" customFormat="1">
      <c r="A160" s="13"/>
      <c r="B160" s="241"/>
      <c r="C160" s="242"/>
      <c r="D160" s="243" t="s">
        <v>169</v>
      </c>
      <c r="E160" s="244" t="s">
        <v>1</v>
      </c>
      <c r="F160" s="245" t="s">
        <v>1313</v>
      </c>
      <c r="G160" s="242"/>
      <c r="H160" s="244" t="s">
        <v>1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169</v>
      </c>
      <c r="AU160" s="251" t="s">
        <v>84</v>
      </c>
      <c r="AV160" s="13" t="s">
        <v>84</v>
      </c>
      <c r="AW160" s="13" t="s">
        <v>32</v>
      </c>
      <c r="AX160" s="13" t="s">
        <v>76</v>
      </c>
      <c r="AY160" s="251" t="s">
        <v>156</v>
      </c>
    </row>
    <row r="161" s="14" customFormat="1">
      <c r="A161" s="14"/>
      <c r="B161" s="252"/>
      <c r="C161" s="253"/>
      <c r="D161" s="243" t="s">
        <v>169</v>
      </c>
      <c r="E161" s="254" t="s">
        <v>1</v>
      </c>
      <c r="F161" s="255" t="s">
        <v>1353</v>
      </c>
      <c r="G161" s="253"/>
      <c r="H161" s="256">
        <v>584</v>
      </c>
      <c r="I161" s="257"/>
      <c r="J161" s="253"/>
      <c r="K161" s="253"/>
      <c r="L161" s="258"/>
      <c r="M161" s="259"/>
      <c r="N161" s="260"/>
      <c r="O161" s="260"/>
      <c r="P161" s="260"/>
      <c r="Q161" s="260"/>
      <c r="R161" s="260"/>
      <c r="S161" s="260"/>
      <c r="T161" s="26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2" t="s">
        <v>169</v>
      </c>
      <c r="AU161" s="262" t="s">
        <v>84</v>
      </c>
      <c r="AV161" s="14" t="s">
        <v>86</v>
      </c>
      <c r="AW161" s="14" t="s">
        <v>32</v>
      </c>
      <c r="AX161" s="14" t="s">
        <v>76</v>
      </c>
      <c r="AY161" s="262" t="s">
        <v>156</v>
      </c>
    </row>
    <row r="162" s="15" customFormat="1">
      <c r="A162" s="15"/>
      <c r="B162" s="263"/>
      <c r="C162" s="264"/>
      <c r="D162" s="243" t="s">
        <v>169</v>
      </c>
      <c r="E162" s="265" t="s">
        <v>1</v>
      </c>
      <c r="F162" s="266" t="s">
        <v>179</v>
      </c>
      <c r="G162" s="264"/>
      <c r="H162" s="267">
        <v>584</v>
      </c>
      <c r="I162" s="268"/>
      <c r="J162" s="264"/>
      <c r="K162" s="264"/>
      <c r="L162" s="269"/>
      <c r="M162" s="270"/>
      <c r="N162" s="271"/>
      <c r="O162" s="271"/>
      <c r="P162" s="271"/>
      <c r="Q162" s="271"/>
      <c r="R162" s="271"/>
      <c r="S162" s="271"/>
      <c r="T162" s="272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3" t="s">
        <v>169</v>
      </c>
      <c r="AU162" s="273" t="s">
        <v>84</v>
      </c>
      <c r="AV162" s="15" t="s">
        <v>163</v>
      </c>
      <c r="AW162" s="15" t="s">
        <v>32</v>
      </c>
      <c r="AX162" s="15" t="s">
        <v>84</v>
      </c>
      <c r="AY162" s="273" t="s">
        <v>156</v>
      </c>
    </row>
    <row r="163" s="2" customFormat="1" ht="16.5" customHeight="1">
      <c r="A163" s="38"/>
      <c r="B163" s="39"/>
      <c r="C163" s="227" t="s">
        <v>276</v>
      </c>
      <c r="D163" s="227" t="s">
        <v>159</v>
      </c>
      <c r="E163" s="228" t="s">
        <v>1354</v>
      </c>
      <c r="F163" s="229" t="s">
        <v>1355</v>
      </c>
      <c r="G163" s="230" t="s">
        <v>196</v>
      </c>
      <c r="H163" s="231">
        <v>6</v>
      </c>
      <c r="I163" s="232"/>
      <c r="J163" s="233">
        <f>ROUND(I163*H163,2)</f>
        <v>0</v>
      </c>
      <c r="K163" s="234"/>
      <c r="L163" s="44"/>
      <c r="M163" s="235" t="s">
        <v>1</v>
      </c>
      <c r="N163" s="236" t="s">
        <v>41</v>
      </c>
      <c r="O163" s="91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163</v>
      </c>
      <c r="AT163" s="239" t="s">
        <v>159</v>
      </c>
      <c r="AU163" s="239" t="s">
        <v>84</v>
      </c>
      <c r="AY163" s="17" t="s">
        <v>156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84</v>
      </c>
      <c r="BK163" s="240">
        <f>ROUND(I163*H163,2)</f>
        <v>0</v>
      </c>
      <c r="BL163" s="17" t="s">
        <v>163</v>
      </c>
      <c r="BM163" s="239" t="s">
        <v>1356</v>
      </c>
    </row>
    <row r="164" s="2" customFormat="1" ht="21.75" customHeight="1">
      <c r="A164" s="38"/>
      <c r="B164" s="39"/>
      <c r="C164" s="274" t="s">
        <v>280</v>
      </c>
      <c r="D164" s="274" t="s">
        <v>298</v>
      </c>
      <c r="E164" s="275" t="s">
        <v>1357</v>
      </c>
      <c r="F164" s="276" t="s">
        <v>1358</v>
      </c>
      <c r="G164" s="277" t="s">
        <v>196</v>
      </c>
      <c r="H164" s="278">
        <v>6</v>
      </c>
      <c r="I164" s="279"/>
      <c r="J164" s="280">
        <f>ROUND(I164*H164,2)</f>
        <v>0</v>
      </c>
      <c r="K164" s="281"/>
      <c r="L164" s="282"/>
      <c r="M164" s="283" t="s">
        <v>1</v>
      </c>
      <c r="N164" s="284" t="s">
        <v>41</v>
      </c>
      <c r="O164" s="91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213</v>
      </c>
      <c r="AT164" s="239" t="s">
        <v>298</v>
      </c>
      <c r="AU164" s="239" t="s">
        <v>84</v>
      </c>
      <c r="AY164" s="17" t="s">
        <v>156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7" t="s">
        <v>84</v>
      </c>
      <c r="BK164" s="240">
        <f>ROUND(I164*H164,2)</f>
        <v>0</v>
      </c>
      <c r="BL164" s="17" t="s">
        <v>163</v>
      </c>
      <c r="BM164" s="239" t="s">
        <v>1359</v>
      </c>
    </row>
    <row r="165" s="13" customFormat="1">
      <c r="A165" s="13"/>
      <c r="B165" s="241"/>
      <c r="C165" s="242"/>
      <c r="D165" s="243" t="s">
        <v>169</v>
      </c>
      <c r="E165" s="244" t="s">
        <v>1</v>
      </c>
      <c r="F165" s="245" t="s">
        <v>1313</v>
      </c>
      <c r="G165" s="242"/>
      <c r="H165" s="244" t="s">
        <v>1</v>
      </c>
      <c r="I165" s="246"/>
      <c r="J165" s="242"/>
      <c r="K165" s="242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169</v>
      </c>
      <c r="AU165" s="251" t="s">
        <v>84</v>
      </c>
      <c r="AV165" s="13" t="s">
        <v>84</v>
      </c>
      <c r="AW165" s="13" t="s">
        <v>32</v>
      </c>
      <c r="AX165" s="13" t="s">
        <v>76</v>
      </c>
      <c r="AY165" s="251" t="s">
        <v>156</v>
      </c>
    </row>
    <row r="166" s="14" customFormat="1">
      <c r="A166" s="14"/>
      <c r="B166" s="252"/>
      <c r="C166" s="253"/>
      <c r="D166" s="243" t="s">
        <v>169</v>
      </c>
      <c r="E166" s="254" t="s">
        <v>1</v>
      </c>
      <c r="F166" s="255" t="s">
        <v>193</v>
      </c>
      <c r="G166" s="253"/>
      <c r="H166" s="256">
        <v>6</v>
      </c>
      <c r="I166" s="257"/>
      <c r="J166" s="253"/>
      <c r="K166" s="253"/>
      <c r="L166" s="258"/>
      <c r="M166" s="259"/>
      <c r="N166" s="260"/>
      <c r="O166" s="260"/>
      <c r="P166" s="260"/>
      <c r="Q166" s="260"/>
      <c r="R166" s="260"/>
      <c r="S166" s="260"/>
      <c r="T166" s="26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2" t="s">
        <v>169</v>
      </c>
      <c r="AU166" s="262" t="s">
        <v>84</v>
      </c>
      <c r="AV166" s="14" t="s">
        <v>86</v>
      </c>
      <c r="AW166" s="14" t="s">
        <v>32</v>
      </c>
      <c r="AX166" s="14" t="s">
        <v>76</v>
      </c>
      <c r="AY166" s="262" t="s">
        <v>156</v>
      </c>
    </row>
    <row r="167" s="15" customFormat="1">
      <c r="A167" s="15"/>
      <c r="B167" s="263"/>
      <c r="C167" s="264"/>
      <c r="D167" s="243" t="s">
        <v>169</v>
      </c>
      <c r="E167" s="265" t="s">
        <v>1</v>
      </c>
      <c r="F167" s="266" t="s">
        <v>179</v>
      </c>
      <c r="G167" s="264"/>
      <c r="H167" s="267">
        <v>6</v>
      </c>
      <c r="I167" s="268"/>
      <c r="J167" s="264"/>
      <c r="K167" s="264"/>
      <c r="L167" s="269"/>
      <c r="M167" s="270"/>
      <c r="N167" s="271"/>
      <c r="O167" s="271"/>
      <c r="P167" s="271"/>
      <c r="Q167" s="271"/>
      <c r="R167" s="271"/>
      <c r="S167" s="271"/>
      <c r="T167" s="272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3" t="s">
        <v>169</v>
      </c>
      <c r="AU167" s="273" t="s">
        <v>84</v>
      </c>
      <c r="AV167" s="15" t="s">
        <v>163</v>
      </c>
      <c r="AW167" s="15" t="s">
        <v>32</v>
      </c>
      <c r="AX167" s="15" t="s">
        <v>84</v>
      </c>
      <c r="AY167" s="273" t="s">
        <v>156</v>
      </c>
    </row>
    <row r="168" s="2" customFormat="1" ht="21.75" customHeight="1">
      <c r="A168" s="38"/>
      <c r="B168" s="39"/>
      <c r="C168" s="227" t="s">
        <v>284</v>
      </c>
      <c r="D168" s="227" t="s">
        <v>159</v>
      </c>
      <c r="E168" s="228" t="s">
        <v>1261</v>
      </c>
      <c r="F168" s="229" t="s">
        <v>1262</v>
      </c>
      <c r="G168" s="230" t="s">
        <v>196</v>
      </c>
      <c r="H168" s="231">
        <v>4</v>
      </c>
      <c r="I168" s="232"/>
      <c r="J168" s="233">
        <f>ROUND(I168*H168,2)</f>
        <v>0</v>
      </c>
      <c r="K168" s="234"/>
      <c r="L168" s="44"/>
      <c r="M168" s="235" t="s">
        <v>1</v>
      </c>
      <c r="N168" s="236" t="s">
        <v>41</v>
      </c>
      <c r="O168" s="91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9" t="s">
        <v>163</v>
      </c>
      <c r="AT168" s="239" t="s">
        <v>159</v>
      </c>
      <c r="AU168" s="239" t="s">
        <v>84</v>
      </c>
      <c r="AY168" s="17" t="s">
        <v>156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7" t="s">
        <v>84</v>
      </c>
      <c r="BK168" s="240">
        <f>ROUND(I168*H168,2)</f>
        <v>0</v>
      </c>
      <c r="BL168" s="17" t="s">
        <v>163</v>
      </c>
      <c r="BM168" s="239" t="s">
        <v>1360</v>
      </c>
    </row>
    <row r="169" s="13" customFormat="1">
      <c r="A169" s="13"/>
      <c r="B169" s="241"/>
      <c r="C169" s="242"/>
      <c r="D169" s="243" t="s">
        <v>169</v>
      </c>
      <c r="E169" s="244" t="s">
        <v>1</v>
      </c>
      <c r="F169" s="245" t="s">
        <v>1313</v>
      </c>
      <c r="G169" s="242"/>
      <c r="H169" s="244" t="s">
        <v>1</v>
      </c>
      <c r="I169" s="246"/>
      <c r="J169" s="242"/>
      <c r="K169" s="242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169</v>
      </c>
      <c r="AU169" s="251" t="s">
        <v>84</v>
      </c>
      <c r="AV169" s="13" t="s">
        <v>84</v>
      </c>
      <c r="AW169" s="13" t="s">
        <v>32</v>
      </c>
      <c r="AX169" s="13" t="s">
        <v>76</v>
      </c>
      <c r="AY169" s="251" t="s">
        <v>156</v>
      </c>
    </row>
    <row r="170" s="14" customFormat="1">
      <c r="A170" s="14"/>
      <c r="B170" s="252"/>
      <c r="C170" s="253"/>
      <c r="D170" s="243" t="s">
        <v>169</v>
      </c>
      <c r="E170" s="254" t="s">
        <v>1</v>
      </c>
      <c r="F170" s="255" t="s">
        <v>163</v>
      </c>
      <c r="G170" s="253"/>
      <c r="H170" s="256">
        <v>4</v>
      </c>
      <c r="I170" s="257"/>
      <c r="J170" s="253"/>
      <c r="K170" s="253"/>
      <c r="L170" s="258"/>
      <c r="M170" s="259"/>
      <c r="N170" s="260"/>
      <c r="O170" s="260"/>
      <c r="P170" s="260"/>
      <c r="Q170" s="260"/>
      <c r="R170" s="260"/>
      <c r="S170" s="260"/>
      <c r="T170" s="261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2" t="s">
        <v>169</v>
      </c>
      <c r="AU170" s="262" t="s">
        <v>84</v>
      </c>
      <c r="AV170" s="14" t="s">
        <v>86</v>
      </c>
      <c r="AW170" s="14" t="s">
        <v>32</v>
      </c>
      <c r="AX170" s="14" t="s">
        <v>76</v>
      </c>
      <c r="AY170" s="262" t="s">
        <v>156</v>
      </c>
    </row>
    <row r="171" s="15" customFormat="1">
      <c r="A171" s="15"/>
      <c r="B171" s="263"/>
      <c r="C171" s="264"/>
      <c r="D171" s="243" t="s">
        <v>169</v>
      </c>
      <c r="E171" s="265" t="s">
        <v>1</v>
      </c>
      <c r="F171" s="266" t="s">
        <v>179</v>
      </c>
      <c r="G171" s="264"/>
      <c r="H171" s="267">
        <v>4</v>
      </c>
      <c r="I171" s="268"/>
      <c r="J171" s="264"/>
      <c r="K171" s="264"/>
      <c r="L171" s="269"/>
      <c r="M171" s="270"/>
      <c r="N171" s="271"/>
      <c r="O171" s="271"/>
      <c r="P171" s="271"/>
      <c r="Q171" s="271"/>
      <c r="R171" s="271"/>
      <c r="S171" s="271"/>
      <c r="T171" s="272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3" t="s">
        <v>169</v>
      </c>
      <c r="AU171" s="273" t="s">
        <v>84</v>
      </c>
      <c r="AV171" s="15" t="s">
        <v>163</v>
      </c>
      <c r="AW171" s="15" t="s">
        <v>32</v>
      </c>
      <c r="AX171" s="15" t="s">
        <v>84</v>
      </c>
      <c r="AY171" s="273" t="s">
        <v>156</v>
      </c>
    </row>
    <row r="172" s="2" customFormat="1" ht="24.15" customHeight="1">
      <c r="A172" s="38"/>
      <c r="B172" s="39"/>
      <c r="C172" s="227" t="s">
        <v>288</v>
      </c>
      <c r="D172" s="227" t="s">
        <v>159</v>
      </c>
      <c r="E172" s="228" t="s">
        <v>1264</v>
      </c>
      <c r="F172" s="229" t="s">
        <v>1265</v>
      </c>
      <c r="G172" s="230" t="s">
        <v>196</v>
      </c>
      <c r="H172" s="231">
        <v>4</v>
      </c>
      <c r="I172" s="232"/>
      <c r="J172" s="233">
        <f>ROUND(I172*H172,2)</f>
        <v>0</v>
      </c>
      <c r="K172" s="234"/>
      <c r="L172" s="44"/>
      <c r="M172" s="235" t="s">
        <v>1</v>
      </c>
      <c r="N172" s="236" t="s">
        <v>41</v>
      </c>
      <c r="O172" s="91"/>
      <c r="P172" s="237">
        <f>O172*H172</f>
        <v>0</v>
      </c>
      <c r="Q172" s="237">
        <v>0</v>
      </c>
      <c r="R172" s="237">
        <f>Q172*H172</f>
        <v>0</v>
      </c>
      <c r="S172" s="237">
        <v>0</v>
      </c>
      <c r="T172" s="23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9" t="s">
        <v>163</v>
      </c>
      <c r="AT172" s="239" t="s">
        <v>159</v>
      </c>
      <c r="AU172" s="239" t="s">
        <v>84</v>
      </c>
      <c r="AY172" s="17" t="s">
        <v>156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7" t="s">
        <v>84</v>
      </c>
      <c r="BK172" s="240">
        <f>ROUND(I172*H172,2)</f>
        <v>0</v>
      </c>
      <c r="BL172" s="17" t="s">
        <v>163</v>
      </c>
      <c r="BM172" s="239" t="s">
        <v>1361</v>
      </c>
    </row>
    <row r="173" s="13" customFormat="1">
      <c r="A173" s="13"/>
      <c r="B173" s="241"/>
      <c r="C173" s="242"/>
      <c r="D173" s="243" t="s">
        <v>169</v>
      </c>
      <c r="E173" s="244" t="s">
        <v>1</v>
      </c>
      <c r="F173" s="245" t="s">
        <v>1313</v>
      </c>
      <c r="G173" s="242"/>
      <c r="H173" s="244" t="s">
        <v>1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169</v>
      </c>
      <c r="AU173" s="251" t="s">
        <v>84</v>
      </c>
      <c r="AV173" s="13" t="s">
        <v>84</v>
      </c>
      <c r="AW173" s="13" t="s">
        <v>32</v>
      </c>
      <c r="AX173" s="13" t="s">
        <v>76</v>
      </c>
      <c r="AY173" s="251" t="s">
        <v>156</v>
      </c>
    </row>
    <row r="174" s="14" customFormat="1">
      <c r="A174" s="14"/>
      <c r="B174" s="252"/>
      <c r="C174" s="253"/>
      <c r="D174" s="243" t="s">
        <v>169</v>
      </c>
      <c r="E174" s="254" t="s">
        <v>1</v>
      </c>
      <c r="F174" s="255" t="s">
        <v>163</v>
      </c>
      <c r="G174" s="253"/>
      <c r="H174" s="256">
        <v>4</v>
      </c>
      <c r="I174" s="257"/>
      <c r="J174" s="253"/>
      <c r="K174" s="253"/>
      <c r="L174" s="258"/>
      <c r="M174" s="259"/>
      <c r="N174" s="260"/>
      <c r="O174" s="260"/>
      <c r="P174" s="260"/>
      <c r="Q174" s="260"/>
      <c r="R174" s="260"/>
      <c r="S174" s="260"/>
      <c r="T174" s="26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2" t="s">
        <v>169</v>
      </c>
      <c r="AU174" s="262" t="s">
        <v>84</v>
      </c>
      <c r="AV174" s="14" t="s">
        <v>86</v>
      </c>
      <c r="AW174" s="14" t="s">
        <v>32</v>
      </c>
      <c r="AX174" s="14" t="s">
        <v>76</v>
      </c>
      <c r="AY174" s="262" t="s">
        <v>156</v>
      </c>
    </row>
    <row r="175" s="15" customFormat="1">
      <c r="A175" s="15"/>
      <c r="B175" s="263"/>
      <c r="C175" s="264"/>
      <c r="D175" s="243" t="s">
        <v>169</v>
      </c>
      <c r="E175" s="265" t="s">
        <v>1</v>
      </c>
      <c r="F175" s="266" t="s">
        <v>179</v>
      </c>
      <c r="G175" s="264"/>
      <c r="H175" s="267">
        <v>4</v>
      </c>
      <c r="I175" s="268"/>
      <c r="J175" s="264"/>
      <c r="K175" s="264"/>
      <c r="L175" s="269"/>
      <c r="M175" s="270"/>
      <c r="N175" s="271"/>
      <c r="O175" s="271"/>
      <c r="P175" s="271"/>
      <c r="Q175" s="271"/>
      <c r="R175" s="271"/>
      <c r="S175" s="271"/>
      <c r="T175" s="27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3" t="s">
        <v>169</v>
      </c>
      <c r="AU175" s="273" t="s">
        <v>84</v>
      </c>
      <c r="AV175" s="15" t="s">
        <v>163</v>
      </c>
      <c r="AW175" s="15" t="s">
        <v>32</v>
      </c>
      <c r="AX175" s="15" t="s">
        <v>84</v>
      </c>
      <c r="AY175" s="273" t="s">
        <v>156</v>
      </c>
    </row>
    <row r="176" s="2" customFormat="1" ht="16.5" customHeight="1">
      <c r="A176" s="38"/>
      <c r="B176" s="39"/>
      <c r="C176" s="227" t="s">
        <v>7</v>
      </c>
      <c r="D176" s="227" t="s">
        <v>159</v>
      </c>
      <c r="E176" s="228" t="s">
        <v>1274</v>
      </c>
      <c r="F176" s="229" t="s">
        <v>1275</v>
      </c>
      <c r="G176" s="230" t="s">
        <v>1000</v>
      </c>
      <c r="H176" s="231">
        <v>10</v>
      </c>
      <c r="I176" s="232"/>
      <c r="J176" s="233">
        <f>ROUND(I176*H176,2)</f>
        <v>0</v>
      </c>
      <c r="K176" s="234"/>
      <c r="L176" s="44"/>
      <c r="M176" s="235" t="s">
        <v>1</v>
      </c>
      <c r="N176" s="236" t="s">
        <v>41</v>
      </c>
      <c r="O176" s="91"/>
      <c r="P176" s="237">
        <f>O176*H176</f>
        <v>0</v>
      </c>
      <c r="Q176" s="237">
        <v>0</v>
      </c>
      <c r="R176" s="237">
        <f>Q176*H176</f>
        <v>0</v>
      </c>
      <c r="S176" s="237">
        <v>0</v>
      </c>
      <c r="T176" s="23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9" t="s">
        <v>163</v>
      </c>
      <c r="AT176" s="239" t="s">
        <v>159</v>
      </c>
      <c r="AU176" s="239" t="s">
        <v>84</v>
      </c>
      <c r="AY176" s="17" t="s">
        <v>156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7" t="s">
        <v>84</v>
      </c>
      <c r="BK176" s="240">
        <f>ROUND(I176*H176,2)</f>
        <v>0</v>
      </c>
      <c r="BL176" s="17" t="s">
        <v>163</v>
      </c>
      <c r="BM176" s="239" t="s">
        <v>1362</v>
      </c>
    </row>
    <row r="177" s="13" customFormat="1">
      <c r="A177" s="13"/>
      <c r="B177" s="241"/>
      <c r="C177" s="242"/>
      <c r="D177" s="243" t="s">
        <v>169</v>
      </c>
      <c r="E177" s="244" t="s">
        <v>1</v>
      </c>
      <c r="F177" s="245" t="s">
        <v>1313</v>
      </c>
      <c r="G177" s="242"/>
      <c r="H177" s="244" t="s">
        <v>1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169</v>
      </c>
      <c r="AU177" s="251" t="s">
        <v>84</v>
      </c>
      <c r="AV177" s="13" t="s">
        <v>84</v>
      </c>
      <c r="AW177" s="13" t="s">
        <v>32</v>
      </c>
      <c r="AX177" s="13" t="s">
        <v>76</v>
      </c>
      <c r="AY177" s="251" t="s">
        <v>156</v>
      </c>
    </row>
    <row r="178" s="14" customFormat="1">
      <c r="A178" s="14"/>
      <c r="B178" s="252"/>
      <c r="C178" s="253"/>
      <c r="D178" s="243" t="s">
        <v>169</v>
      </c>
      <c r="E178" s="254" t="s">
        <v>1</v>
      </c>
      <c r="F178" s="255" t="s">
        <v>234</v>
      </c>
      <c r="G178" s="253"/>
      <c r="H178" s="256">
        <v>10</v>
      </c>
      <c r="I178" s="257"/>
      <c r="J178" s="253"/>
      <c r="K178" s="253"/>
      <c r="L178" s="258"/>
      <c r="M178" s="259"/>
      <c r="N178" s="260"/>
      <c r="O178" s="260"/>
      <c r="P178" s="260"/>
      <c r="Q178" s="260"/>
      <c r="R178" s="260"/>
      <c r="S178" s="260"/>
      <c r="T178" s="26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2" t="s">
        <v>169</v>
      </c>
      <c r="AU178" s="262" t="s">
        <v>84</v>
      </c>
      <c r="AV178" s="14" t="s">
        <v>86</v>
      </c>
      <c r="AW178" s="14" t="s">
        <v>32</v>
      </c>
      <c r="AX178" s="14" t="s">
        <v>76</v>
      </c>
      <c r="AY178" s="262" t="s">
        <v>156</v>
      </c>
    </row>
    <row r="179" s="15" customFormat="1">
      <c r="A179" s="15"/>
      <c r="B179" s="263"/>
      <c r="C179" s="264"/>
      <c r="D179" s="243" t="s">
        <v>169</v>
      </c>
      <c r="E179" s="265" t="s">
        <v>1</v>
      </c>
      <c r="F179" s="266" t="s">
        <v>179</v>
      </c>
      <c r="G179" s="264"/>
      <c r="H179" s="267">
        <v>10</v>
      </c>
      <c r="I179" s="268"/>
      <c r="J179" s="264"/>
      <c r="K179" s="264"/>
      <c r="L179" s="269"/>
      <c r="M179" s="270"/>
      <c r="N179" s="271"/>
      <c r="O179" s="271"/>
      <c r="P179" s="271"/>
      <c r="Q179" s="271"/>
      <c r="R179" s="271"/>
      <c r="S179" s="271"/>
      <c r="T179" s="272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3" t="s">
        <v>169</v>
      </c>
      <c r="AU179" s="273" t="s">
        <v>84</v>
      </c>
      <c r="AV179" s="15" t="s">
        <v>163</v>
      </c>
      <c r="AW179" s="15" t="s">
        <v>32</v>
      </c>
      <c r="AX179" s="15" t="s">
        <v>84</v>
      </c>
      <c r="AY179" s="273" t="s">
        <v>156</v>
      </c>
    </row>
    <row r="180" s="2" customFormat="1" ht="24.15" customHeight="1">
      <c r="A180" s="38"/>
      <c r="B180" s="39"/>
      <c r="C180" s="227" t="s">
        <v>305</v>
      </c>
      <c r="D180" s="227" t="s">
        <v>159</v>
      </c>
      <c r="E180" s="228" t="s">
        <v>1363</v>
      </c>
      <c r="F180" s="229" t="s">
        <v>1278</v>
      </c>
      <c r="G180" s="230" t="s">
        <v>1279</v>
      </c>
      <c r="H180" s="231">
        <v>1</v>
      </c>
      <c r="I180" s="232"/>
      <c r="J180" s="233">
        <f>ROUND(I180*H180,2)</f>
        <v>0</v>
      </c>
      <c r="K180" s="234"/>
      <c r="L180" s="44"/>
      <c r="M180" s="235" t="s">
        <v>1</v>
      </c>
      <c r="N180" s="236" t="s">
        <v>41</v>
      </c>
      <c r="O180" s="91"/>
      <c r="P180" s="237">
        <f>O180*H180</f>
        <v>0</v>
      </c>
      <c r="Q180" s="237">
        <v>0</v>
      </c>
      <c r="R180" s="237">
        <f>Q180*H180</f>
        <v>0</v>
      </c>
      <c r="S180" s="237">
        <v>0</v>
      </c>
      <c r="T180" s="23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9" t="s">
        <v>163</v>
      </c>
      <c r="AT180" s="239" t="s">
        <v>159</v>
      </c>
      <c r="AU180" s="239" t="s">
        <v>84</v>
      </c>
      <c r="AY180" s="17" t="s">
        <v>156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7" t="s">
        <v>84</v>
      </c>
      <c r="BK180" s="240">
        <f>ROUND(I180*H180,2)</f>
        <v>0</v>
      </c>
      <c r="BL180" s="17" t="s">
        <v>163</v>
      </c>
      <c r="BM180" s="239" t="s">
        <v>1364</v>
      </c>
    </row>
    <row r="181" s="2" customFormat="1" ht="24.15" customHeight="1">
      <c r="A181" s="38"/>
      <c r="B181" s="39"/>
      <c r="C181" s="274" t="s">
        <v>309</v>
      </c>
      <c r="D181" s="274" t="s">
        <v>298</v>
      </c>
      <c r="E181" s="275" t="s">
        <v>1365</v>
      </c>
      <c r="F181" s="276" t="s">
        <v>1282</v>
      </c>
      <c r="G181" s="277" t="s">
        <v>1279</v>
      </c>
      <c r="H181" s="278">
        <v>1</v>
      </c>
      <c r="I181" s="279"/>
      <c r="J181" s="280">
        <f>ROUND(I181*H181,2)</f>
        <v>0</v>
      </c>
      <c r="K181" s="281"/>
      <c r="L181" s="282"/>
      <c r="M181" s="283" t="s">
        <v>1</v>
      </c>
      <c r="N181" s="284" t="s">
        <v>41</v>
      </c>
      <c r="O181" s="91"/>
      <c r="P181" s="237">
        <f>O181*H181</f>
        <v>0</v>
      </c>
      <c r="Q181" s="237">
        <v>0</v>
      </c>
      <c r="R181" s="237">
        <f>Q181*H181</f>
        <v>0</v>
      </c>
      <c r="S181" s="237">
        <v>0</v>
      </c>
      <c r="T181" s="23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9" t="s">
        <v>213</v>
      </c>
      <c r="AT181" s="239" t="s">
        <v>298</v>
      </c>
      <c r="AU181" s="239" t="s">
        <v>84</v>
      </c>
      <c r="AY181" s="17" t="s">
        <v>156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7" t="s">
        <v>84</v>
      </c>
      <c r="BK181" s="240">
        <f>ROUND(I181*H181,2)</f>
        <v>0</v>
      </c>
      <c r="BL181" s="17" t="s">
        <v>163</v>
      </c>
      <c r="BM181" s="239" t="s">
        <v>1366</v>
      </c>
    </row>
    <row r="182" s="13" customFormat="1">
      <c r="A182" s="13"/>
      <c r="B182" s="241"/>
      <c r="C182" s="242"/>
      <c r="D182" s="243" t="s">
        <v>169</v>
      </c>
      <c r="E182" s="244" t="s">
        <v>1</v>
      </c>
      <c r="F182" s="245" t="s">
        <v>1313</v>
      </c>
      <c r="G182" s="242"/>
      <c r="H182" s="244" t="s">
        <v>1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169</v>
      </c>
      <c r="AU182" s="251" t="s">
        <v>84</v>
      </c>
      <c r="AV182" s="13" t="s">
        <v>84</v>
      </c>
      <c r="AW182" s="13" t="s">
        <v>32</v>
      </c>
      <c r="AX182" s="13" t="s">
        <v>76</v>
      </c>
      <c r="AY182" s="251" t="s">
        <v>156</v>
      </c>
    </row>
    <row r="183" s="14" customFormat="1">
      <c r="A183" s="14"/>
      <c r="B183" s="252"/>
      <c r="C183" s="253"/>
      <c r="D183" s="243" t="s">
        <v>169</v>
      </c>
      <c r="E183" s="254" t="s">
        <v>1</v>
      </c>
      <c r="F183" s="255" t="s">
        <v>84</v>
      </c>
      <c r="G183" s="253"/>
      <c r="H183" s="256">
        <v>1</v>
      </c>
      <c r="I183" s="257"/>
      <c r="J183" s="253"/>
      <c r="K183" s="253"/>
      <c r="L183" s="258"/>
      <c r="M183" s="259"/>
      <c r="N183" s="260"/>
      <c r="O183" s="260"/>
      <c r="P183" s="260"/>
      <c r="Q183" s="260"/>
      <c r="R183" s="260"/>
      <c r="S183" s="260"/>
      <c r="T183" s="26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2" t="s">
        <v>169</v>
      </c>
      <c r="AU183" s="262" t="s">
        <v>84</v>
      </c>
      <c r="AV183" s="14" t="s">
        <v>86</v>
      </c>
      <c r="AW183" s="14" t="s">
        <v>32</v>
      </c>
      <c r="AX183" s="14" t="s">
        <v>76</v>
      </c>
      <c r="AY183" s="262" t="s">
        <v>156</v>
      </c>
    </row>
    <row r="184" s="15" customFormat="1">
      <c r="A184" s="15"/>
      <c r="B184" s="263"/>
      <c r="C184" s="264"/>
      <c r="D184" s="243" t="s">
        <v>169</v>
      </c>
      <c r="E184" s="265" t="s">
        <v>1</v>
      </c>
      <c r="F184" s="266" t="s">
        <v>179</v>
      </c>
      <c r="G184" s="264"/>
      <c r="H184" s="267">
        <v>1</v>
      </c>
      <c r="I184" s="268"/>
      <c r="J184" s="264"/>
      <c r="K184" s="264"/>
      <c r="L184" s="269"/>
      <c r="M184" s="270"/>
      <c r="N184" s="271"/>
      <c r="O184" s="271"/>
      <c r="P184" s="271"/>
      <c r="Q184" s="271"/>
      <c r="R184" s="271"/>
      <c r="S184" s="271"/>
      <c r="T184" s="272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3" t="s">
        <v>169</v>
      </c>
      <c r="AU184" s="273" t="s">
        <v>84</v>
      </c>
      <c r="AV184" s="15" t="s">
        <v>163</v>
      </c>
      <c r="AW184" s="15" t="s">
        <v>32</v>
      </c>
      <c r="AX184" s="15" t="s">
        <v>84</v>
      </c>
      <c r="AY184" s="273" t="s">
        <v>156</v>
      </c>
    </row>
    <row r="185" s="2" customFormat="1" ht="24.15" customHeight="1">
      <c r="A185" s="38"/>
      <c r="B185" s="39"/>
      <c r="C185" s="274" t="s">
        <v>313</v>
      </c>
      <c r="D185" s="274" t="s">
        <v>298</v>
      </c>
      <c r="E185" s="275" t="s">
        <v>1367</v>
      </c>
      <c r="F185" s="276" t="s">
        <v>1285</v>
      </c>
      <c r="G185" s="277" t="s">
        <v>1279</v>
      </c>
      <c r="H185" s="278">
        <v>1</v>
      </c>
      <c r="I185" s="279"/>
      <c r="J185" s="280">
        <f>ROUND(I185*H185,2)</f>
        <v>0</v>
      </c>
      <c r="K185" s="281"/>
      <c r="L185" s="282"/>
      <c r="M185" s="283" t="s">
        <v>1</v>
      </c>
      <c r="N185" s="284" t="s">
        <v>41</v>
      </c>
      <c r="O185" s="91"/>
      <c r="P185" s="237">
        <f>O185*H185</f>
        <v>0</v>
      </c>
      <c r="Q185" s="237">
        <v>0</v>
      </c>
      <c r="R185" s="237">
        <f>Q185*H185</f>
        <v>0</v>
      </c>
      <c r="S185" s="237">
        <v>0</v>
      </c>
      <c r="T185" s="23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9" t="s">
        <v>213</v>
      </c>
      <c r="AT185" s="239" t="s">
        <v>298</v>
      </c>
      <c r="AU185" s="239" t="s">
        <v>84</v>
      </c>
      <c r="AY185" s="17" t="s">
        <v>156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7" t="s">
        <v>84</v>
      </c>
      <c r="BK185" s="240">
        <f>ROUND(I185*H185,2)</f>
        <v>0</v>
      </c>
      <c r="BL185" s="17" t="s">
        <v>163</v>
      </c>
      <c r="BM185" s="239" t="s">
        <v>1368</v>
      </c>
    </row>
    <row r="186" s="13" customFormat="1">
      <c r="A186" s="13"/>
      <c r="B186" s="241"/>
      <c r="C186" s="242"/>
      <c r="D186" s="243" t="s">
        <v>169</v>
      </c>
      <c r="E186" s="244" t="s">
        <v>1</v>
      </c>
      <c r="F186" s="245" t="s">
        <v>1313</v>
      </c>
      <c r="G186" s="242"/>
      <c r="H186" s="244" t="s">
        <v>1</v>
      </c>
      <c r="I186" s="246"/>
      <c r="J186" s="242"/>
      <c r="K186" s="242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169</v>
      </c>
      <c r="AU186" s="251" t="s">
        <v>84</v>
      </c>
      <c r="AV186" s="13" t="s">
        <v>84</v>
      </c>
      <c r="AW186" s="13" t="s">
        <v>32</v>
      </c>
      <c r="AX186" s="13" t="s">
        <v>76</v>
      </c>
      <c r="AY186" s="251" t="s">
        <v>156</v>
      </c>
    </row>
    <row r="187" s="14" customFormat="1">
      <c r="A187" s="14"/>
      <c r="B187" s="252"/>
      <c r="C187" s="253"/>
      <c r="D187" s="243" t="s">
        <v>169</v>
      </c>
      <c r="E187" s="254" t="s">
        <v>1</v>
      </c>
      <c r="F187" s="255" t="s">
        <v>84</v>
      </c>
      <c r="G187" s="253"/>
      <c r="H187" s="256">
        <v>1</v>
      </c>
      <c r="I187" s="257"/>
      <c r="J187" s="253"/>
      <c r="K187" s="253"/>
      <c r="L187" s="258"/>
      <c r="M187" s="259"/>
      <c r="N187" s="260"/>
      <c r="O187" s="260"/>
      <c r="P187" s="260"/>
      <c r="Q187" s="260"/>
      <c r="R187" s="260"/>
      <c r="S187" s="260"/>
      <c r="T187" s="26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2" t="s">
        <v>169</v>
      </c>
      <c r="AU187" s="262" t="s">
        <v>84</v>
      </c>
      <c r="AV187" s="14" t="s">
        <v>86</v>
      </c>
      <c r="AW187" s="14" t="s">
        <v>32</v>
      </c>
      <c r="AX187" s="14" t="s">
        <v>76</v>
      </c>
      <c r="AY187" s="262" t="s">
        <v>156</v>
      </c>
    </row>
    <row r="188" s="15" customFormat="1">
      <c r="A188" s="15"/>
      <c r="B188" s="263"/>
      <c r="C188" s="264"/>
      <c r="D188" s="243" t="s">
        <v>169</v>
      </c>
      <c r="E188" s="265" t="s">
        <v>1</v>
      </c>
      <c r="F188" s="266" t="s">
        <v>179</v>
      </c>
      <c r="G188" s="264"/>
      <c r="H188" s="267">
        <v>1</v>
      </c>
      <c r="I188" s="268"/>
      <c r="J188" s="264"/>
      <c r="K188" s="264"/>
      <c r="L188" s="269"/>
      <c r="M188" s="270"/>
      <c r="N188" s="271"/>
      <c r="O188" s="271"/>
      <c r="P188" s="271"/>
      <c r="Q188" s="271"/>
      <c r="R188" s="271"/>
      <c r="S188" s="271"/>
      <c r="T188" s="272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3" t="s">
        <v>169</v>
      </c>
      <c r="AU188" s="273" t="s">
        <v>84</v>
      </c>
      <c r="AV188" s="15" t="s">
        <v>163</v>
      </c>
      <c r="AW188" s="15" t="s">
        <v>32</v>
      </c>
      <c r="AX188" s="15" t="s">
        <v>84</v>
      </c>
      <c r="AY188" s="273" t="s">
        <v>156</v>
      </c>
    </row>
    <row r="189" s="2" customFormat="1" ht="21.75" customHeight="1">
      <c r="A189" s="38"/>
      <c r="B189" s="39"/>
      <c r="C189" s="227" t="s">
        <v>319</v>
      </c>
      <c r="D189" s="227" t="s">
        <v>159</v>
      </c>
      <c r="E189" s="228" t="s">
        <v>1290</v>
      </c>
      <c r="F189" s="229" t="s">
        <v>1291</v>
      </c>
      <c r="G189" s="230" t="s">
        <v>1292</v>
      </c>
      <c r="H189" s="231">
        <v>16</v>
      </c>
      <c r="I189" s="232"/>
      <c r="J189" s="233">
        <f>ROUND(I189*H189,2)</f>
        <v>0</v>
      </c>
      <c r="K189" s="234"/>
      <c r="L189" s="44"/>
      <c r="M189" s="235" t="s">
        <v>1</v>
      </c>
      <c r="N189" s="236" t="s">
        <v>41</v>
      </c>
      <c r="O189" s="91"/>
      <c r="P189" s="237">
        <f>O189*H189</f>
        <v>0</v>
      </c>
      <c r="Q189" s="237">
        <v>0</v>
      </c>
      <c r="R189" s="237">
        <f>Q189*H189</f>
        <v>0</v>
      </c>
      <c r="S189" s="237">
        <v>0</v>
      </c>
      <c r="T189" s="23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9" t="s">
        <v>163</v>
      </c>
      <c r="AT189" s="239" t="s">
        <v>159</v>
      </c>
      <c r="AU189" s="239" t="s">
        <v>84</v>
      </c>
      <c r="AY189" s="17" t="s">
        <v>156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7" t="s">
        <v>84</v>
      </c>
      <c r="BK189" s="240">
        <f>ROUND(I189*H189,2)</f>
        <v>0</v>
      </c>
      <c r="BL189" s="17" t="s">
        <v>163</v>
      </c>
      <c r="BM189" s="239" t="s">
        <v>1369</v>
      </c>
    </row>
    <row r="190" s="13" customFormat="1">
      <c r="A190" s="13"/>
      <c r="B190" s="241"/>
      <c r="C190" s="242"/>
      <c r="D190" s="243" t="s">
        <v>169</v>
      </c>
      <c r="E190" s="244" t="s">
        <v>1</v>
      </c>
      <c r="F190" s="245" t="s">
        <v>1313</v>
      </c>
      <c r="G190" s="242"/>
      <c r="H190" s="244" t="s">
        <v>1</v>
      </c>
      <c r="I190" s="246"/>
      <c r="J190" s="242"/>
      <c r="K190" s="242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169</v>
      </c>
      <c r="AU190" s="251" t="s">
        <v>84</v>
      </c>
      <c r="AV190" s="13" t="s">
        <v>84</v>
      </c>
      <c r="AW190" s="13" t="s">
        <v>32</v>
      </c>
      <c r="AX190" s="13" t="s">
        <v>76</v>
      </c>
      <c r="AY190" s="251" t="s">
        <v>156</v>
      </c>
    </row>
    <row r="191" s="14" customFormat="1">
      <c r="A191" s="14"/>
      <c r="B191" s="252"/>
      <c r="C191" s="253"/>
      <c r="D191" s="243" t="s">
        <v>169</v>
      </c>
      <c r="E191" s="254" t="s">
        <v>1</v>
      </c>
      <c r="F191" s="255" t="s">
        <v>216</v>
      </c>
      <c r="G191" s="253"/>
      <c r="H191" s="256">
        <v>16</v>
      </c>
      <c r="I191" s="257"/>
      <c r="J191" s="253"/>
      <c r="K191" s="253"/>
      <c r="L191" s="258"/>
      <c r="M191" s="259"/>
      <c r="N191" s="260"/>
      <c r="O191" s="260"/>
      <c r="P191" s="260"/>
      <c r="Q191" s="260"/>
      <c r="R191" s="260"/>
      <c r="S191" s="260"/>
      <c r="T191" s="26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2" t="s">
        <v>169</v>
      </c>
      <c r="AU191" s="262" t="s">
        <v>84</v>
      </c>
      <c r="AV191" s="14" t="s">
        <v>86</v>
      </c>
      <c r="AW191" s="14" t="s">
        <v>32</v>
      </c>
      <c r="AX191" s="14" t="s">
        <v>76</v>
      </c>
      <c r="AY191" s="262" t="s">
        <v>156</v>
      </c>
    </row>
    <row r="192" s="15" customFormat="1">
      <c r="A192" s="15"/>
      <c r="B192" s="263"/>
      <c r="C192" s="264"/>
      <c r="D192" s="243" t="s">
        <v>169</v>
      </c>
      <c r="E192" s="265" t="s">
        <v>1</v>
      </c>
      <c r="F192" s="266" t="s">
        <v>179</v>
      </c>
      <c r="G192" s="264"/>
      <c r="H192" s="267">
        <v>16</v>
      </c>
      <c r="I192" s="268"/>
      <c r="J192" s="264"/>
      <c r="K192" s="264"/>
      <c r="L192" s="269"/>
      <c r="M192" s="270"/>
      <c r="N192" s="271"/>
      <c r="O192" s="271"/>
      <c r="P192" s="271"/>
      <c r="Q192" s="271"/>
      <c r="R192" s="271"/>
      <c r="S192" s="271"/>
      <c r="T192" s="27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3" t="s">
        <v>169</v>
      </c>
      <c r="AU192" s="273" t="s">
        <v>84</v>
      </c>
      <c r="AV192" s="15" t="s">
        <v>163</v>
      </c>
      <c r="AW192" s="15" t="s">
        <v>32</v>
      </c>
      <c r="AX192" s="15" t="s">
        <v>84</v>
      </c>
      <c r="AY192" s="273" t="s">
        <v>156</v>
      </c>
    </row>
    <row r="193" s="2" customFormat="1" ht="24.15" customHeight="1">
      <c r="A193" s="38"/>
      <c r="B193" s="39"/>
      <c r="C193" s="227" t="s">
        <v>323</v>
      </c>
      <c r="D193" s="227" t="s">
        <v>159</v>
      </c>
      <c r="E193" s="228" t="s">
        <v>1370</v>
      </c>
      <c r="F193" s="229" t="s">
        <v>1371</v>
      </c>
      <c r="G193" s="230" t="s">
        <v>1279</v>
      </c>
      <c r="H193" s="231">
        <v>1</v>
      </c>
      <c r="I193" s="232"/>
      <c r="J193" s="233">
        <f>ROUND(I193*H193,2)</f>
        <v>0</v>
      </c>
      <c r="K193" s="234"/>
      <c r="L193" s="44"/>
      <c r="M193" s="235" t="s">
        <v>1</v>
      </c>
      <c r="N193" s="236" t="s">
        <v>41</v>
      </c>
      <c r="O193" s="91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9" t="s">
        <v>163</v>
      </c>
      <c r="AT193" s="239" t="s">
        <v>159</v>
      </c>
      <c r="AU193" s="239" t="s">
        <v>84</v>
      </c>
      <c r="AY193" s="17" t="s">
        <v>156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7" t="s">
        <v>84</v>
      </c>
      <c r="BK193" s="240">
        <f>ROUND(I193*H193,2)</f>
        <v>0</v>
      </c>
      <c r="BL193" s="17" t="s">
        <v>163</v>
      </c>
      <c r="BM193" s="239" t="s">
        <v>1372</v>
      </c>
    </row>
    <row r="194" s="13" customFormat="1">
      <c r="A194" s="13"/>
      <c r="B194" s="241"/>
      <c r="C194" s="242"/>
      <c r="D194" s="243" t="s">
        <v>169</v>
      </c>
      <c r="E194" s="244" t="s">
        <v>1</v>
      </c>
      <c r="F194" s="245" t="s">
        <v>1313</v>
      </c>
      <c r="G194" s="242"/>
      <c r="H194" s="244" t="s">
        <v>1</v>
      </c>
      <c r="I194" s="246"/>
      <c r="J194" s="242"/>
      <c r="K194" s="242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169</v>
      </c>
      <c r="AU194" s="251" t="s">
        <v>84</v>
      </c>
      <c r="AV194" s="13" t="s">
        <v>84</v>
      </c>
      <c r="AW194" s="13" t="s">
        <v>32</v>
      </c>
      <c r="AX194" s="13" t="s">
        <v>76</v>
      </c>
      <c r="AY194" s="251" t="s">
        <v>156</v>
      </c>
    </row>
    <row r="195" s="14" customFormat="1">
      <c r="A195" s="14"/>
      <c r="B195" s="252"/>
      <c r="C195" s="253"/>
      <c r="D195" s="243" t="s">
        <v>169</v>
      </c>
      <c r="E195" s="254" t="s">
        <v>1</v>
      </c>
      <c r="F195" s="255" t="s">
        <v>84</v>
      </c>
      <c r="G195" s="253"/>
      <c r="H195" s="256">
        <v>1</v>
      </c>
      <c r="I195" s="257"/>
      <c r="J195" s="253"/>
      <c r="K195" s="253"/>
      <c r="L195" s="258"/>
      <c r="M195" s="259"/>
      <c r="N195" s="260"/>
      <c r="O195" s="260"/>
      <c r="P195" s="260"/>
      <c r="Q195" s="260"/>
      <c r="R195" s="260"/>
      <c r="S195" s="260"/>
      <c r="T195" s="26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2" t="s">
        <v>169</v>
      </c>
      <c r="AU195" s="262" t="s">
        <v>84</v>
      </c>
      <c r="AV195" s="14" t="s">
        <v>86</v>
      </c>
      <c r="AW195" s="14" t="s">
        <v>32</v>
      </c>
      <c r="AX195" s="14" t="s">
        <v>76</v>
      </c>
      <c r="AY195" s="262" t="s">
        <v>156</v>
      </c>
    </row>
    <row r="196" s="15" customFormat="1">
      <c r="A196" s="15"/>
      <c r="B196" s="263"/>
      <c r="C196" s="264"/>
      <c r="D196" s="243" t="s">
        <v>169</v>
      </c>
      <c r="E196" s="265" t="s">
        <v>1</v>
      </c>
      <c r="F196" s="266" t="s">
        <v>179</v>
      </c>
      <c r="G196" s="264"/>
      <c r="H196" s="267">
        <v>1</v>
      </c>
      <c r="I196" s="268"/>
      <c r="J196" s="264"/>
      <c r="K196" s="264"/>
      <c r="L196" s="269"/>
      <c r="M196" s="270"/>
      <c r="N196" s="271"/>
      <c r="O196" s="271"/>
      <c r="P196" s="271"/>
      <c r="Q196" s="271"/>
      <c r="R196" s="271"/>
      <c r="S196" s="271"/>
      <c r="T196" s="272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3" t="s">
        <v>169</v>
      </c>
      <c r="AU196" s="273" t="s">
        <v>84</v>
      </c>
      <c r="AV196" s="15" t="s">
        <v>163</v>
      </c>
      <c r="AW196" s="15" t="s">
        <v>32</v>
      </c>
      <c r="AX196" s="15" t="s">
        <v>84</v>
      </c>
      <c r="AY196" s="273" t="s">
        <v>156</v>
      </c>
    </row>
    <row r="197" s="2" customFormat="1" ht="16.5" customHeight="1">
      <c r="A197" s="38"/>
      <c r="B197" s="39"/>
      <c r="C197" s="227" t="s">
        <v>328</v>
      </c>
      <c r="D197" s="227" t="s">
        <v>159</v>
      </c>
      <c r="E197" s="228" t="s">
        <v>1373</v>
      </c>
      <c r="F197" s="229" t="s">
        <v>1374</v>
      </c>
      <c r="G197" s="230" t="s">
        <v>1292</v>
      </c>
      <c r="H197" s="231">
        <v>5</v>
      </c>
      <c r="I197" s="232"/>
      <c r="J197" s="233">
        <f>ROUND(I197*H197,2)</f>
        <v>0</v>
      </c>
      <c r="K197" s="234"/>
      <c r="L197" s="44"/>
      <c r="M197" s="235" t="s">
        <v>1</v>
      </c>
      <c r="N197" s="236" t="s">
        <v>41</v>
      </c>
      <c r="O197" s="91"/>
      <c r="P197" s="237">
        <f>O197*H197</f>
        <v>0</v>
      </c>
      <c r="Q197" s="237">
        <v>0</v>
      </c>
      <c r="R197" s="237">
        <f>Q197*H197</f>
        <v>0</v>
      </c>
      <c r="S197" s="237">
        <v>0</v>
      </c>
      <c r="T197" s="23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9" t="s">
        <v>163</v>
      </c>
      <c r="AT197" s="239" t="s">
        <v>159</v>
      </c>
      <c r="AU197" s="239" t="s">
        <v>84</v>
      </c>
      <c r="AY197" s="17" t="s">
        <v>156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7" t="s">
        <v>84</v>
      </c>
      <c r="BK197" s="240">
        <f>ROUND(I197*H197,2)</f>
        <v>0</v>
      </c>
      <c r="BL197" s="17" t="s">
        <v>163</v>
      </c>
      <c r="BM197" s="239" t="s">
        <v>1375</v>
      </c>
    </row>
    <row r="198" s="13" customFormat="1">
      <c r="A198" s="13"/>
      <c r="B198" s="241"/>
      <c r="C198" s="242"/>
      <c r="D198" s="243" t="s">
        <v>169</v>
      </c>
      <c r="E198" s="244" t="s">
        <v>1</v>
      </c>
      <c r="F198" s="245" t="s">
        <v>1313</v>
      </c>
      <c r="G198" s="242"/>
      <c r="H198" s="244" t="s">
        <v>1</v>
      </c>
      <c r="I198" s="246"/>
      <c r="J198" s="242"/>
      <c r="K198" s="242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169</v>
      </c>
      <c r="AU198" s="251" t="s">
        <v>84</v>
      </c>
      <c r="AV198" s="13" t="s">
        <v>84</v>
      </c>
      <c r="AW198" s="13" t="s">
        <v>32</v>
      </c>
      <c r="AX198" s="13" t="s">
        <v>76</v>
      </c>
      <c r="AY198" s="251" t="s">
        <v>156</v>
      </c>
    </row>
    <row r="199" s="14" customFormat="1">
      <c r="A199" s="14"/>
      <c r="B199" s="252"/>
      <c r="C199" s="253"/>
      <c r="D199" s="243" t="s">
        <v>169</v>
      </c>
      <c r="E199" s="254" t="s">
        <v>1</v>
      </c>
      <c r="F199" s="255" t="s">
        <v>184</v>
      </c>
      <c r="G199" s="253"/>
      <c r="H199" s="256">
        <v>5</v>
      </c>
      <c r="I199" s="257"/>
      <c r="J199" s="253"/>
      <c r="K199" s="253"/>
      <c r="L199" s="258"/>
      <c r="M199" s="259"/>
      <c r="N199" s="260"/>
      <c r="O199" s="260"/>
      <c r="P199" s="260"/>
      <c r="Q199" s="260"/>
      <c r="R199" s="260"/>
      <c r="S199" s="260"/>
      <c r="T199" s="26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2" t="s">
        <v>169</v>
      </c>
      <c r="AU199" s="262" t="s">
        <v>84</v>
      </c>
      <c r="AV199" s="14" t="s">
        <v>86</v>
      </c>
      <c r="AW199" s="14" t="s">
        <v>32</v>
      </c>
      <c r="AX199" s="14" t="s">
        <v>76</v>
      </c>
      <c r="AY199" s="262" t="s">
        <v>156</v>
      </c>
    </row>
    <row r="200" s="15" customFormat="1">
      <c r="A200" s="15"/>
      <c r="B200" s="263"/>
      <c r="C200" s="264"/>
      <c r="D200" s="243" t="s">
        <v>169</v>
      </c>
      <c r="E200" s="265" t="s">
        <v>1</v>
      </c>
      <c r="F200" s="266" t="s">
        <v>179</v>
      </c>
      <c r="G200" s="264"/>
      <c r="H200" s="267">
        <v>5</v>
      </c>
      <c r="I200" s="268"/>
      <c r="J200" s="264"/>
      <c r="K200" s="264"/>
      <c r="L200" s="269"/>
      <c r="M200" s="270"/>
      <c r="N200" s="271"/>
      <c r="O200" s="271"/>
      <c r="P200" s="271"/>
      <c r="Q200" s="271"/>
      <c r="R200" s="271"/>
      <c r="S200" s="271"/>
      <c r="T200" s="272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3" t="s">
        <v>169</v>
      </c>
      <c r="AU200" s="273" t="s">
        <v>84</v>
      </c>
      <c r="AV200" s="15" t="s">
        <v>163</v>
      </c>
      <c r="AW200" s="15" t="s">
        <v>32</v>
      </c>
      <c r="AX200" s="15" t="s">
        <v>84</v>
      </c>
      <c r="AY200" s="273" t="s">
        <v>156</v>
      </c>
    </row>
    <row r="201" s="2" customFormat="1" ht="16.5" customHeight="1">
      <c r="A201" s="38"/>
      <c r="B201" s="39"/>
      <c r="C201" s="227" t="s">
        <v>333</v>
      </c>
      <c r="D201" s="227" t="s">
        <v>159</v>
      </c>
      <c r="E201" s="228" t="s">
        <v>1376</v>
      </c>
      <c r="F201" s="229" t="s">
        <v>1377</v>
      </c>
      <c r="G201" s="230" t="s">
        <v>1292</v>
      </c>
      <c r="H201" s="231">
        <v>8</v>
      </c>
      <c r="I201" s="232"/>
      <c r="J201" s="233">
        <f>ROUND(I201*H201,2)</f>
        <v>0</v>
      </c>
      <c r="K201" s="234"/>
      <c r="L201" s="44"/>
      <c r="M201" s="235" t="s">
        <v>1</v>
      </c>
      <c r="N201" s="236" t="s">
        <v>41</v>
      </c>
      <c r="O201" s="91"/>
      <c r="P201" s="237">
        <f>O201*H201</f>
        <v>0</v>
      </c>
      <c r="Q201" s="237">
        <v>0</v>
      </c>
      <c r="R201" s="237">
        <f>Q201*H201</f>
        <v>0</v>
      </c>
      <c r="S201" s="237">
        <v>0</v>
      </c>
      <c r="T201" s="23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9" t="s">
        <v>163</v>
      </c>
      <c r="AT201" s="239" t="s">
        <v>159</v>
      </c>
      <c r="AU201" s="239" t="s">
        <v>84</v>
      </c>
      <c r="AY201" s="17" t="s">
        <v>156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7" t="s">
        <v>84</v>
      </c>
      <c r="BK201" s="240">
        <f>ROUND(I201*H201,2)</f>
        <v>0</v>
      </c>
      <c r="BL201" s="17" t="s">
        <v>163</v>
      </c>
      <c r="BM201" s="239" t="s">
        <v>1378</v>
      </c>
    </row>
    <row r="202" s="13" customFormat="1">
      <c r="A202" s="13"/>
      <c r="B202" s="241"/>
      <c r="C202" s="242"/>
      <c r="D202" s="243" t="s">
        <v>169</v>
      </c>
      <c r="E202" s="244" t="s">
        <v>1</v>
      </c>
      <c r="F202" s="245" t="s">
        <v>1313</v>
      </c>
      <c r="G202" s="242"/>
      <c r="H202" s="244" t="s">
        <v>1</v>
      </c>
      <c r="I202" s="246"/>
      <c r="J202" s="242"/>
      <c r="K202" s="242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169</v>
      </c>
      <c r="AU202" s="251" t="s">
        <v>84</v>
      </c>
      <c r="AV202" s="13" t="s">
        <v>84</v>
      </c>
      <c r="AW202" s="13" t="s">
        <v>32</v>
      </c>
      <c r="AX202" s="13" t="s">
        <v>76</v>
      </c>
      <c r="AY202" s="251" t="s">
        <v>156</v>
      </c>
    </row>
    <row r="203" s="14" customFormat="1">
      <c r="A203" s="14"/>
      <c r="B203" s="252"/>
      <c r="C203" s="253"/>
      <c r="D203" s="243" t="s">
        <v>169</v>
      </c>
      <c r="E203" s="254" t="s">
        <v>1</v>
      </c>
      <c r="F203" s="255" t="s">
        <v>213</v>
      </c>
      <c r="G203" s="253"/>
      <c r="H203" s="256">
        <v>8</v>
      </c>
      <c r="I203" s="257"/>
      <c r="J203" s="253"/>
      <c r="K203" s="253"/>
      <c r="L203" s="258"/>
      <c r="M203" s="259"/>
      <c r="N203" s="260"/>
      <c r="O203" s="260"/>
      <c r="P203" s="260"/>
      <c r="Q203" s="260"/>
      <c r="R203" s="260"/>
      <c r="S203" s="260"/>
      <c r="T203" s="26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2" t="s">
        <v>169</v>
      </c>
      <c r="AU203" s="262" t="s">
        <v>84</v>
      </c>
      <c r="AV203" s="14" t="s">
        <v>86</v>
      </c>
      <c r="AW203" s="14" t="s">
        <v>32</v>
      </c>
      <c r="AX203" s="14" t="s">
        <v>76</v>
      </c>
      <c r="AY203" s="262" t="s">
        <v>156</v>
      </c>
    </row>
    <row r="204" s="15" customFormat="1">
      <c r="A204" s="15"/>
      <c r="B204" s="263"/>
      <c r="C204" s="264"/>
      <c r="D204" s="243" t="s">
        <v>169</v>
      </c>
      <c r="E204" s="265" t="s">
        <v>1</v>
      </c>
      <c r="F204" s="266" t="s">
        <v>179</v>
      </c>
      <c r="G204" s="264"/>
      <c r="H204" s="267">
        <v>8</v>
      </c>
      <c r="I204" s="268"/>
      <c r="J204" s="264"/>
      <c r="K204" s="264"/>
      <c r="L204" s="269"/>
      <c r="M204" s="270"/>
      <c r="N204" s="271"/>
      <c r="O204" s="271"/>
      <c r="P204" s="271"/>
      <c r="Q204" s="271"/>
      <c r="R204" s="271"/>
      <c r="S204" s="271"/>
      <c r="T204" s="272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3" t="s">
        <v>169</v>
      </c>
      <c r="AU204" s="273" t="s">
        <v>84</v>
      </c>
      <c r="AV204" s="15" t="s">
        <v>163</v>
      </c>
      <c r="AW204" s="15" t="s">
        <v>32</v>
      </c>
      <c r="AX204" s="15" t="s">
        <v>84</v>
      </c>
      <c r="AY204" s="273" t="s">
        <v>156</v>
      </c>
    </row>
    <row r="205" s="2" customFormat="1" ht="16.5" customHeight="1">
      <c r="A205" s="38"/>
      <c r="B205" s="39"/>
      <c r="C205" s="227" t="s">
        <v>348</v>
      </c>
      <c r="D205" s="227" t="s">
        <v>159</v>
      </c>
      <c r="E205" s="228" t="s">
        <v>1379</v>
      </c>
      <c r="F205" s="229" t="s">
        <v>1380</v>
      </c>
      <c r="G205" s="230" t="s">
        <v>1279</v>
      </c>
      <c r="H205" s="231">
        <v>1</v>
      </c>
      <c r="I205" s="232"/>
      <c r="J205" s="233">
        <f>ROUND(I205*H205,2)</f>
        <v>0</v>
      </c>
      <c r="K205" s="234"/>
      <c r="L205" s="44"/>
      <c r="M205" s="235" t="s">
        <v>1</v>
      </c>
      <c r="N205" s="236" t="s">
        <v>41</v>
      </c>
      <c r="O205" s="91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9" t="s">
        <v>163</v>
      </c>
      <c r="AT205" s="239" t="s">
        <v>159</v>
      </c>
      <c r="AU205" s="239" t="s">
        <v>84</v>
      </c>
      <c r="AY205" s="17" t="s">
        <v>156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7" t="s">
        <v>84</v>
      </c>
      <c r="BK205" s="240">
        <f>ROUND(I205*H205,2)</f>
        <v>0</v>
      </c>
      <c r="BL205" s="17" t="s">
        <v>163</v>
      </c>
      <c r="BM205" s="239" t="s">
        <v>1381</v>
      </c>
    </row>
    <row r="206" s="13" customFormat="1">
      <c r="A206" s="13"/>
      <c r="B206" s="241"/>
      <c r="C206" s="242"/>
      <c r="D206" s="243" t="s">
        <v>169</v>
      </c>
      <c r="E206" s="244" t="s">
        <v>1</v>
      </c>
      <c r="F206" s="245" t="s">
        <v>1313</v>
      </c>
      <c r="G206" s="242"/>
      <c r="H206" s="244" t="s">
        <v>1</v>
      </c>
      <c r="I206" s="246"/>
      <c r="J206" s="242"/>
      <c r="K206" s="242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169</v>
      </c>
      <c r="AU206" s="251" t="s">
        <v>84</v>
      </c>
      <c r="AV206" s="13" t="s">
        <v>84</v>
      </c>
      <c r="AW206" s="13" t="s">
        <v>32</v>
      </c>
      <c r="AX206" s="13" t="s">
        <v>76</v>
      </c>
      <c r="AY206" s="251" t="s">
        <v>156</v>
      </c>
    </row>
    <row r="207" s="14" customFormat="1">
      <c r="A207" s="14"/>
      <c r="B207" s="252"/>
      <c r="C207" s="253"/>
      <c r="D207" s="243" t="s">
        <v>169</v>
      </c>
      <c r="E207" s="254" t="s">
        <v>1</v>
      </c>
      <c r="F207" s="255" t="s">
        <v>84</v>
      </c>
      <c r="G207" s="253"/>
      <c r="H207" s="256">
        <v>1</v>
      </c>
      <c r="I207" s="257"/>
      <c r="J207" s="253"/>
      <c r="K207" s="253"/>
      <c r="L207" s="258"/>
      <c r="M207" s="259"/>
      <c r="N207" s="260"/>
      <c r="O207" s="260"/>
      <c r="P207" s="260"/>
      <c r="Q207" s="260"/>
      <c r="R207" s="260"/>
      <c r="S207" s="260"/>
      <c r="T207" s="26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2" t="s">
        <v>169</v>
      </c>
      <c r="AU207" s="262" t="s">
        <v>84</v>
      </c>
      <c r="AV207" s="14" t="s">
        <v>86</v>
      </c>
      <c r="AW207" s="14" t="s">
        <v>32</v>
      </c>
      <c r="AX207" s="14" t="s">
        <v>76</v>
      </c>
      <c r="AY207" s="262" t="s">
        <v>156</v>
      </c>
    </row>
    <row r="208" s="15" customFormat="1">
      <c r="A208" s="15"/>
      <c r="B208" s="263"/>
      <c r="C208" s="264"/>
      <c r="D208" s="243" t="s">
        <v>169</v>
      </c>
      <c r="E208" s="265" t="s">
        <v>1</v>
      </c>
      <c r="F208" s="266" t="s">
        <v>179</v>
      </c>
      <c r="G208" s="264"/>
      <c r="H208" s="267">
        <v>1</v>
      </c>
      <c r="I208" s="268"/>
      <c r="J208" s="264"/>
      <c r="K208" s="264"/>
      <c r="L208" s="269"/>
      <c r="M208" s="270"/>
      <c r="N208" s="271"/>
      <c r="O208" s="271"/>
      <c r="P208" s="271"/>
      <c r="Q208" s="271"/>
      <c r="R208" s="271"/>
      <c r="S208" s="271"/>
      <c r="T208" s="272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3" t="s">
        <v>169</v>
      </c>
      <c r="AU208" s="273" t="s">
        <v>84</v>
      </c>
      <c r="AV208" s="15" t="s">
        <v>163</v>
      </c>
      <c r="AW208" s="15" t="s">
        <v>32</v>
      </c>
      <c r="AX208" s="15" t="s">
        <v>84</v>
      </c>
      <c r="AY208" s="273" t="s">
        <v>156</v>
      </c>
    </row>
    <row r="209" s="2" customFormat="1" ht="16.5" customHeight="1">
      <c r="A209" s="38"/>
      <c r="B209" s="39"/>
      <c r="C209" s="227" t="s">
        <v>352</v>
      </c>
      <c r="D209" s="227" t="s">
        <v>159</v>
      </c>
      <c r="E209" s="228" t="s">
        <v>1382</v>
      </c>
      <c r="F209" s="229" t="s">
        <v>1383</v>
      </c>
      <c r="G209" s="230" t="s">
        <v>1000</v>
      </c>
      <c r="H209" s="231">
        <v>21</v>
      </c>
      <c r="I209" s="232"/>
      <c r="J209" s="233">
        <f>ROUND(I209*H209,2)</f>
        <v>0</v>
      </c>
      <c r="K209" s="234"/>
      <c r="L209" s="44"/>
      <c r="M209" s="235" t="s">
        <v>1</v>
      </c>
      <c r="N209" s="236" t="s">
        <v>41</v>
      </c>
      <c r="O209" s="91"/>
      <c r="P209" s="237">
        <f>O209*H209</f>
        <v>0</v>
      </c>
      <c r="Q209" s="237">
        <v>0</v>
      </c>
      <c r="R209" s="237">
        <f>Q209*H209</f>
        <v>0</v>
      </c>
      <c r="S209" s="237">
        <v>0</v>
      </c>
      <c r="T209" s="23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9" t="s">
        <v>163</v>
      </c>
      <c r="AT209" s="239" t="s">
        <v>159</v>
      </c>
      <c r="AU209" s="239" t="s">
        <v>84</v>
      </c>
      <c r="AY209" s="17" t="s">
        <v>156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7" t="s">
        <v>84</v>
      </c>
      <c r="BK209" s="240">
        <f>ROUND(I209*H209,2)</f>
        <v>0</v>
      </c>
      <c r="BL209" s="17" t="s">
        <v>163</v>
      </c>
      <c r="BM209" s="239" t="s">
        <v>1384</v>
      </c>
    </row>
    <row r="210" s="13" customFormat="1">
      <c r="A210" s="13"/>
      <c r="B210" s="241"/>
      <c r="C210" s="242"/>
      <c r="D210" s="243" t="s">
        <v>169</v>
      </c>
      <c r="E210" s="244" t="s">
        <v>1</v>
      </c>
      <c r="F210" s="245" t="s">
        <v>1313</v>
      </c>
      <c r="G210" s="242"/>
      <c r="H210" s="244" t="s">
        <v>1</v>
      </c>
      <c r="I210" s="246"/>
      <c r="J210" s="242"/>
      <c r="K210" s="242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169</v>
      </c>
      <c r="AU210" s="251" t="s">
        <v>84</v>
      </c>
      <c r="AV210" s="13" t="s">
        <v>84</v>
      </c>
      <c r="AW210" s="13" t="s">
        <v>32</v>
      </c>
      <c r="AX210" s="13" t="s">
        <v>76</v>
      </c>
      <c r="AY210" s="251" t="s">
        <v>156</v>
      </c>
    </row>
    <row r="211" s="14" customFormat="1">
      <c r="A211" s="14"/>
      <c r="B211" s="252"/>
      <c r="C211" s="253"/>
      <c r="D211" s="243" t="s">
        <v>169</v>
      </c>
      <c r="E211" s="254" t="s">
        <v>1</v>
      </c>
      <c r="F211" s="255" t="s">
        <v>7</v>
      </c>
      <c r="G211" s="253"/>
      <c r="H211" s="256">
        <v>21</v>
      </c>
      <c r="I211" s="257"/>
      <c r="J211" s="253"/>
      <c r="K211" s="253"/>
      <c r="L211" s="258"/>
      <c r="M211" s="259"/>
      <c r="N211" s="260"/>
      <c r="O211" s="260"/>
      <c r="P211" s="260"/>
      <c r="Q211" s="260"/>
      <c r="R211" s="260"/>
      <c r="S211" s="260"/>
      <c r="T211" s="26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2" t="s">
        <v>169</v>
      </c>
      <c r="AU211" s="262" t="s">
        <v>84</v>
      </c>
      <c r="AV211" s="14" t="s">
        <v>86</v>
      </c>
      <c r="AW211" s="14" t="s">
        <v>32</v>
      </c>
      <c r="AX211" s="14" t="s">
        <v>76</v>
      </c>
      <c r="AY211" s="262" t="s">
        <v>156</v>
      </c>
    </row>
    <row r="212" s="15" customFormat="1">
      <c r="A212" s="15"/>
      <c r="B212" s="263"/>
      <c r="C212" s="264"/>
      <c r="D212" s="243" t="s">
        <v>169</v>
      </c>
      <c r="E212" s="265" t="s">
        <v>1</v>
      </c>
      <c r="F212" s="266" t="s">
        <v>179</v>
      </c>
      <c r="G212" s="264"/>
      <c r="H212" s="267">
        <v>21</v>
      </c>
      <c r="I212" s="268"/>
      <c r="J212" s="264"/>
      <c r="K212" s="264"/>
      <c r="L212" s="269"/>
      <c r="M212" s="270"/>
      <c r="N212" s="271"/>
      <c r="O212" s="271"/>
      <c r="P212" s="271"/>
      <c r="Q212" s="271"/>
      <c r="R212" s="271"/>
      <c r="S212" s="271"/>
      <c r="T212" s="272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3" t="s">
        <v>169</v>
      </c>
      <c r="AU212" s="273" t="s">
        <v>84</v>
      </c>
      <c r="AV212" s="15" t="s">
        <v>163</v>
      </c>
      <c r="AW212" s="15" t="s">
        <v>32</v>
      </c>
      <c r="AX212" s="15" t="s">
        <v>84</v>
      </c>
      <c r="AY212" s="273" t="s">
        <v>156</v>
      </c>
    </row>
    <row r="213" s="2" customFormat="1" ht="21.75" customHeight="1">
      <c r="A213" s="38"/>
      <c r="B213" s="39"/>
      <c r="C213" s="227" t="s">
        <v>356</v>
      </c>
      <c r="D213" s="227" t="s">
        <v>159</v>
      </c>
      <c r="E213" s="228" t="s">
        <v>1385</v>
      </c>
      <c r="F213" s="229" t="s">
        <v>1386</v>
      </c>
      <c r="G213" s="230" t="s">
        <v>1279</v>
      </c>
      <c r="H213" s="231">
        <v>1</v>
      </c>
      <c r="I213" s="232"/>
      <c r="J213" s="233">
        <f>ROUND(I213*H213,2)</f>
        <v>0</v>
      </c>
      <c r="K213" s="234"/>
      <c r="L213" s="44"/>
      <c r="M213" s="235" t="s">
        <v>1</v>
      </c>
      <c r="N213" s="236" t="s">
        <v>41</v>
      </c>
      <c r="O213" s="91"/>
      <c r="P213" s="237">
        <f>O213*H213</f>
        <v>0</v>
      </c>
      <c r="Q213" s="237">
        <v>0</v>
      </c>
      <c r="R213" s="237">
        <f>Q213*H213</f>
        <v>0</v>
      </c>
      <c r="S213" s="237">
        <v>0</v>
      </c>
      <c r="T213" s="23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9" t="s">
        <v>163</v>
      </c>
      <c r="AT213" s="239" t="s">
        <v>159</v>
      </c>
      <c r="AU213" s="239" t="s">
        <v>84</v>
      </c>
      <c r="AY213" s="17" t="s">
        <v>156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7" t="s">
        <v>84</v>
      </c>
      <c r="BK213" s="240">
        <f>ROUND(I213*H213,2)</f>
        <v>0</v>
      </c>
      <c r="BL213" s="17" t="s">
        <v>163</v>
      </c>
      <c r="BM213" s="239" t="s">
        <v>1387</v>
      </c>
    </row>
    <row r="214" s="13" customFormat="1">
      <c r="A214" s="13"/>
      <c r="B214" s="241"/>
      <c r="C214" s="242"/>
      <c r="D214" s="243" t="s">
        <v>169</v>
      </c>
      <c r="E214" s="244" t="s">
        <v>1</v>
      </c>
      <c r="F214" s="245" t="s">
        <v>1313</v>
      </c>
      <c r="G214" s="242"/>
      <c r="H214" s="244" t="s">
        <v>1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169</v>
      </c>
      <c r="AU214" s="251" t="s">
        <v>84</v>
      </c>
      <c r="AV214" s="13" t="s">
        <v>84</v>
      </c>
      <c r="AW214" s="13" t="s">
        <v>32</v>
      </c>
      <c r="AX214" s="13" t="s">
        <v>76</v>
      </c>
      <c r="AY214" s="251" t="s">
        <v>156</v>
      </c>
    </row>
    <row r="215" s="14" customFormat="1">
      <c r="A215" s="14"/>
      <c r="B215" s="252"/>
      <c r="C215" s="253"/>
      <c r="D215" s="243" t="s">
        <v>169</v>
      </c>
      <c r="E215" s="254" t="s">
        <v>1</v>
      </c>
      <c r="F215" s="255" t="s">
        <v>84</v>
      </c>
      <c r="G215" s="253"/>
      <c r="H215" s="256">
        <v>1</v>
      </c>
      <c r="I215" s="257"/>
      <c r="J215" s="253"/>
      <c r="K215" s="253"/>
      <c r="L215" s="258"/>
      <c r="M215" s="259"/>
      <c r="N215" s="260"/>
      <c r="O215" s="260"/>
      <c r="P215" s="260"/>
      <c r="Q215" s="260"/>
      <c r="R215" s="260"/>
      <c r="S215" s="260"/>
      <c r="T215" s="261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2" t="s">
        <v>169</v>
      </c>
      <c r="AU215" s="262" t="s">
        <v>84</v>
      </c>
      <c r="AV215" s="14" t="s">
        <v>86</v>
      </c>
      <c r="AW215" s="14" t="s">
        <v>32</v>
      </c>
      <c r="AX215" s="14" t="s">
        <v>76</v>
      </c>
      <c r="AY215" s="262" t="s">
        <v>156</v>
      </c>
    </row>
    <row r="216" s="15" customFormat="1">
      <c r="A216" s="15"/>
      <c r="B216" s="263"/>
      <c r="C216" s="264"/>
      <c r="D216" s="243" t="s">
        <v>169</v>
      </c>
      <c r="E216" s="265" t="s">
        <v>1</v>
      </c>
      <c r="F216" s="266" t="s">
        <v>179</v>
      </c>
      <c r="G216" s="264"/>
      <c r="H216" s="267">
        <v>1</v>
      </c>
      <c r="I216" s="268"/>
      <c r="J216" s="264"/>
      <c r="K216" s="264"/>
      <c r="L216" s="269"/>
      <c r="M216" s="270"/>
      <c r="N216" s="271"/>
      <c r="O216" s="271"/>
      <c r="P216" s="271"/>
      <c r="Q216" s="271"/>
      <c r="R216" s="271"/>
      <c r="S216" s="271"/>
      <c r="T216" s="272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3" t="s">
        <v>169</v>
      </c>
      <c r="AU216" s="273" t="s">
        <v>84</v>
      </c>
      <c r="AV216" s="15" t="s">
        <v>163</v>
      </c>
      <c r="AW216" s="15" t="s">
        <v>32</v>
      </c>
      <c r="AX216" s="15" t="s">
        <v>84</v>
      </c>
      <c r="AY216" s="273" t="s">
        <v>156</v>
      </c>
    </row>
    <row r="217" s="2" customFormat="1" ht="16.5" customHeight="1">
      <c r="A217" s="38"/>
      <c r="B217" s="39"/>
      <c r="C217" s="227" t="s">
        <v>360</v>
      </c>
      <c r="D217" s="227" t="s">
        <v>159</v>
      </c>
      <c r="E217" s="228" t="s">
        <v>1388</v>
      </c>
      <c r="F217" s="229" t="s">
        <v>1301</v>
      </c>
      <c r="G217" s="230" t="s">
        <v>1279</v>
      </c>
      <c r="H217" s="231">
        <v>1</v>
      </c>
      <c r="I217" s="232"/>
      <c r="J217" s="233">
        <f>ROUND(I217*H217,2)</f>
        <v>0</v>
      </c>
      <c r="K217" s="234"/>
      <c r="L217" s="44"/>
      <c r="M217" s="235" t="s">
        <v>1</v>
      </c>
      <c r="N217" s="236" t="s">
        <v>41</v>
      </c>
      <c r="O217" s="91"/>
      <c r="P217" s="237">
        <f>O217*H217</f>
        <v>0</v>
      </c>
      <c r="Q217" s="237">
        <v>0</v>
      </c>
      <c r="R217" s="237">
        <f>Q217*H217</f>
        <v>0</v>
      </c>
      <c r="S217" s="237">
        <v>0</v>
      </c>
      <c r="T217" s="23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9" t="s">
        <v>163</v>
      </c>
      <c r="AT217" s="239" t="s">
        <v>159</v>
      </c>
      <c r="AU217" s="239" t="s">
        <v>84</v>
      </c>
      <c r="AY217" s="17" t="s">
        <v>156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7" t="s">
        <v>84</v>
      </c>
      <c r="BK217" s="240">
        <f>ROUND(I217*H217,2)</f>
        <v>0</v>
      </c>
      <c r="BL217" s="17" t="s">
        <v>163</v>
      </c>
      <c r="BM217" s="239" t="s">
        <v>1389</v>
      </c>
    </row>
    <row r="218" s="13" customFormat="1">
      <c r="A218" s="13"/>
      <c r="B218" s="241"/>
      <c r="C218" s="242"/>
      <c r="D218" s="243" t="s">
        <v>169</v>
      </c>
      <c r="E218" s="244" t="s">
        <v>1</v>
      </c>
      <c r="F218" s="245" t="s">
        <v>1313</v>
      </c>
      <c r="G218" s="242"/>
      <c r="H218" s="244" t="s">
        <v>1</v>
      </c>
      <c r="I218" s="246"/>
      <c r="J218" s="242"/>
      <c r="K218" s="242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169</v>
      </c>
      <c r="AU218" s="251" t="s">
        <v>84</v>
      </c>
      <c r="AV218" s="13" t="s">
        <v>84</v>
      </c>
      <c r="AW218" s="13" t="s">
        <v>32</v>
      </c>
      <c r="AX218" s="13" t="s">
        <v>76</v>
      </c>
      <c r="AY218" s="251" t="s">
        <v>156</v>
      </c>
    </row>
    <row r="219" s="14" customFormat="1">
      <c r="A219" s="14"/>
      <c r="B219" s="252"/>
      <c r="C219" s="253"/>
      <c r="D219" s="243" t="s">
        <v>169</v>
      </c>
      <c r="E219" s="254" t="s">
        <v>1</v>
      </c>
      <c r="F219" s="255" t="s">
        <v>84</v>
      </c>
      <c r="G219" s="253"/>
      <c r="H219" s="256">
        <v>1</v>
      </c>
      <c r="I219" s="257"/>
      <c r="J219" s="253"/>
      <c r="K219" s="253"/>
      <c r="L219" s="258"/>
      <c r="M219" s="259"/>
      <c r="N219" s="260"/>
      <c r="O219" s="260"/>
      <c r="P219" s="260"/>
      <c r="Q219" s="260"/>
      <c r="R219" s="260"/>
      <c r="S219" s="260"/>
      <c r="T219" s="26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2" t="s">
        <v>169</v>
      </c>
      <c r="AU219" s="262" t="s">
        <v>84</v>
      </c>
      <c r="AV219" s="14" t="s">
        <v>86</v>
      </c>
      <c r="AW219" s="14" t="s">
        <v>32</v>
      </c>
      <c r="AX219" s="14" t="s">
        <v>76</v>
      </c>
      <c r="AY219" s="262" t="s">
        <v>156</v>
      </c>
    </row>
    <row r="220" s="15" customFormat="1">
      <c r="A220" s="15"/>
      <c r="B220" s="263"/>
      <c r="C220" s="264"/>
      <c r="D220" s="243" t="s">
        <v>169</v>
      </c>
      <c r="E220" s="265" t="s">
        <v>1</v>
      </c>
      <c r="F220" s="266" t="s">
        <v>179</v>
      </c>
      <c r="G220" s="264"/>
      <c r="H220" s="267">
        <v>1</v>
      </c>
      <c r="I220" s="268"/>
      <c r="J220" s="264"/>
      <c r="K220" s="264"/>
      <c r="L220" s="269"/>
      <c r="M220" s="289"/>
      <c r="N220" s="290"/>
      <c r="O220" s="290"/>
      <c r="P220" s="290"/>
      <c r="Q220" s="290"/>
      <c r="R220" s="290"/>
      <c r="S220" s="290"/>
      <c r="T220" s="291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3" t="s">
        <v>169</v>
      </c>
      <c r="AU220" s="273" t="s">
        <v>84</v>
      </c>
      <c r="AV220" s="15" t="s">
        <v>163</v>
      </c>
      <c r="AW220" s="15" t="s">
        <v>32</v>
      </c>
      <c r="AX220" s="15" t="s">
        <v>84</v>
      </c>
      <c r="AY220" s="273" t="s">
        <v>156</v>
      </c>
    </row>
    <row r="221" s="2" customFormat="1" ht="6.96" customHeight="1">
      <c r="A221" s="38"/>
      <c r="B221" s="66"/>
      <c r="C221" s="67"/>
      <c r="D221" s="67"/>
      <c r="E221" s="67"/>
      <c r="F221" s="67"/>
      <c r="G221" s="67"/>
      <c r="H221" s="67"/>
      <c r="I221" s="67"/>
      <c r="J221" s="67"/>
      <c r="K221" s="67"/>
      <c r="L221" s="44"/>
      <c r="M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</row>
  </sheetData>
  <sheetProtection sheet="1" autoFilter="0" formatColumns="0" formatRows="0" objects="1" scenarios="1" spinCount="100000" saltValue="2biEsQss+6tCJ1ai2jN8wOcLUHlB2Qfj8nJgDuk01yf3QpPV6zPtIU+rPUMjRjmdssIBdSvzPlPyD5LnhKrKQg==" hashValue="2Pia53n5Rz5PSeNa6e5MRlH8ybLd4PPQ92Bmtjpo903gPXlP8dHbVEGXhIxNOxCghhOGyQmP54jdc/wyL+hhtA==" algorithmName="SHA-512" password="EFD1"/>
  <autoFilter ref="C120:K22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2.NP objektu F2 PřP UPOL_R01</v>
      </c>
      <c r="F7" s="150"/>
      <c r="G7" s="150"/>
      <c r="H7" s="150"/>
      <c r="L7" s="20"/>
    </row>
    <row r="8" s="1" customFormat="1" ht="12" customHeight="1">
      <c r="B8" s="20"/>
      <c r="D8" s="150" t="s">
        <v>119</v>
      </c>
      <c r="L8" s="20"/>
    </row>
    <row r="9" s="2" customFormat="1" ht="16.5" customHeight="1">
      <c r="A9" s="38"/>
      <c r="B9" s="44"/>
      <c r="C9" s="38"/>
      <c r="D9" s="38"/>
      <c r="E9" s="151" t="s">
        <v>1120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1121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1390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16. 4. 2026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ROUND((SUM(BE121:BE152)),  2)</f>
        <v>0</v>
      </c>
      <c r="G35" s="38"/>
      <c r="H35" s="38"/>
      <c r="I35" s="164">
        <v>0.20999999999999999</v>
      </c>
      <c r="J35" s="163">
        <f>ROUND(((SUM(BE121:BE152))*I35),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ROUND((SUM(BF121:BF152)),  2)</f>
        <v>0</v>
      </c>
      <c r="G36" s="38"/>
      <c r="H36" s="38"/>
      <c r="I36" s="164">
        <v>0.12</v>
      </c>
      <c r="J36" s="163">
        <f>ROUND(((SUM(BF121:BF152))*I36),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ROUND((SUM(BG121:BG152)),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ROUND((SUM(BH121:BH152)),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ROUND((SUM(BI121:BI152)),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Adaptace 2.NP objektu F2 PřP UPOL_R01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119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1120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1121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>D.1.4.3.PZTS - Poplachový zabezpečovací a tísňový systém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>Olomouc</v>
      </c>
      <c r="G91" s="40"/>
      <c r="H91" s="40"/>
      <c r="I91" s="32" t="s">
        <v>22</v>
      </c>
      <c r="J91" s="79" t="str">
        <f>IF(J14="","",J14)</f>
        <v>16. 4. 2026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Univerzita Palackého v Olomouci </v>
      </c>
      <c r="G93" s="40"/>
      <c r="H93" s="40"/>
      <c r="I93" s="32" t="s">
        <v>30</v>
      </c>
      <c r="J93" s="36" t="str">
        <f>E23</f>
        <v>ASET studio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5.6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Mgr. Martina Věženská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122</v>
      </c>
      <c r="D96" s="185"/>
      <c r="E96" s="185"/>
      <c r="F96" s="185"/>
      <c r="G96" s="185"/>
      <c r="H96" s="185"/>
      <c r="I96" s="185"/>
      <c r="J96" s="186" t="s">
        <v>123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124</v>
      </c>
      <c r="D98" s="40"/>
      <c r="E98" s="40"/>
      <c r="F98" s="40"/>
      <c r="G98" s="40"/>
      <c r="H98" s="40"/>
      <c r="I98" s="40"/>
      <c r="J98" s="110">
        <f>J121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125</v>
      </c>
    </row>
    <row r="99" hidden="1" s="9" customFormat="1" ht="24.96" customHeight="1">
      <c r="A99" s="9"/>
      <c r="B99" s="188"/>
      <c r="C99" s="189"/>
      <c r="D99" s="190" t="s">
        <v>1391</v>
      </c>
      <c r="E99" s="191"/>
      <c r="F99" s="191"/>
      <c r="G99" s="191"/>
      <c r="H99" s="191"/>
      <c r="I99" s="191"/>
      <c r="J99" s="192">
        <f>J122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hidden="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hidden="1"/>
    <row r="103" hidden="1"/>
    <row r="104" hidden="1"/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141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83" t="str">
        <f>E7</f>
        <v>Adaptace 2.NP objektu F2 PřP UPOL_R01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1"/>
      <c r="C110" s="32" t="s">
        <v>119</v>
      </c>
      <c r="D110" s="22"/>
      <c r="E110" s="22"/>
      <c r="F110" s="22"/>
      <c r="G110" s="22"/>
      <c r="H110" s="22"/>
      <c r="I110" s="22"/>
      <c r="J110" s="22"/>
      <c r="K110" s="22"/>
      <c r="L110" s="20"/>
    </row>
    <row r="111" s="2" customFormat="1" ht="16.5" customHeight="1">
      <c r="A111" s="38"/>
      <c r="B111" s="39"/>
      <c r="C111" s="40"/>
      <c r="D111" s="40"/>
      <c r="E111" s="183" t="s">
        <v>1120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1121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E11</f>
        <v>D.1.4.3.PZTS - Poplachový zabezpečovací a tísňový systém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F14</f>
        <v>Olomouc</v>
      </c>
      <c r="G115" s="40"/>
      <c r="H115" s="40"/>
      <c r="I115" s="32" t="s">
        <v>22</v>
      </c>
      <c r="J115" s="79" t="str">
        <f>IF(J14="","",J14)</f>
        <v>16. 4. 2026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E17</f>
        <v xml:space="preserve">Univerzita Palackého v Olomouci </v>
      </c>
      <c r="G117" s="40"/>
      <c r="H117" s="40"/>
      <c r="I117" s="32" t="s">
        <v>30</v>
      </c>
      <c r="J117" s="36" t="str">
        <f>E23</f>
        <v>ASET studio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28</v>
      </c>
      <c r="D118" s="40"/>
      <c r="E118" s="40"/>
      <c r="F118" s="27" t="str">
        <f>IF(E20="","",E20)</f>
        <v>Vyplň údaj</v>
      </c>
      <c r="G118" s="40"/>
      <c r="H118" s="40"/>
      <c r="I118" s="32" t="s">
        <v>33</v>
      </c>
      <c r="J118" s="36" t="str">
        <f>E26</f>
        <v>Mgr. Martina Věženská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9"/>
      <c r="B120" s="200"/>
      <c r="C120" s="201" t="s">
        <v>142</v>
      </c>
      <c r="D120" s="202" t="s">
        <v>61</v>
      </c>
      <c r="E120" s="202" t="s">
        <v>57</v>
      </c>
      <c r="F120" s="202" t="s">
        <v>58</v>
      </c>
      <c r="G120" s="202" t="s">
        <v>143</v>
      </c>
      <c r="H120" s="202" t="s">
        <v>144</v>
      </c>
      <c r="I120" s="202" t="s">
        <v>145</v>
      </c>
      <c r="J120" s="203" t="s">
        <v>123</v>
      </c>
      <c r="K120" s="204" t="s">
        <v>146</v>
      </c>
      <c r="L120" s="205"/>
      <c r="M120" s="100" t="s">
        <v>1</v>
      </c>
      <c r="N120" s="101" t="s">
        <v>40</v>
      </c>
      <c r="O120" s="101" t="s">
        <v>147</v>
      </c>
      <c r="P120" s="101" t="s">
        <v>148</v>
      </c>
      <c r="Q120" s="101" t="s">
        <v>149</v>
      </c>
      <c r="R120" s="101" t="s">
        <v>150</v>
      </c>
      <c r="S120" s="101" t="s">
        <v>151</v>
      </c>
      <c r="T120" s="102" t="s">
        <v>152</v>
      </c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</row>
    <row r="121" s="2" customFormat="1" ht="22.8" customHeight="1">
      <c r="A121" s="38"/>
      <c r="B121" s="39"/>
      <c r="C121" s="107" t="s">
        <v>153</v>
      </c>
      <c r="D121" s="40"/>
      <c r="E121" s="40"/>
      <c r="F121" s="40"/>
      <c r="G121" s="40"/>
      <c r="H121" s="40"/>
      <c r="I121" s="40"/>
      <c r="J121" s="206">
        <f>BK121</f>
        <v>0</v>
      </c>
      <c r="K121" s="40"/>
      <c r="L121" s="44"/>
      <c r="M121" s="103"/>
      <c r="N121" s="207"/>
      <c r="O121" s="104"/>
      <c r="P121" s="208">
        <f>P122</f>
        <v>0</v>
      </c>
      <c r="Q121" s="104"/>
      <c r="R121" s="208">
        <f>R122</f>
        <v>0</v>
      </c>
      <c r="S121" s="104"/>
      <c r="T121" s="209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75</v>
      </c>
      <c r="AU121" s="17" t="s">
        <v>125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75</v>
      </c>
      <c r="E122" s="214" t="s">
        <v>1392</v>
      </c>
      <c r="F122" s="214" t="s">
        <v>1393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SUM(P123:P152)</f>
        <v>0</v>
      </c>
      <c r="Q122" s="219"/>
      <c r="R122" s="220">
        <f>SUM(R123:R152)</f>
        <v>0</v>
      </c>
      <c r="S122" s="219"/>
      <c r="T122" s="221">
        <f>SUM(T123:T152)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84</v>
      </c>
      <c r="AT122" s="223" t="s">
        <v>75</v>
      </c>
      <c r="AU122" s="223" t="s">
        <v>76</v>
      </c>
      <c r="AY122" s="222" t="s">
        <v>156</v>
      </c>
      <c r="BK122" s="224">
        <f>SUM(BK123:BK152)</f>
        <v>0</v>
      </c>
    </row>
    <row r="123" s="2" customFormat="1" ht="24.15" customHeight="1">
      <c r="A123" s="38"/>
      <c r="B123" s="39"/>
      <c r="C123" s="227" t="s">
        <v>84</v>
      </c>
      <c r="D123" s="227" t="s">
        <v>159</v>
      </c>
      <c r="E123" s="228" t="s">
        <v>1394</v>
      </c>
      <c r="F123" s="229" t="s">
        <v>1395</v>
      </c>
      <c r="G123" s="230" t="s">
        <v>1000</v>
      </c>
      <c r="H123" s="231">
        <v>3</v>
      </c>
      <c r="I123" s="232"/>
      <c r="J123" s="233">
        <f>ROUND(I123*H123,2)</f>
        <v>0</v>
      </c>
      <c r="K123" s="234"/>
      <c r="L123" s="44"/>
      <c r="M123" s="235" t="s">
        <v>1</v>
      </c>
      <c r="N123" s="236" t="s">
        <v>41</v>
      </c>
      <c r="O123" s="91"/>
      <c r="P123" s="237">
        <f>O123*H123</f>
        <v>0</v>
      </c>
      <c r="Q123" s="237">
        <v>0</v>
      </c>
      <c r="R123" s="237">
        <f>Q123*H123</f>
        <v>0</v>
      </c>
      <c r="S123" s="237">
        <v>0</v>
      </c>
      <c r="T123" s="23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9" t="s">
        <v>163</v>
      </c>
      <c r="AT123" s="239" t="s">
        <v>159</v>
      </c>
      <c r="AU123" s="239" t="s">
        <v>84</v>
      </c>
      <c r="AY123" s="17" t="s">
        <v>156</v>
      </c>
      <c r="BE123" s="240">
        <f>IF(N123="základní",J123,0)</f>
        <v>0</v>
      </c>
      <c r="BF123" s="240">
        <f>IF(N123="snížená",J123,0)</f>
        <v>0</v>
      </c>
      <c r="BG123" s="240">
        <f>IF(N123="zákl. přenesená",J123,0)</f>
        <v>0</v>
      </c>
      <c r="BH123" s="240">
        <f>IF(N123="sníž. přenesená",J123,0)</f>
        <v>0</v>
      </c>
      <c r="BI123" s="240">
        <f>IF(N123="nulová",J123,0)</f>
        <v>0</v>
      </c>
      <c r="BJ123" s="17" t="s">
        <v>84</v>
      </c>
      <c r="BK123" s="240">
        <f>ROUND(I123*H123,2)</f>
        <v>0</v>
      </c>
      <c r="BL123" s="17" t="s">
        <v>163</v>
      </c>
      <c r="BM123" s="239" t="s">
        <v>1396</v>
      </c>
    </row>
    <row r="124" s="2" customFormat="1" ht="24.15" customHeight="1">
      <c r="A124" s="38"/>
      <c r="B124" s="39"/>
      <c r="C124" s="274" t="s">
        <v>86</v>
      </c>
      <c r="D124" s="274" t="s">
        <v>298</v>
      </c>
      <c r="E124" s="275" t="s">
        <v>1397</v>
      </c>
      <c r="F124" s="276" t="s">
        <v>1398</v>
      </c>
      <c r="G124" s="277" t="s">
        <v>1000</v>
      </c>
      <c r="H124" s="278">
        <v>3</v>
      </c>
      <c r="I124" s="279"/>
      <c r="J124" s="280">
        <f>ROUND(I124*H124,2)</f>
        <v>0</v>
      </c>
      <c r="K124" s="281"/>
      <c r="L124" s="282"/>
      <c r="M124" s="283" t="s">
        <v>1</v>
      </c>
      <c r="N124" s="284" t="s">
        <v>41</v>
      </c>
      <c r="O124" s="91"/>
      <c r="P124" s="237">
        <f>O124*H124</f>
        <v>0</v>
      </c>
      <c r="Q124" s="237">
        <v>0</v>
      </c>
      <c r="R124" s="237">
        <f>Q124*H124</f>
        <v>0</v>
      </c>
      <c r="S124" s="237">
        <v>0</v>
      </c>
      <c r="T124" s="23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9" t="s">
        <v>213</v>
      </c>
      <c r="AT124" s="239" t="s">
        <v>298</v>
      </c>
      <c r="AU124" s="239" t="s">
        <v>84</v>
      </c>
      <c r="AY124" s="17" t="s">
        <v>156</v>
      </c>
      <c r="BE124" s="240">
        <f>IF(N124="základní",J124,0)</f>
        <v>0</v>
      </c>
      <c r="BF124" s="240">
        <f>IF(N124="snížená",J124,0)</f>
        <v>0</v>
      </c>
      <c r="BG124" s="240">
        <f>IF(N124="zákl. přenesená",J124,0)</f>
        <v>0</v>
      </c>
      <c r="BH124" s="240">
        <f>IF(N124="sníž. přenesená",J124,0)</f>
        <v>0</v>
      </c>
      <c r="BI124" s="240">
        <f>IF(N124="nulová",J124,0)</f>
        <v>0</v>
      </c>
      <c r="BJ124" s="17" t="s">
        <v>84</v>
      </c>
      <c r="BK124" s="240">
        <f>ROUND(I124*H124,2)</f>
        <v>0</v>
      </c>
      <c r="BL124" s="17" t="s">
        <v>163</v>
      </c>
      <c r="BM124" s="239" t="s">
        <v>1399</v>
      </c>
    </row>
    <row r="125" s="13" customFormat="1">
      <c r="A125" s="13"/>
      <c r="B125" s="241"/>
      <c r="C125" s="242"/>
      <c r="D125" s="243" t="s">
        <v>169</v>
      </c>
      <c r="E125" s="244" t="s">
        <v>1</v>
      </c>
      <c r="F125" s="245" t="s">
        <v>1400</v>
      </c>
      <c r="G125" s="242"/>
      <c r="H125" s="244" t="s">
        <v>1</v>
      </c>
      <c r="I125" s="246"/>
      <c r="J125" s="242"/>
      <c r="K125" s="242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169</v>
      </c>
      <c r="AU125" s="251" t="s">
        <v>84</v>
      </c>
      <c r="AV125" s="13" t="s">
        <v>84</v>
      </c>
      <c r="AW125" s="13" t="s">
        <v>32</v>
      </c>
      <c r="AX125" s="13" t="s">
        <v>76</v>
      </c>
      <c r="AY125" s="251" t="s">
        <v>156</v>
      </c>
    </row>
    <row r="126" s="14" customFormat="1">
      <c r="A126" s="14"/>
      <c r="B126" s="252"/>
      <c r="C126" s="253"/>
      <c r="D126" s="243" t="s">
        <v>169</v>
      </c>
      <c r="E126" s="254" t="s">
        <v>1</v>
      </c>
      <c r="F126" s="255" t="s">
        <v>157</v>
      </c>
      <c r="G126" s="253"/>
      <c r="H126" s="256">
        <v>3</v>
      </c>
      <c r="I126" s="257"/>
      <c r="J126" s="253"/>
      <c r="K126" s="253"/>
      <c r="L126" s="258"/>
      <c r="M126" s="259"/>
      <c r="N126" s="260"/>
      <c r="O126" s="260"/>
      <c r="P126" s="260"/>
      <c r="Q126" s="260"/>
      <c r="R126" s="260"/>
      <c r="S126" s="260"/>
      <c r="T126" s="26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2" t="s">
        <v>169</v>
      </c>
      <c r="AU126" s="262" t="s">
        <v>84</v>
      </c>
      <c r="AV126" s="14" t="s">
        <v>86</v>
      </c>
      <c r="AW126" s="14" t="s">
        <v>32</v>
      </c>
      <c r="AX126" s="14" t="s">
        <v>76</v>
      </c>
      <c r="AY126" s="262" t="s">
        <v>156</v>
      </c>
    </row>
    <row r="127" s="15" customFormat="1">
      <c r="A127" s="15"/>
      <c r="B127" s="263"/>
      <c r="C127" s="264"/>
      <c r="D127" s="243" t="s">
        <v>169</v>
      </c>
      <c r="E127" s="265" t="s">
        <v>1</v>
      </c>
      <c r="F127" s="266" t="s">
        <v>179</v>
      </c>
      <c r="G127" s="264"/>
      <c r="H127" s="267">
        <v>3</v>
      </c>
      <c r="I127" s="268"/>
      <c r="J127" s="264"/>
      <c r="K127" s="264"/>
      <c r="L127" s="269"/>
      <c r="M127" s="270"/>
      <c r="N127" s="271"/>
      <c r="O127" s="271"/>
      <c r="P127" s="271"/>
      <c r="Q127" s="271"/>
      <c r="R127" s="271"/>
      <c r="S127" s="271"/>
      <c r="T127" s="272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3" t="s">
        <v>169</v>
      </c>
      <c r="AU127" s="273" t="s">
        <v>84</v>
      </c>
      <c r="AV127" s="15" t="s">
        <v>163</v>
      </c>
      <c r="AW127" s="15" t="s">
        <v>32</v>
      </c>
      <c r="AX127" s="15" t="s">
        <v>84</v>
      </c>
      <c r="AY127" s="273" t="s">
        <v>156</v>
      </c>
    </row>
    <row r="128" s="2" customFormat="1" ht="24.15" customHeight="1">
      <c r="A128" s="38"/>
      <c r="B128" s="39"/>
      <c r="C128" s="227" t="s">
        <v>157</v>
      </c>
      <c r="D128" s="227" t="s">
        <v>159</v>
      </c>
      <c r="E128" s="228" t="s">
        <v>1401</v>
      </c>
      <c r="F128" s="229" t="s">
        <v>1402</v>
      </c>
      <c r="G128" s="230" t="s">
        <v>1000</v>
      </c>
      <c r="H128" s="231">
        <v>1</v>
      </c>
      <c r="I128" s="232"/>
      <c r="J128" s="233">
        <f>ROUND(I128*H128,2)</f>
        <v>0</v>
      </c>
      <c r="K128" s="234"/>
      <c r="L128" s="44"/>
      <c r="M128" s="235" t="s">
        <v>1</v>
      </c>
      <c r="N128" s="236" t="s">
        <v>41</v>
      </c>
      <c r="O128" s="91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163</v>
      </c>
      <c r="AT128" s="239" t="s">
        <v>159</v>
      </c>
      <c r="AU128" s="239" t="s">
        <v>84</v>
      </c>
      <c r="AY128" s="17" t="s">
        <v>156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7" t="s">
        <v>84</v>
      </c>
      <c r="BK128" s="240">
        <f>ROUND(I128*H128,2)</f>
        <v>0</v>
      </c>
      <c r="BL128" s="17" t="s">
        <v>163</v>
      </c>
      <c r="BM128" s="239" t="s">
        <v>1403</v>
      </c>
    </row>
    <row r="129" s="2" customFormat="1" ht="24.15" customHeight="1">
      <c r="A129" s="38"/>
      <c r="B129" s="39"/>
      <c r="C129" s="274" t="s">
        <v>163</v>
      </c>
      <c r="D129" s="274" t="s">
        <v>298</v>
      </c>
      <c r="E129" s="275" t="s">
        <v>1404</v>
      </c>
      <c r="F129" s="276" t="s">
        <v>1405</v>
      </c>
      <c r="G129" s="277" t="s">
        <v>1000</v>
      </c>
      <c r="H129" s="278">
        <v>1</v>
      </c>
      <c r="I129" s="279"/>
      <c r="J129" s="280">
        <f>ROUND(I129*H129,2)</f>
        <v>0</v>
      </c>
      <c r="K129" s="281"/>
      <c r="L129" s="282"/>
      <c r="M129" s="283" t="s">
        <v>1</v>
      </c>
      <c r="N129" s="284" t="s">
        <v>41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213</v>
      </c>
      <c r="AT129" s="239" t="s">
        <v>298</v>
      </c>
      <c r="AU129" s="239" t="s">
        <v>84</v>
      </c>
      <c r="AY129" s="17" t="s">
        <v>156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84</v>
      </c>
      <c r="BK129" s="240">
        <f>ROUND(I129*H129,2)</f>
        <v>0</v>
      </c>
      <c r="BL129" s="17" t="s">
        <v>163</v>
      </c>
      <c r="BM129" s="239" t="s">
        <v>1406</v>
      </c>
    </row>
    <row r="130" s="13" customFormat="1">
      <c r="A130" s="13"/>
      <c r="B130" s="241"/>
      <c r="C130" s="242"/>
      <c r="D130" s="243" t="s">
        <v>169</v>
      </c>
      <c r="E130" s="244" t="s">
        <v>1</v>
      </c>
      <c r="F130" s="245" t="s">
        <v>1400</v>
      </c>
      <c r="G130" s="242"/>
      <c r="H130" s="244" t="s">
        <v>1</v>
      </c>
      <c r="I130" s="246"/>
      <c r="J130" s="242"/>
      <c r="K130" s="242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169</v>
      </c>
      <c r="AU130" s="251" t="s">
        <v>84</v>
      </c>
      <c r="AV130" s="13" t="s">
        <v>84</v>
      </c>
      <c r="AW130" s="13" t="s">
        <v>32</v>
      </c>
      <c r="AX130" s="13" t="s">
        <v>76</v>
      </c>
      <c r="AY130" s="251" t="s">
        <v>156</v>
      </c>
    </row>
    <row r="131" s="14" customFormat="1">
      <c r="A131" s="14"/>
      <c r="B131" s="252"/>
      <c r="C131" s="253"/>
      <c r="D131" s="243" t="s">
        <v>169</v>
      </c>
      <c r="E131" s="254" t="s">
        <v>1</v>
      </c>
      <c r="F131" s="255" t="s">
        <v>84</v>
      </c>
      <c r="G131" s="253"/>
      <c r="H131" s="256">
        <v>1</v>
      </c>
      <c r="I131" s="257"/>
      <c r="J131" s="253"/>
      <c r="K131" s="253"/>
      <c r="L131" s="258"/>
      <c r="M131" s="259"/>
      <c r="N131" s="260"/>
      <c r="O131" s="260"/>
      <c r="P131" s="260"/>
      <c r="Q131" s="260"/>
      <c r="R131" s="260"/>
      <c r="S131" s="260"/>
      <c r="T131" s="26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2" t="s">
        <v>169</v>
      </c>
      <c r="AU131" s="262" t="s">
        <v>84</v>
      </c>
      <c r="AV131" s="14" t="s">
        <v>86</v>
      </c>
      <c r="AW131" s="14" t="s">
        <v>32</v>
      </c>
      <c r="AX131" s="14" t="s">
        <v>76</v>
      </c>
      <c r="AY131" s="262" t="s">
        <v>156</v>
      </c>
    </row>
    <row r="132" s="15" customFormat="1">
      <c r="A132" s="15"/>
      <c r="B132" s="263"/>
      <c r="C132" s="264"/>
      <c r="D132" s="243" t="s">
        <v>169</v>
      </c>
      <c r="E132" s="265" t="s">
        <v>1</v>
      </c>
      <c r="F132" s="266" t="s">
        <v>179</v>
      </c>
      <c r="G132" s="264"/>
      <c r="H132" s="267">
        <v>1</v>
      </c>
      <c r="I132" s="268"/>
      <c r="J132" s="264"/>
      <c r="K132" s="264"/>
      <c r="L132" s="269"/>
      <c r="M132" s="270"/>
      <c r="N132" s="271"/>
      <c r="O132" s="271"/>
      <c r="P132" s="271"/>
      <c r="Q132" s="271"/>
      <c r="R132" s="271"/>
      <c r="S132" s="271"/>
      <c r="T132" s="272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3" t="s">
        <v>169</v>
      </c>
      <c r="AU132" s="273" t="s">
        <v>84</v>
      </c>
      <c r="AV132" s="15" t="s">
        <v>163</v>
      </c>
      <c r="AW132" s="15" t="s">
        <v>32</v>
      </c>
      <c r="AX132" s="15" t="s">
        <v>84</v>
      </c>
      <c r="AY132" s="273" t="s">
        <v>156</v>
      </c>
    </row>
    <row r="133" s="2" customFormat="1" ht="24.15" customHeight="1">
      <c r="A133" s="38"/>
      <c r="B133" s="39"/>
      <c r="C133" s="274" t="s">
        <v>184</v>
      </c>
      <c r="D133" s="274" t="s">
        <v>298</v>
      </c>
      <c r="E133" s="275" t="s">
        <v>1407</v>
      </c>
      <c r="F133" s="276" t="s">
        <v>1285</v>
      </c>
      <c r="G133" s="277" t="s">
        <v>1279</v>
      </c>
      <c r="H133" s="278">
        <v>1</v>
      </c>
      <c r="I133" s="279"/>
      <c r="J133" s="280">
        <f>ROUND(I133*H133,2)</f>
        <v>0</v>
      </c>
      <c r="K133" s="281"/>
      <c r="L133" s="282"/>
      <c r="M133" s="283" t="s">
        <v>1</v>
      </c>
      <c r="N133" s="284" t="s">
        <v>41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213</v>
      </c>
      <c r="AT133" s="239" t="s">
        <v>298</v>
      </c>
      <c r="AU133" s="239" t="s">
        <v>84</v>
      </c>
      <c r="AY133" s="17" t="s">
        <v>156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84</v>
      </c>
      <c r="BK133" s="240">
        <f>ROUND(I133*H133,2)</f>
        <v>0</v>
      </c>
      <c r="BL133" s="17" t="s">
        <v>163</v>
      </c>
      <c r="BM133" s="239" t="s">
        <v>1408</v>
      </c>
    </row>
    <row r="134" s="13" customFormat="1">
      <c r="A134" s="13"/>
      <c r="B134" s="241"/>
      <c r="C134" s="242"/>
      <c r="D134" s="243" t="s">
        <v>169</v>
      </c>
      <c r="E134" s="244" t="s">
        <v>1</v>
      </c>
      <c r="F134" s="245" t="s">
        <v>1400</v>
      </c>
      <c r="G134" s="242"/>
      <c r="H134" s="244" t="s">
        <v>1</v>
      </c>
      <c r="I134" s="246"/>
      <c r="J134" s="242"/>
      <c r="K134" s="242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169</v>
      </c>
      <c r="AU134" s="251" t="s">
        <v>84</v>
      </c>
      <c r="AV134" s="13" t="s">
        <v>84</v>
      </c>
      <c r="AW134" s="13" t="s">
        <v>32</v>
      </c>
      <c r="AX134" s="13" t="s">
        <v>76</v>
      </c>
      <c r="AY134" s="251" t="s">
        <v>156</v>
      </c>
    </row>
    <row r="135" s="14" customFormat="1">
      <c r="A135" s="14"/>
      <c r="B135" s="252"/>
      <c r="C135" s="253"/>
      <c r="D135" s="243" t="s">
        <v>169</v>
      </c>
      <c r="E135" s="254" t="s">
        <v>1</v>
      </c>
      <c r="F135" s="255" t="s">
        <v>84</v>
      </c>
      <c r="G135" s="253"/>
      <c r="H135" s="256">
        <v>1</v>
      </c>
      <c r="I135" s="257"/>
      <c r="J135" s="253"/>
      <c r="K135" s="253"/>
      <c r="L135" s="258"/>
      <c r="M135" s="259"/>
      <c r="N135" s="260"/>
      <c r="O135" s="260"/>
      <c r="P135" s="260"/>
      <c r="Q135" s="260"/>
      <c r="R135" s="260"/>
      <c r="S135" s="260"/>
      <c r="T135" s="26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2" t="s">
        <v>169</v>
      </c>
      <c r="AU135" s="262" t="s">
        <v>84</v>
      </c>
      <c r="AV135" s="14" t="s">
        <v>86</v>
      </c>
      <c r="AW135" s="14" t="s">
        <v>32</v>
      </c>
      <c r="AX135" s="14" t="s">
        <v>76</v>
      </c>
      <c r="AY135" s="262" t="s">
        <v>156</v>
      </c>
    </row>
    <row r="136" s="15" customFormat="1">
      <c r="A136" s="15"/>
      <c r="B136" s="263"/>
      <c r="C136" s="264"/>
      <c r="D136" s="243" t="s">
        <v>169</v>
      </c>
      <c r="E136" s="265" t="s">
        <v>1</v>
      </c>
      <c r="F136" s="266" t="s">
        <v>179</v>
      </c>
      <c r="G136" s="264"/>
      <c r="H136" s="267">
        <v>1</v>
      </c>
      <c r="I136" s="268"/>
      <c r="J136" s="264"/>
      <c r="K136" s="264"/>
      <c r="L136" s="269"/>
      <c r="M136" s="270"/>
      <c r="N136" s="271"/>
      <c r="O136" s="271"/>
      <c r="P136" s="271"/>
      <c r="Q136" s="271"/>
      <c r="R136" s="271"/>
      <c r="S136" s="271"/>
      <c r="T136" s="272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3" t="s">
        <v>169</v>
      </c>
      <c r="AU136" s="273" t="s">
        <v>84</v>
      </c>
      <c r="AV136" s="15" t="s">
        <v>163</v>
      </c>
      <c r="AW136" s="15" t="s">
        <v>32</v>
      </c>
      <c r="AX136" s="15" t="s">
        <v>84</v>
      </c>
      <c r="AY136" s="273" t="s">
        <v>156</v>
      </c>
    </row>
    <row r="137" s="2" customFormat="1" ht="16.5" customHeight="1">
      <c r="A137" s="38"/>
      <c r="B137" s="39"/>
      <c r="C137" s="227" t="s">
        <v>193</v>
      </c>
      <c r="D137" s="227" t="s">
        <v>159</v>
      </c>
      <c r="E137" s="228" t="s">
        <v>1409</v>
      </c>
      <c r="F137" s="229" t="s">
        <v>1410</v>
      </c>
      <c r="G137" s="230" t="s">
        <v>1292</v>
      </c>
      <c r="H137" s="231">
        <v>16</v>
      </c>
      <c r="I137" s="232"/>
      <c r="J137" s="233">
        <f>ROUND(I137*H137,2)</f>
        <v>0</v>
      </c>
      <c r="K137" s="234"/>
      <c r="L137" s="44"/>
      <c r="M137" s="235" t="s">
        <v>1</v>
      </c>
      <c r="N137" s="236" t="s">
        <v>41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163</v>
      </c>
      <c r="AT137" s="239" t="s">
        <v>159</v>
      </c>
      <c r="AU137" s="239" t="s">
        <v>84</v>
      </c>
      <c r="AY137" s="17" t="s">
        <v>156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84</v>
      </c>
      <c r="BK137" s="240">
        <f>ROUND(I137*H137,2)</f>
        <v>0</v>
      </c>
      <c r="BL137" s="17" t="s">
        <v>163</v>
      </c>
      <c r="BM137" s="239" t="s">
        <v>1411</v>
      </c>
    </row>
    <row r="138" s="13" customFormat="1">
      <c r="A138" s="13"/>
      <c r="B138" s="241"/>
      <c r="C138" s="242"/>
      <c r="D138" s="243" t="s">
        <v>169</v>
      </c>
      <c r="E138" s="244" t="s">
        <v>1</v>
      </c>
      <c r="F138" s="245" t="s">
        <v>1400</v>
      </c>
      <c r="G138" s="242"/>
      <c r="H138" s="244" t="s">
        <v>1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169</v>
      </c>
      <c r="AU138" s="251" t="s">
        <v>84</v>
      </c>
      <c r="AV138" s="13" t="s">
        <v>84</v>
      </c>
      <c r="AW138" s="13" t="s">
        <v>32</v>
      </c>
      <c r="AX138" s="13" t="s">
        <v>76</v>
      </c>
      <c r="AY138" s="251" t="s">
        <v>156</v>
      </c>
    </row>
    <row r="139" s="14" customFormat="1">
      <c r="A139" s="14"/>
      <c r="B139" s="252"/>
      <c r="C139" s="253"/>
      <c r="D139" s="243" t="s">
        <v>169</v>
      </c>
      <c r="E139" s="254" t="s">
        <v>1</v>
      </c>
      <c r="F139" s="255" t="s">
        <v>216</v>
      </c>
      <c r="G139" s="253"/>
      <c r="H139" s="256">
        <v>16</v>
      </c>
      <c r="I139" s="257"/>
      <c r="J139" s="253"/>
      <c r="K139" s="253"/>
      <c r="L139" s="258"/>
      <c r="M139" s="259"/>
      <c r="N139" s="260"/>
      <c r="O139" s="260"/>
      <c r="P139" s="260"/>
      <c r="Q139" s="260"/>
      <c r="R139" s="260"/>
      <c r="S139" s="260"/>
      <c r="T139" s="26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2" t="s">
        <v>169</v>
      </c>
      <c r="AU139" s="262" t="s">
        <v>84</v>
      </c>
      <c r="AV139" s="14" t="s">
        <v>86</v>
      </c>
      <c r="AW139" s="14" t="s">
        <v>32</v>
      </c>
      <c r="AX139" s="14" t="s">
        <v>76</v>
      </c>
      <c r="AY139" s="262" t="s">
        <v>156</v>
      </c>
    </row>
    <row r="140" s="15" customFormat="1">
      <c r="A140" s="15"/>
      <c r="B140" s="263"/>
      <c r="C140" s="264"/>
      <c r="D140" s="243" t="s">
        <v>169</v>
      </c>
      <c r="E140" s="265" t="s">
        <v>1</v>
      </c>
      <c r="F140" s="266" t="s">
        <v>179</v>
      </c>
      <c r="G140" s="264"/>
      <c r="H140" s="267">
        <v>16</v>
      </c>
      <c r="I140" s="268"/>
      <c r="J140" s="264"/>
      <c r="K140" s="264"/>
      <c r="L140" s="269"/>
      <c r="M140" s="270"/>
      <c r="N140" s="271"/>
      <c r="O140" s="271"/>
      <c r="P140" s="271"/>
      <c r="Q140" s="271"/>
      <c r="R140" s="271"/>
      <c r="S140" s="271"/>
      <c r="T140" s="272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3" t="s">
        <v>169</v>
      </c>
      <c r="AU140" s="273" t="s">
        <v>84</v>
      </c>
      <c r="AV140" s="15" t="s">
        <v>163</v>
      </c>
      <c r="AW140" s="15" t="s">
        <v>32</v>
      </c>
      <c r="AX140" s="15" t="s">
        <v>84</v>
      </c>
      <c r="AY140" s="273" t="s">
        <v>156</v>
      </c>
    </row>
    <row r="141" s="2" customFormat="1" ht="16.5" customHeight="1">
      <c r="A141" s="38"/>
      <c r="B141" s="39"/>
      <c r="C141" s="227" t="s">
        <v>203</v>
      </c>
      <c r="D141" s="227" t="s">
        <v>159</v>
      </c>
      <c r="E141" s="228" t="s">
        <v>1412</v>
      </c>
      <c r="F141" s="229" t="s">
        <v>1413</v>
      </c>
      <c r="G141" s="230" t="s">
        <v>1292</v>
      </c>
      <c r="H141" s="231">
        <v>3</v>
      </c>
      <c r="I141" s="232"/>
      <c r="J141" s="233">
        <f>ROUND(I141*H141,2)</f>
        <v>0</v>
      </c>
      <c r="K141" s="234"/>
      <c r="L141" s="44"/>
      <c r="M141" s="235" t="s">
        <v>1</v>
      </c>
      <c r="N141" s="236" t="s">
        <v>41</v>
      </c>
      <c r="O141" s="91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163</v>
      </c>
      <c r="AT141" s="239" t="s">
        <v>159</v>
      </c>
      <c r="AU141" s="239" t="s">
        <v>84</v>
      </c>
      <c r="AY141" s="17" t="s">
        <v>156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7" t="s">
        <v>84</v>
      </c>
      <c r="BK141" s="240">
        <f>ROUND(I141*H141,2)</f>
        <v>0</v>
      </c>
      <c r="BL141" s="17" t="s">
        <v>163</v>
      </c>
      <c r="BM141" s="239" t="s">
        <v>1414</v>
      </c>
    </row>
    <row r="142" s="13" customFormat="1">
      <c r="A142" s="13"/>
      <c r="B142" s="241"/>
      <c r="C142" s="242"/>
      <c r="D142" s="243" t="s">
        <v>169</v>
      </c>
      <c r="E142" s="244" t="s">
        <v>1</v>
      </c>
      <c r="F142" s="245" t="s">
        <v>1400</v>
      </c>
      <c r="G142" s="242"/>
      <c r="H142" s="244" t="s">
        <v>1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169</v>
      </c>
      <c r="AU142" s="251" t="s">
        <v>84</v>
      </c>
      <c r="AV142" s="13" t="s">
        <v>84</v>
      </c>
      <c r="AW142" s="13" t="s">
        <v>32</v>
      </c>
      <c r="AX142" s="13" t="s">
        <v>76</v>
      </c>
      <c r="AY142" s="251" t="s">
        <v>156</v>
      </c>
    </row>
    <row r="143" s="14" customFormat="1">
      <c r="A143" s="14"/>
      <c r="B143" s="252"/>
      <c r="C143" s="253"/>
      <c r="D143" s="243" t="s">
        <v>169</v>
      </c>
      <c r="E143" s="254" t="s">
        <v>1</v>
      </c>
      <c r="F143" s="255" t="s">
        <v>157</v>
      </c>
      <c r="G143" s="253"/>
      <c r="H143" s="256">
        <v>3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169</v>
      </c>
      <c r="AU143" s="262" t="s">
        <v>84</v>
      </c>
      <c r="AV143" s="14" t="s">
        <v>86</v>
      </c>
      <c r="AW143" s="14" t="s">
        <v>32</v>
      </c>
      <c r="AX143" s="14" t="s">
        <v>76</v>
      </c>
      <c r="AY143" s="262" t="s">
        <v>156</v>
      </c>
    </row>
    <row r="144" s="15" customFormat="1">
      <c r="A144" s="15"/>
      <c r="B144" s="263"/>
      <c r="C144" s="264"/>
      <c r="D144" s="243" t="s">
        <v>169</v>
      </c>
      <c r="E144" s="265" t="s">
        <v>1</v>
      </c>
      <c r="F144" s="266" t="s">
        <v>179</v>
      </c>
      <c r="G144" s="264"/>
      <c r="H144" s="267">
        <v>3</v>
      </c>
      <c r="I144" s="268"/>
      <c r="J144" s="264"/>
      <c r="K144" s="264"/>
      <c r="L144" s="269"/>
      <c r="M144" s="270"/>
      <c r="N144" s="271"/>
      <c r="O144" s="271"/>
      <c r="P144" s="271"/>
      <c r="Q144" s="271"/>
      <c r="R144" s="271"/>
      <c r="S144" s="271"/>
      <c r="T144" s="272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3" t="s">
        <v>169</v>
      </c>
      <c r="AU144" s="273" t="s">
        <v>84</v>
      </c>
      <c r="AV144" s="15" t="s">
        <v>163</v>
      </c>
      <c r="AW144" s="15" t="s">
        <v>32</v>
      </c>
      <c r="AX144" s="15" t="s">
        <v>84</v>
      </c>
      <c r="AY144" s="273" t="s">
        <v>156</v>
      </c>
    </row>
    <row r="145" s="2" customFormat="1" ht="16.5" customHeight="1">
      <c r="A145" s="38"/>
      <c r="B145" s="39"/>
      <c r="C145" s="227" t="s">
        <v>213</v>
      </c>
      <c r="D145" s="227" t="s">
        <v>159</v>
      </c>
      <c r="E145" s="228" t="s">
        <v>1376</v>
      </c>
      <c r="F145" s="229" t="s">
        <v>1377</v>
      </c>
      <c r="G145" s="230" t="s">
        <v>1292</v>
      </c>
      <c r="H145" s="231">
        <v>2</v>
      </c>
      <c r="I145" s="232"/>
      <c r="J145" s="233">
        <f>ROUND(I145*H145,2)</f>
        <v>0</v>
      </c>
      <c r="K145" s="234"/>
      <c r="L145" s="44"/>
      <c r="M145" s="235" t="s">
        <v>1</v>
      </c>
      <c r="N145" s="236" t="s">
        <v>41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163</v>
      </c>
      <c r="AT145" s="239" t="s">
        <v>159</v>
      </c>
      <c r="AU145" s="239" t="s">
        <v>84</v>
      </c>
      <c r="AY145" s="17" t="s">
        <v>156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84</v>
      </c>
      <c r="BK145" s="240">
        <f>ROUND(I145*H145,2)</f>
        <v>0</v>
      </c>
      <c r="BL145" s="17" t="s">
        <v>163</v>
      </c>
      <c r="BM145" s="239" t="s">
        <v>1415</v>
      </c>
    </row>
    <row r="146" s="13" customFormat="1">
      <c r="A146" s="13"/>
      <c r="B146" s="241"/>
      <c r="C146" s="242"/>
      <c r="D146" s="243" t="s">
        <v>169</v>
      </c>
      <c r="E146" s="244" t="s">
        <v>1</v>
      </c>
      <c r="F146" s="245" t="s">
        <v>1400</v>
      </c>
      <c r="G146" s="242"/>
      <c r="H146" s="244" t="s">
        <v>1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169</v>
      </c>
      <c r="AU146" s="251" t="s">
        <v>84</v>
      </c>
      <c r="AV146" s="13" t="s">
        <v>84</v>
      </c>
      <c r="AW146" s="13" t="s">
        <v>32</v>
      </c>
      <c r="AX146" s="13" t="s">
        <v>76</v>
      </c>
      <c r="AY146" s="251" t="s">
        <v>156</v>
      </c>
    </row>
    <row r="147" s="14" customFormat="1">
      <c r="A147" s="14"/>
      <c r="B147" s="252"/>
      <c r="C147" s="253"/>
      <c r="D147" s="243" t="s">
        <v>169</v>
      </c>
      <c r="E147" s="254" t="s">
        <v>1</v>
      </c>
      <c r="F147" s="255" t="s">
        <v>86</v>
      </c>
      <c r="G147" s="253"/>
      <c r="H147" s="256">
        <v>2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2" t="s">
        <v>169</v>
      </c>
      <c r="AU147" s="262" t="s">
        <v>84</v>
      </c>
      <c r="AV147" s="14" t="s">
        <v>86</v>
      </c>
      <c r="AW147" s="14" t="s">
        <v>32</v>
      </c>
      <c r="AX147" s="14" t="s">
        <v>76</v>
      </c>
      <c r="AY147" s="262" t="s">
        <v>156</v>
      </c>
    </row>
    <row r="148" s="15" customFormat="1">
      <c r="A148" s="15"/>
      <c r="B148" s="263"/>
      <c r="C148" s="264"/>
      <c r="D148" s="243" t="s">
        <v>169</v>
      </c>
      <c r="E148" s="265" t="s">
        <v>1</v>
      </c>
      <c r="F148" s="266" t="s">
        <v>179</v>
      </c>
      <c r="G148" s="264"/>
      <c r="H148" s="267">
        <v>2</v>
      </c>
      <c r="I148" s="268"/>
      <c r="J148" s="264"/>
      <c r="K148" s="264"/>
      <c r="L148" s="269"/>
      <c r="M148" s="270"/>
      <c r="N148" s="271"/>
      <c r="O148" s="271"/>
      <c r="P148" s="271"/>
      <c r="Q148" s="271"/>
      <c r="R148" s="271"/>
      <c r="S148" s="271"/>
      <c r="T148" s="272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3" t="s">
        <v>169</v>
      </c>
      <c r="AU148" s="273" t="s">
        <v>84</v>
      </c>
      <c r="AV148" s="15" t="s">
        <v>163</v>
      </c>
      <c r="AW148" s="15" t="s">
        <v>32</v>
      </c>
      <c r="AX148" s="15" t="s">
        <v>84</v>
      </c>
      <c r="AY148" s="273" t="s">
        <v>156</v>
      </c>
    </row>
    <row r="149" s="2" customFormat="1" ht="16.5" customHeight="1">
      <c r="A149" s="38"/>
      <c r="B149" s="39"/>
      <c r="C149" s="227" t="s">
        <v>226</v>
      </c>
      <c r="D149" s="227" t="s">
        <v>159</v>
      </c>
      <c r="E149" s="228" t="s">
        <v>1416</v>
      </c>
      <c r="F149" s="229" t="s">
        <v>1301</v>
      </c>
      <c r="G149" s="230" t="s">
        <v>1279</v>
      </c>
      <c r="H149" s="231">
        <v>1</v>
      </c>
      <c r="I149" s="232"/>
      <c r="J149" s="233">
        <f>ROUND(I149*H149,2)</f>
        <v>0</v>
      </c>
      <c r="K149" s="234"/>
      <c r="L149" s="44"/>
      <c r="M149" s="235" t="s">
        <v>1</v>
      </c>
      <c r="N149" s="236" t="s">
        <v>41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163</v>
      </c>
      <c r="AT149" s="239" t="s">
        <v>159</v>
      </c>
      <c r="AU149" s="239" t="s">
        <v>84</v>
      </c>
      <c r="AY149" s="17" t="s">
        <v>156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84</v>
      </c>
      <c r="BK149" s="240">
        <f>ROUND(I149*H149,2)</f>
        <v>0</v>
      </c>
      <c r="BL149" s="17" t="s">
        <v>163</v>
      </c>
      <c r="BM149" s="239" t="s">
        <v>1417</v>
      </c>
    </row>
    <row r="150" s="13" customFormat="1">
      <c r="A150" s="13"/>
      <c r="B150" s="241"/>
      <c r="C150" s="242"/>
      <c r="D150" s="243" t="s">
        <v>169</v>
      </c>
      <c r="E150" s="244" t="s">
        <v>1</v>
      </c>
      <c r="F150" s="245" t="s">
        <v>1400</v>
      </c>
      <c r="G150" s="242"/>
      <c r="H150" s="244" t="s">
        <v>1</v>
      </c>
      <c r="I150" s="246"/>
      <c r="J150" s="242"/>
      <c r="K150" s="242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169</v>
      </c>
      <c r="AU150" s="251" t="s">
        <v>84</v>
      </c>
      <c r="AV150" s="13" t="s">
        <v>84</v>
      </c>
      <c r="AW150" s="13" t="s">
        <v>32</v>
      </c>
      <c r="AX150" s="13" t="s">
        <v>76</v>
      </c>
      <c r="AY150" s="251" t="s">
        <v>156</v>
      </c>
    </row>
    <row r="151" s="14" customFormat="1">
      <c r="A151" s="14"/>
      <c r="B151" s="252"/>
      <c r="C151" s="253"/>
      <c r="D151" s="243" t="s">
        <v>169</v>
      </c>
      <c r="E151" s="254" t="s">
        <v>1</v>
      </c>
      <c r="F151" s="255" t="s">
        <v>84</v>
      </c>
      <c r="G151" s="253"/>
      <c r="H151" s="256">
        <v>1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169</v>
      </c>
      <c r="AU151" s="262" t="s">
        <v>84</v>
      </c>
      <c r="AV151" s="14" t="s">
        <v>86</v>
      </c>
      <c r="AW151" s="14" t="s">
        <v>32</v>
      </c>
      <c r="AX151" s="14" t="s">
        <v>76</v>
      </c>
      <c r="AY151" s="262" t="s">
        <v>156</v>
      </c>
    </row>
    <row r="152" s="15" customFormat="1">
      <c r="A152" s="15"/>
      <c r="B152" s="263"/>
      <c r="C152" s="264"/>
      <c r="D152" s="243" t="s">
        <v>169</v>
      </c>
      <c r="E152" s="265" t="s">
        <v>1</v>
      </c>
      <c r="F152" s="266" t="s">
        <v>179</v>
      </c>
      <c r="G152" s="264"/>
      <c r="H152" s="267">
        <v>1</v>
      </c>
      <c r="I152" s="268"/>
      <c r="J152" s="264"/>
      <c r="K152" s="264"/>
      <c r="L152" s="269"/>
      <c r="M152" s="289"/>
      <c r="N152" s="290"/>
      <c r="O152" s="290"/>
      <c r="P152" s="290"/>
      <c r="Q152" s="290"/>
      <c r="R152" s="290"/>
      <c r="S152" s="290"/>
      <c r="T152" s="291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3" t="s">
        <v>169</v>
      </c>
      <c r="AU152" s="273" t="s">
        <v>84</v>
      </c>
      <c r="AV152" s="15" t="s">
        <v>163</v>
      </c>
      <c r="AW152" s="15" t="s">
        <v>32</v>
      </c>
      <c r="AX152" s="15" t="s">
        <v>84</v>
      </c>
      <c r="AY152" s="273" t="s">
        <v>156</v>
      </c>
    </row>
    <row r="153" s="2" customFormat="1" ht="6.96" customHeight="1">
      <c r="A153" s="38"/>
      <c r="B153" s="66"/>
      <c r="C153" s="67"/>
      <c r="D153" s="67"/>
      <c r="E153" s="67"/>
      <c r="F153" s="67"/>
      <c r="G153" s="67"/>
      <c r="H153" s="67"/>
      <c r="I153" s="67"/>
      <c r="J153" s="67"/>
      <c r="K153" s="67"/>
      <c r="L153" s="44"/>
      <c r="M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</row>
  </sheetData>
  <sheetProtection sheet="1" autoFilter="0" formatColumns="0" formatRows="0" objects="1" scenarios="1" spinCount="100000" saltValue="WvAHJt66inO2PJDV5DQPCwN4nHJCFxoOTs2xoM1zMluLhcJmkmdTPszWOPJY/uT+0ol5lkiFCZXVq5/VqcoROw==" hashValue="Yx+TkLA0eeB/lBO0Es5rrGMCd2PPSCgNwQNqFWdyD4dFWpqO8o4vILQ0Xj5veur7wtlfWS6XgNhVX1RY5VhDKg==" algorithmName="SHA-512" password="EFD1"/>
  <autoFilter ref="C120:K15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108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2.NP objektu F2 PřP UPOL_R01</v>
      </c>
      <c r="F7" s="150"/>
      <c r="G7" s="150"/>
      <c r="H7" s="150"/>
      <c r="L7" s="20"/>
    </row>
    <row r="8" s="1" customFormat="1" ht="12" customHeight="1">
      <c r="B8" s="20"/>
      <c r="D8" s="150" t="s">
        <v>119</v>
      </c>
      <c r="L8" s="20"/>
    </row>
    <row r="9" s="2" customFormat="1" ht="16.5" customHeight="1">
      <c r="A9" s="38"/>
      <c r="B9" s="44"/>
      <c r="C9" s="38"/>
      <c r="D9" s="38"/>
      <c r="E9" s="151" t="s">
        <v>1120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1121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1418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16. 4. 2026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ROUND((SUM(BE121:BE247)),  2)</f>
        <v>0</v>
      </c>
      <c r="G35" s="38"/>
      <c r="H35" s="38"/>
      <c r="I35" s="164">
        <v>0.20999999999999999</v>
      </c>
      <c r="J35" s="163">
        <f>ROUND(((SUM(BE121:BE247))*I35),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ROUND((SUM(BF121:BF247)),  2)</f>
        <v>0</v>
      </c>
      <c r="G36" s="38"/>
      <c r="H36" s="38"/>
      <c r="I36" s="164">
        <v>0.12</v>
      </c>
      <c r="J36" s="163">
        <f>ROUND(((SUM(BF121:BF247))*I36),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ROUND((SUM(BG121:BG247)),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ROUND((SUM(BH121:BH247)),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ROUND((SUM(BI121:BI247)),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Adaptace 2.NP objektu F2 PřP UPOL_R01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119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1120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1121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>D.1.4.3.EKV - Elektronická kontrola vstupu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>Olomouc</v>
      </c>
      <c r="G91" s="40"/>
      <c r="H91" s="40"/>
      <c r="I91" s="32" t="s">
        <v>22</v>
      </c>
      <c r="J91" s="79" t="str">
        <f>IF(J14="","",J14)</f>
        <v>16. 4. 2026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Univerzita Palackého v Olomouci </v>
      </c>
      <c r="G93" s="40"/>
      <c r="H93" s="40"/>
      <c r="I93" s="32" t="s">
        <v>30</v>
      </c>
      <c r="J93" s="36" t="str">
        <f>E23</f>
        <v>ASET studio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5.6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Mgr. Martina Věženská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122</v>
      </c>
      <c r="D96" s="185"/>
      <c r="E96" s="185"/>
      <c r="F96" s="185"/>
      <c r="G96" s="185"/>
      <c r="H96" s="185"/>
      <c r="I96" s="185"/>
      <c r="J96" s="186" t="s">
        <v>123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124</v>
      </c>
      <c r="D98" s="40"/>
      <c r="E98" s="40"/>
      <c r="F98" s="40"/>
      <c r="G98" s="40"/>
      <c r="H98" s="40"/>
      <c r="I98" s="40"/>
      <c r="J98" s="110">
        <f>J121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125</v>
      </c>
    </row>
    <row r="99" hidden="1" s="9" customFormat="1" ht="24.96" customHeight="1">
      <c r="A99" s="9"/>
      <c r="B99" s="188"/>
      <c r="C99" s="189"/>
      <c r="D99" s="190" t="s">
        <v>1419</v>
      </c>
      <c r="E99" s="191"/>
      <c r="F99" s="191"/>
      <c r="G99" s="191"/>
      <c r="H99" s="191"/>
      <c r="I99" s="191"/>
      <c r="J99" s="192">
        <f>J122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hidden="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hidden="1"/>
    <row r="103" hidden="1"/>
    <row r="104" hidden="1"/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141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83" t="str">
        <f>E7</f>
        <v>Adaptace 2.NP objektu F2 PřP UPOL_R01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1" customFormat="1" ht="12" customHeight="1">
      <c r="B110" s="21"/>
      <c r="C110" s="32" t="s">
        <v>119</v>
      </c>
      <c r="D110" s="22"/>
      <c r="E110" s="22"/>
      <c r="F110" s="22"/>
      <c r="G110" s="22"/>
      <c r="H110" s="22"/>
      <c r="I110" s="22"/>
      <c r="J110" s="22"/>
      <c r="K110" s="22"/>
      <c r="L110" s="20"/>
    </row>
    <row r="111" s="2" customFormat="1" ht="16.5" customHeight="1">
      <c r="A111" s="38"/>
      <c r="B111" s="39"/>
      <c r="C111" s="40"/>
      <c r="D111" s="40"/>
      <c r="E111" s="183" t="s">
        <v>1120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1121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E11</f>
        <v>D.1.4.3.EKV - Elektronická kontrola vstupu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F14</f>
        <v>Olomouc</v>
      </c>
      <c r="G115" s="40"/>
      <c r="H115" s="40"/>
      <c r="I115" s="32" t="s">
        <v>22</v>
      </c>
      <c r="J115" s="79" t="str">
        <f>IF(J14="","",J14)</f>
        <v>16. 4. 2026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E17</f>
        <v xml:space="preserve">Univerzita Palackého v Olomouci </v>
      </c>
      <c r="G117" s="40"/>
      <c r="H117" s="40"/>
      <c r="I117" s="32" t="s">
        <v>30</v>
      </c>
      <c r="J117" s="36" t="str">
        <f>E23</f>
        <v>ASET studio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28</v>
      </c>
      <c r="D118" s="40"/>
      <c r="E118" s="40"/>
      <c r="F118" s="27" t="str">
        <f>IF(E20="","",E20)</f>
        <v>Vyplň údaj</v>
      </c>
      <c r="G118" s="40"/>
      <c r="H118" s="40"/>
      <c r="I118" s="32" t="s">
        <v>33</v>
      </c>
      <c r="J118" s="36" t="str">
        <f>E26</f>
        <v>Mgr. Martina Věženská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9"/>
      <c r="B120" s="200"/>
      <c r="C120" s="201" t="s">
        <v>142</v>
      </c>
      <c r="D120" s="202" t="s">
        <v>61</v>
      </c>
      <c r="E120" s="202" t="s">
        <v>57</v>
      </c>
      <c r="F120" s="202" t="s">
        <v>58</v>
      </c>
      <c r="G120" s="202" t="s">
        <v>143</v>
      </c>
      <c r="H120" s="202" t="s">
        <v>144</v>
      </c>
      <c r="I120" s="202" t="s">
        <v>145</v>
      </c>
      <c r="J120" s="203" t="s">
        <v>123</v>
      </c>
      <c r="K120" s="204" t="s">
        <v>146</v>
      </c>
      <c r="L120" s="205"/>
      <c r="M120" s="100" t="s">
        <v>1</v>
      </c>
      <c r="N120" s="101" t="s">
        <v>40</v>
      </c>
      <c r="O120" s="101" t="s">
        <v>147</v>
      </c>
      <c r="P120" s="101" t="s">
        <v>148</v>
      </c>
      <c r="Q120" s="101" t="s">
        <v>149</v>
      </c>
      <c r="R120" s="101" t="s">
        <v>150</v>
      </c>
      <c r="S120" s="101" t="s">
        <v>151</v>
      </c>
      <c r="T120" s="102" t="s">
        <v>152</v>
      </c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</row>
    <row r="121" s="2" customFormat="1" ht="22.8" customHeight="1">
      <c r="A121" s="38"/>
      <c r="B121" s="39"/>
      <c r="C121" s="107" t="s">
        <v>153</v>
      </c>
      <c r="D121" s="40"/>
      <c r="E121" s="40"/>
      <c r="F121" s="40"/>
      <c r="G121" s="40"/>
      <c r="H121" s="40"/>
      <c r="I121" s="40"/>
      <c r="J121" s="206">
        <f>BK121</f>
        <v>0</v>
      </c>
      <c r="K121" s="40"/>
      <c r="L121" s="44"/>
      <c r="M121" s="103"/>
      <c r="N121" s="207"/>
      <c r="O121" s="104"/>
      <c r="P121" s="208">
        <f>P122</f>
        <v>0</v>
      </c>
      <c r="Q121" s="104"/>
      <c r="R121" s="208">
        <f>R122</f>
        <v>0</v>
      </c>
      <c r="S121" s="104"/>
      <c r="T121" s="209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75</v>
      </c>
      <c r="AU121" s="17" t="s">
        <v>125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75</v>
      </c>
      <c r="E122" s="214" t="s">
        <v>1420</v>
      </c>
      <c r="F122" s="214" t="s">
        <v>1421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SUM(P123:P247)</f>
        <v>0</v>
      </c>
      <c r="Q122" s="219"/>
      <c r="R122" s="220">
        <f>SUM(R123:R247)</f>
        <v>0</v>
      </c>
      <c r="S122" s="219"/>
      <c r="T122" s="221">
        <f>SUM(T123:T247)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84</v>
      </c>
      <c r="AT122" s="223" t="s">
        <v>75</v>
      </c>
      <c r="AU122" s="223" t="s">
        <v>76</v>
      </c>
      <c r="AY122" s="222" t="s">
        <v>156</v>
      </c>
      <c r="BK122" s="224">
        <f>SUM(BK123:BK247)</f>
        <v>0</v>
      </c>
    </row>
    <row r="123" s="2" customFormat="1" ht="24.15" customHeight="1">
      <c r="A123" s="38"/>
      <c r="B123" s="39"/>
      <c r="C123" s="227" t="s">
        <v>84</v>
      </c>
      <c r="D123" s="227" t="s">
        <v>159</v>
      </c>
      <c r="E123" s="228" t="s">
        <v>1422</v>
      </c>
      <c r="F123" s="229" t="s">
        <v>1423</v>
      </c>
      <c r="G123" s="230" t="s">
        <v>1000</v>
      </c>
      <c r="H123" s="231">
        <v>1</v>
      </c>
      <c r="I123" s="232"/>
      <c r="J123" s="233">
        <f>ROUND(I123*H123,2)</f>
        <v>0</v>
      </c>
      <c r="K123" s="234"/>
      <c r="L123" s="44"/>
      <c r="M123" s="235" t="s">
        <v>1</v>
      </c>
      <c r="N123" s="236" t="s">
        <v>41</v>
      </c>
      <c r="O123" s="91"/>
      <c r="P123" s="237">
        <f>O123*H123</f>
        <v>0</v>
      </c>
      <c r="Q123" s="237">
        <v>0</v>
      </c>
      <c r="R123" s="237">
        <f>Q123*H123</f>
        <v>0</v>
      </c>
      <c r="S123" s="237">
        <v>0</v>
      </c>
      <c r="T123" s="23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9" t="s">
        <v>163</v>
      </c>
      <c r="AT123" s="239" t="s">
        <v>159</v>
      </c>
      <c r="AU123" s="239" t="s">
        <v>84</v>
      </c>
      <c r="AY123" s="17" t="s">
        <v>156</v>
      </c>
      <c r="BE123" s="240">
        <f>IF(N123="základní",J123,0)</f>
        <v>0</v>
      </c>
      <c r="BF123" s="240">
        <f>IF(N123="snížená",J123,0)</f>
        <v>0</v>
      </c>
      <c r="BG123" s="240">
        <f>IF(N123="zákl. přenesená",J123,0)</f>
        <v>0</v>
      </c>
      <c r="BH123" s="240">
        <f>IF(N123="sníž. přenesená",J123,0)</f>
        <v>0</v>
      </c>
      <c r="BI123" s="240">
        <f>IF(N123="nulová",J123,0)</f>
        <v>0</v>
      </c>
      <c r="BJ123" s="17" t="s">
        <v>84</v>
      </c>
      <c r="BK123" s="240">
        <f>ROUND(I123*H123,2)</f>
        <v>0</v>
      </c>
      <c r="BL123" s="17" t="s">
        <v>163</v>
      </c>
      <c r="BM123" s="239" t="s">
        <v>1424</v>
      </c>
    </row>
    <row r="124" s="2" customFormat="1" ht="24.15" customHeight="1">
      <c r="A124" s="38"/>
      <c r="B124" s="39"/>
      <c r="C124" s="274" t="s">
        <v>86</v>
      </c>
      <c r="D124" s="274" t="s">
        <v>298</v>
      </c>
      <c r="E124" s="275" t="s">
        <v>1425</v>
      </c>
      <c r="F124" s="276" t="s">
        <v>1426</v>
      </c>
      <c r="G124" s="277" t="s">
        <v>1000</v>
      </c>
      <c r="H124" s="278">
        <v>1</v>
      </c>
      <c r="I124" s="279"/>
      <c r="J124" s="280">
        <f>ROUND(I124*H124,2)</f>
        <v>0</v>
      </c>
      <c r="K124" s="281"/>
      <c r="L124" s="282"/>
      <c r="M124" s="283" t="s">
        <v>1</v>
      </c>
      <c r="N124" s="284" t="s">
        <v>41</v>
      </c>
      <c r="O124" s="91"/>
      <c r="P124" s="237">
        <f>O124*H124</f>
        <v>0</v>
      </c>
      <c r="Q124" s="237">
        <v>0</v>
      </c>
      <c r="R124" s="237">
        <f>Q124*H124</f>
        <v>0</v>
      </c>
      <c r="S124" s="237">
        <v>0</v>
      </c>
      <c r="T124" s="23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9" t="s">
        <v>213</v>
      </c>
      <c r="AT124" s="239" t="s">
        <v>298</v>
      </c>
      <c r="AU124" s="239" t="s">
        <v>84</v>
      </c>
      <c r="AY124" s="17" t="s">
        <v>156</v>
      </c>
      <c r="BE124" s="240">
        <f>IF(N124="základní",J124,0)</f>
        <v>0</v>
      </c>
      <c r="BF124" s="240">
        <f>IF(N124="snížená",J124,0)</f>
        <v>0</v>
      </c>
      <c r="BG124" s="240">
        <f>IF(N124="zákl. přenesená",J124,0)</f>
        <v>0</v>
      </c>
      <c r="BH124" s="240">
        <f>IF(N124="sníž. přenesená",J124,0)</f>
        <v>0</v>
      </c>
      <c r="BI124" s="240">
        <f>IF(N124="nulová",J124,0)</f>
        <v>0</v>
      </c>
      <c r="BJ124" s="17" t="s">
        <v>84</v>
      </c>
      <c r="BK124" s="240">
        <f>ROUND(I124*H124,2)</f>
        <v>0</v>
      </c>
      <c r="BL124" s="17" t="s">
        <v>163</v>
      </c>
      <c r="BM124" s="239" t="s">
        <v>1427</v>
      </c>
    </row>
    <row r="125" s="13" customFormat="1">
      <c r="A125" s="13"/>
      <c r="B125" s="241"/>
      <c r="C125" s="242"/>
      <c r="D125" s="243" t="s">
        <v>169</v>
      </c>
      <c r="E125" s="244" t="s">
        <v>1</v>
      </c>
      <c r="F125" s="245" t="s">
        <v>1400</v>
      </c>
      <c r="G125" s="242"/>
      <c r="H125" s="244" t="s">
        <v>1</v>
      </c>
      <c r="I125" s="246"/>
      <c r="J125" s="242"/>
      <c r="K125" s="242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169</v>
      </c>
      <c r="AU125" s="251" t="s">
        <v>84</v>
      </c>
      <c r="AV125" s="13" t="s">
        <v>84</v>
      </c>
      <c r="AW125" s="13" t="s">
        <v>32</v>
      </c>
      <c r="AX125" s="13" t="s">
        <v>76</v>
      </c>
      <c r="AY125" s="251" t="s">
        <v>156</v>
      </c>
    </row>
    <row r="126" s="14" customFormat="1">
      <c r="A126" s="14"/>
      <c r="B126" s="252"/>
      <c r="C126" s="253"/>
      <c r="D126" s="243" t="s">
        <v>169</v>
      </c>
      <c r="E126" s="254" t="s">
        <v>1</v>
      </c>
      <c r="F126" s="255" t="s">
        <v>84</v>
      </c>
      <c r="G126" s="253"/>
      <c r="H126" s="256">
        <v>1</v>
      </c>
      <c r="I126" s="257"/>
      <c r="J126" s="253"/>
      <c r="K126" s="253"/>
      <c r="L126" s="258"/>
      <c r="M126" s="259"/>
      <c r="N126" s="260"/>
      <c r="O126" s="260"/>
      <c r="P126" s="260"/>
      <c r="Q126" s="260"/>
      <c r="R126" s="260"/>
      <c r="S126" s="260"/>
      <c r="T126" s="26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2" t="s">
        <v>169</v>
      </c>
      <c r="AU126" s="262" t="s">
        <v>84</v>
      </c>
      <c r="AV126" s="14" t="s">
        <v>86</v>
      </c>
      <c r="AW126" s="14" t="s">
        <v>32</v>
      </c>
      <c r="AX126" s="14" t="s">
        <v>76</v>
      </c>
      <c r="AY126" s="262" t="s">
        <v>156</v>
      </c>
    </row>
    <row r="127" s="15" customFormat="1">
      <c r="A127" s="15"/>
      <c r="B127" s="263"/>
      <c r="C127" s="264"/>
      <c r="D127" s="243" t="s">
        <v>169</v>
      </c>
      <c r="E127" s="265" t="s">
        <v>1</v>
      </c>
      <c r="F127" s="266" t="s">
        <v>179</v>
      </c>
      <c r="G127" s="264"/>
      <c r="H127" s="267">
        <v>1</v>
      </c>
      <c r="I127" s="268"/>
      <c r="J127" s="264"/>
      <c r="K127" s="264"/>
      <c r="L127" s="269"/>
      <c r="M127" s="270"/>
      <c r="N127" s="271"/>
      <c r="O127" s="271"/>
      <c r="P127" s="271"/>
      <c r="Q127" s="271"/>
      <c r="R127" s="271"/>
      <c r="S127" s="271"/>
      <c r="T127" s="272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3" t="s">
        <v>169</v>
      </c>
      <c r="AU127" s="273" t="s">
        <v>84</v>
      </c>
      <c r="AV127" s="15" t="s">
        <v>163</v>
      </c>
      <c r="AW127" s="15" t="s">
        <v>32</v>
      </c>
      <c r="AX127" s="15" t="s">
        <v>84</v>
      </c>
      <c r="AY127" s="273" t="s">
        <v>156</v>
      </c>
    </row>
    <row r="128" s="2" customFormat="1" ht="21.75" customHeight="1">
      <c r="A128" s="38"/>
      <c r="B128" s="39"/>
      <c r="C128" s="227" t="s">
        <v>157</v>
      </c>
      <c r="D128" s="227" t="s">
        <v>159</v>
      </c>
      <c r="E128" s="228" t="s">
        <v>1428</v>
      </c>
      <c r="F128" s="229" t="s">
        <v>1429</v>
      </c>
      <c r="G128" s="230" t="s">
        <v>1000</v>
      </c>
      <c r="H128" s="231">
        <v>1</v>
      </c>
      <c r="I128" s="232"/>
      <c r="J128" s="233">
        <f>ROUND(I128*H128,2)</f>
        <v>0</v>
      </c>
      <c r="K128" s="234"/>
      <c r="L128" s="44"/>
      <c r="M128" s="235" t="s">
        <v>1</v>
      </c>
      <c r="N128" s="236" t="s">
        <v>41</v>
      </c>
      <c r="O128" s="91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9" t="s">
        <v>163</v>
      </c>
      <c r="AT128" s="239" t="s">
        <v>159</v>
      </c>
      <c r="AU128" s="239" t="s">
        <v>84</v>
      </c>
      <c r="AY128" s="17" t="s">
        <v>156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7" t="s">
        <v>84</v>
      </c>
      <c r="BK128" s="240">
        <f>ROUND(I128*H128,2)</f>
        <v>0</v>
      </c>
      <c r="BL128" s="17" t="s">
        <v>163</v>
      </c>
      <c r="BM128" s="239" t="s">
        <v>1430</v>
      </c>
    </row>
    <row r="129" s="2" customFormat="1" ht="16.5" customHeight="1">
      <c r="A129" s="38"/>
      <c r="B129" s="39"/>
      <c r="C129" s="274" t="s">
        <v>163</v>
      </c>
      <c r="D129" s="274" t="s">
        <v>298</v>
      </c>
      <c r="E129" s="275" t="s">
        <v>1431</v>
      </c>
      <c r="F129" s="276" t="s">
        <v>1432</v>
      </c>
      <c r="G129" s="277" t="s">
        <v>1000</v>
      </c>
      <c r="H129" s="278">
        <v>1</v>
      </c>
      <c r="I129" s="279"/>
      <c r="J129" s="280">
        <f>ROUND(I129*H129,2)</f>
        <v>0</v>
      </c>
      <c r="K129" s="281"/>
      <c r="L129" s="282"/>
      <c r="M129" s="283" t="s">
        <v>1</v>
      </c>
      <c r="N129" s="284" t="s">
        <v>41</v>
      </c>
      <c r="O129" s="91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213</v>
      </c>
      <c r="AT129" s="239" t="s">
        <v>298</v>
      </c>
      <c r="AU129" s="239" t="s">
        <v>84</v>
      </c>
      <c r="AY129" s="17" t="s">
        <v>156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84</v>
      </c>
      <c r="BK129" s="240">
        <f>ROUND(I129*H129,2)</f>
        <v>0</v>
      </c>
      <c r="BL129" s="17" t="s">
        <v>163</v>
      </c>
      <c r="BM129" s="239" t="s">
        <v>1433</v>
      </c>
    </row>
    <row r="130" s="13" customFormat="1">
      <c r="A130" s="13"/>
      <c r="B130" s="241"/>
      <c r="C130" s="242"/>
      <c r="D130" s="243" t="s">
        <v>169</v>
      </c>
      <c r="E130" s="244" t="s">
        <v>1</v>
      </c>
      <c r="F130" s="245" t="s">
        <v>1400</v>
      </c>
      <c r="G130" s="242"/>
      <c r="H130" s="244" t="s">
        <v>1</v>
      </c>
      <c r="I130" s="246"/>
      <c r="J130" s="242"/>
      <c r="K130" s="242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169</v>
      </c>
      <c r="AU130" s="251" t="s">
        <v>84</v>
      </c>
      <c r="AV130" s="13" t="s">
        <v>84</v>
      </c>
      <c r="AW130" s="13" t="s">
        <v>32</v>
      </c>
      <c r="AX130" s="13" t="s">
        <v>76</v>
      </c>
      <c r="AY130" s="251" t="s">
        <v>156</v>
      </c>
    </row>
    <row r="131" s="14" customFormat="1">
      <c r="A131" s="14"/>
      <c r="B131" s="252"/>
      <c r="C131" s="253"/>
      <c r="D131" s="243" t="s">
        <v>169</v>
      </c>
      <c r="E131" s="254" t="s">
        <v>1</v>
      </c>
      <c r="F131" s="255" t="s">
        <v>84</v>
      </c>
      <c r="G131" s="253"/>
      <c r="H131" s="256">
        <v>1</v>
      </c>
      <c r="I131" s="257"/>
      <c r="J131" s="253"/>
      <c r="K131" s="253"/>
      <c r="L131" s="258"/>
      <c r="M131" s="259"/>
      <c r="N131" s="260"/>
      <c r="O131" s="260"/>
      <c r="P131" s="260"/>
      <c r="Q131" s="260"/>
      <c r="R131" s="260"/>
      <c r="S131" s="260"/>
      <c r="T131" s="26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2" t="s">
        <v>169</v>
      </c>
      <c r="AU131" s="262" t="s">
        <v>84</v>
      </c>
      <c r="AV131" s="14" t="s">
        <v>86</v>
      </c>
      <c r="AW131" s="14" t="s">
        <v>32</v>
      </c>
      <c r="AX131" s="14" t="s">
        <v>76</v>
      </c>
      <c r="AY131" s="262" t="s">
        <v>156</v>
      </c>
    </row>
    <row r="132" s="15" customFormat="1">
      <c r="A132" s="15"/>
      <c r="B132" s="263"/>
      <c r="C132" s="264"/>
      <c r="D132" s="243" t="s">
        <v>169</v>
      </c>
      <c r="E132" s="265" t="s">
        <v>1</v>
      </c>
      <c r="F132" s="266" t="s">
        <v>179</v>
      </c>
      <c r="G132" s="264"/>
      <c r="H132" s="267">
        <v>1</v>
      </c>
      <c r="I132" s="268"/>
      <c r="J132" s="264"/>
      <c r="K132" s="264"/>
      <c r="L132" s="269"/>
      <c r="M132" s="270"/>
      <c r="N132" s="271"/>
      <c r="O132" s="271"/>
      <c r="P132" s="271"/>
      <c r="Q132" s="271"/>
      <c r="R132" s="271"/>
      <c r="S132" s="271"/>
      <c r="T132" s="272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3" t="s">
        <v>169</v>
      </c>
      <c r="AU132" s="273" t="s">
        <v>84</v>
      </c>
      <c r="AV132" s="15" t="s">
        <v>163</v>
      </c>
      <c r="AW132" s="15" t="s">
        <v>32</v>
      </c>
      <c r="AX132" s="15" t="s">
        <v>84</v>
      </c>
      <c r="AY132" s="273" t="s">
        <v>156</v>
      </c>
    </row>
    <row r="133" s="2" customFormat="1" ht="16.5" customHeight="1">
      <c r="A133" s="38"/>
      <c r="B133" s="39"/>
      <c r="C133" s="227" t="s">
        <v>184</v>
      </c>
      <c r="D133" s="227" t="s">
        <v>159</v>
      </c>
      <c r="E133" s="228" t="s">
        <v>1434</v>
      </c>
      <c r="F133" s="229" t="s">
        <v>1435</v>
      </c>
      <c r="G133" s="230" t="s">
        <v>1000</v>
      </c>
      <c r="H133" s="231">
        <v>6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41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163</v>
      </c>
      <c r="AT133" s="239" t="s">
        <v>159</v>
      </c>
      <c r="AU133" s="239" t="s">
        <v>84</v>
      </c>
      <c r="AY133" s="17" t="s">
        <v>156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84</v>
      </c>
      <c r="BK133" s="240">
        <f>ROUND(I133*H133,2)</f>
        <v>0</v>
      </c>
      <c r="BL133" s="17" t="s">
        <v>163</v>
      </c>
      <c r="BM133" s="239" t="s">
        <v>1436</v>
      </c>
    </row>
    <row r="134" s="2" customFormat="1" ht="16.5" customHeight="1">
      <c r="A134" s="38"/>
      <c r="B134" s="39"/>
      <c r="C134" s="274" t="s">
        <v>193</v>
      </c>
      <c r="D134" s="274" t="s">
        <v>298</v>
      </c>
      <c r="E134" s="275" t="s">
        <v>1437</v>
      </c>
      <c r="F134" s="276" t="s">
        <v>1438</v>
      </c>
      <c r="G134" s="277" t="s">
        <v>1000</v>
      </c>
      <c r="H134" s="278">
        <v>6</v>
      </c>
      <c r="I134" s="279"/>
      <c r="J134" s="280">
        <f>ROUND(I134*H134,2)</f>
        <v>0</v>
      </c>
      <c r="K134" s="281"/>
      <c r="L134" s="282"/>
      <c r="M134" s="283" t="s">
        <v>1</v>
      </c>
      <c r="N134" s="284" t="s">
        <v>41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213</v>
      </c>
      <c r="AT134" s="239" t="s">
        <v>298</v>
      </c>
      <c r="AU134" s="239" t="s">
        <v>84</v>
      </c>
      <c r="AY134" s="17" t="s">
        <v>156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84</v>
      </c>
      <c r="BK134" s="240">
        <f>ROUND(I134*H134,2)</f>
        <v>0</v>
      </c>
      <c r="BL134" s="17" t="s">
        <v>163</v>
      </c>
      <c r="BM134" s="239" t="s">
        <v>1439</v>
      </c>
    </row>
    <row r="135" s="13" customFormat="1">
      <c r="A135" s="13"/>
      <c r="B135" s="241"/>
      <c r="C135" s="242"/>
      <c r="D135" s="243" t="s">
        <v>169</v>
      </c>
      <c r="E135" s="244" t="s">
        <v>1</v>
      </c>
      <c r="F135" s="245" t="s">
        <v>1400</v>
      </c>
      <c r="G135" s="242"/>
      <c r="H135" s="244" t="s">
        <v>1</v>
      </c>
      <c r="I135" s="246"/>
      <c r="J135" s="242"/>
      <c r="K135" s="242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169</v>
      </c>
      <c r="AU135" s="251" t="s">
        <v>84</v>
      </c>
      <c r="AV135" s="13" t="s">
        <v>84</v>
      </c>
      <c r="AW135" s="13" t="s">
        <v>32</v>
      </c>
      <c r="AX135" s="13" t="s">
        <v>76</v>
      </c>
      <c r="AY135" s="251" t="s">
        <v>156</v>
      </c>
    </row>
    <row r="136" s="14" customFormat="1">
      <c r="A136" s="14"/>
      <c r="B136" s="252"/>
      <c r="C136" s="253"/>
      <c r="D136" s="243" t="s">
        <v>169</v>
      </c>
      <c r="E136" s="254" t="s">
        <v>1</v>
      </c>
      <c r="F136" s="255" t="s">
        <v>193</v>
      </c>
      <c r="G136" s="253"/>
      <c r="H136" s="256">
        <v>6</v>
      </c>
      <c r="I136" s="257"/>
      <c r="J136" s="253"/>
      <c r="K136" s="253"/>
      <c r="L136" s="258"/>
      <c r="M136" s="259"/>
      <c r="N136" s="260"/>
      <c r="O136" s="260"/>
      <c r="P136" s="260"/>
      <c r="Q136" s="260"/>
      <c r="R136" s="260"/>
      <c r="S136" s="260"/>
      <c r="T136" s="26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2" t="s">
        <v>169</v>
      </c>
      <c r="AU136" s="262" t="s">
        <v>84</v>
      </c>
      <c r="AV136" s="14" t="s">
        <v>86</v>
      </c>
      <c r="AW136" s="14" t="s">
        <v>32</v>
      </c>
      <c r="AX136" s="14" t="s">
        <v>76</v>
      </c>
      <c r="AY136" s="262" t="s">
        <v>156</v>
      </c>
    </row>
    <row r="137" s="15" customFormat="1">
      <c r="A137" s="15"/>
      <c r="B137" s="263"/>
      <c r="C137" s="264"/>
      <c r="D137" s="243" t="s">
        <v>169</v>
      </c>
      <c r="E137" s="265" t="s">
        <v>1</v>
      </c>
      <c r="F137" s="266" t="s">
        <v>179</v>
      </c>
      <c r="G137" s="264"/>
      <c r="H137" s="267">
        <v>6</v>
      </c>
      <c r="I137" s="268"/>
      <c r="J137" s="264"/>
      <c r="K137" s="264"/>
      <c r="L137" s="269"/>
      <c r="M137" s="270"/>
      <c r="N137" s="271"/>
      <c r="O137" s="271"/>
      <c r="P137" s="271"/>
      <c r="Q137" s="271"/>
      <c r="R137" s="271"/>
      <c r="S137" s="271"/>
      <c r="T137" s="272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3" t="s">
        <v>169</v>
      </c>
      <c r="AU137" s="273" t="s">
        <v>84</v>
      </c>
      <c r="AV137" s="15" t="s">
        <v>163</v>
      </c>
      <c r="AW137" s="15" t="s">
        <v>32</v>
      </c>
      <c r="AX137" s="15" t="s">
        <v>84</v>
      </c>
      <c r="AY137" s="273" t="s">
        <v>156</v>
      </c>
    </row>
    <row r="138" s="2" customFormat="1" ht="21.75" customHeight="1">
      <c r="A138" s="38"/>
      <c r="B138" s="39"/>
      <c r="C138" s="227" t="s">
        <v>203</v>
      </c>
      <c r="D138" s="227" t="s">
        <v>159</v>
      </c>
      <c r="E138" s="228" t="s">
        <v>1440</v>
      </c>
      <c r="F138" s="229" t="s">
        <v>1441</v>
      </c>
      <c r="G138" s="230" t="s">
        <v>1000</v>
      </c>
      <c r="H138" s="231">
        <v>6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41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163</v>
      </c>
      <c r="AT138" s="239" t="s">
        <v>159</v>
      </c>
      <c r="AU138" s="239" t="s">
        <v>84</v>
      </c>
      <c r="AY138" s="17" t="s">
        <v>156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84</v>
      </c>
      <c r="BK138" s="240">
        <f>ROUND(I138*H138,2)</f>
        <v>0</v>
      </c>
      <c r="BL138" s="17" t="s">
        <v>163</v>
      </c>
      <c r="BM138" s="239" t="s">
        <v>1442</v>
      </c>
    </row>
    <row r="139" s="2" customFormat="1" ht="21.75" customHeight="1">
      <c r="A139" s="38"/>
      <c r="B139" s="39"/>
      <c r="C139" s="274" t="s">
        <v>213</v>
      </c>
      <c r="D139" s="274" t="s">
        <v>298</v>
      </c>
      <c r="E139" s="275" t="s">
        <v>1443</v>
      </c>
      <c r="F139" s="276" t="s">
        <v>1444</v>
      </c>
      <c r="G139" s="277" t="s">
        <v>1000</v>
      </c>
      <c r="H139" s="278">
        <v>6</v>
      </c>
      <c r="I139" s="279"/>
      <c r="J139" s="280">
        <f>ROUND(I139*H139,2)</f>
        <v>0</v>
      </c>
      <c r="K139" s="281"/>
      <c r="L139" s="282"/>
      <c r="M139" s="283" t="s">
        <v>1</v>
      </c>
      <c r="N139" s="284" t="s">
        <v>41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213</v>
      </c>
      <c r="AT139" s="239" t="s">
        <v>298</v>
      </c>
      <c r="AU139" s="239" t="s">
        <v>84</v>
      </c>
      <c r="AY139" s="17" t="s">
        <v>156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84</v>
      </c>
      <c r="BK139" s="240">
        <f>ROUND(I139*H139,2)</f>
        <v>0</v>
      </c>
      <c r="BL139" s="17" t="s">
        <v>163</v>
      </c>
      <c r="BM139" s="239" t="s">
        <v>1445</v>
      </c>
    </row>
    <row r="140" s="13" customFormat="1">
      <c r="A140" s="13"/>
      <c r="B140" s="241"/>
      <c r="C140" s="242"/>
      <c r="D140" s="243" t="s">
        <v>169</v>
      </c>
      <c r="E140" s="244" t="s">
        <v>1</v>
      </c>
      <c r="F140" s="245" t="s">
        <v>1400</v>
      </c>
      <c r="G140" s="242"/>
      <c r="H140" s="244" t="s">
        <v>1</v>
      </c>
      <c r="I140" s="246"/>
      <c r="J140" s="242"/>
      <c r="K140" s="242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169</v>
      </c>
      <c r="AU140" s="251" t="s">
        <v>84</v>
      </c>
      <c r="AV140" s="13" t="s">
        <v>84</v>
      </c>
      <c r="AW140" s="13" t="s">
        <v>32</v>
      </c>
      <c r="AX140" s="13" t="s">
        <v>76</v>
      </c>
      <c r="AY140" s="251" t="s">
        <v>156</v>
      </c>
    </row>
    <row r="141" s="14" customFormat="1">
      <c r="A141" s="14"/>
      <c r="B141" s="252"/>
      <c r="C141" s="253"/>
      <c r="D141" s="243" t="s">
        <v>169</v>
      </c>
      <c r="E141" s="254" t="s">
        <v>1</v>
      </c>
      <c r="F141" s="255" t="s">
        <v>193</v>
      </c>
      <c r="G141" s="253"/>
      <c r="H141" s="256">
        <v>6</v>
      </c>
      <c r="I141" s="257"/>
      <c r="J141" s="253"/>
      <c r="K141" s="253"/>
      <c r="L141" s="258"/>
      <c r="M141" s="259"/>
      <c r="N141" s="260"/>
      <c r="O141" s="260"/>
      <c r="P141" s="260"/>
      <c r="Q141" s="260"/>
      <c r="R141" s="260"/>
      <c r="S141" s="260"/>
      <c r="T141" s="26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2" t="s">
        <v>169</v>
      </c>
      <c r="AU141" s="262" t="s">
        <v>84</v>
      </c>
      <c r="AV141" s="14" t="s">
        <v>86</v>
      </c>
      <c r="AW141" s="14" t="s">
        <v>32</v>
      </c>
      <c r="AX141" s="14" t="s">
        <v>76</v>
      </c>
      <c r="AY141" s="262" t="s">
        <v>156</v>
      </c>
    </row>
    <row r="142" s="15" customFormat="1">
      <c r="A142" s="15"/>
      <c r="B142" s="263"/>
      <c r="C142" s="264"/>
      <c r="D142" s="243" t="s">
        <v>169</v>
      </c>
      <c r="E142" s="265" t="s">
        <v>1</v>
      </c>
      <c r="F142" s="266" t="s">
        <v>179</v>
      </c>
      <c r="G142" s="264"/>
      <c r="H142" s="267">
        <v>6</v>
      </c>
      <c r="I142" s="268"/>
      <c r="J142" s="264"/>
      <c r="K142" s="264"/>
      <c r="L142" s="269"/>
      <c r="M142" s="270"/>
      <c r="N142" s="271"/>
      <c r="O142" s="271"/>
      <c r="P142" s="271"/>
      <c r="Q142" s="271"/>
      <c r="R142" s="271"/>
      <c r="S142" s="271"/>
      <c r="T142" s="272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3" t="s">
        <v>169</v>
      </c>
      <c r="AU142" s="273" t="s">
        <v>84</v>
      </c>
      <c r="AV142" s="15" t="s">
        <v>163</v>
      </c>
      <c r="AW142" s="15" t="s">
        <v>32</v>
      </c>
      <c r="AX142" s="15" t="s">
        <v>84</v>
      </c>
      <c r="AY142" s="273" t="s">
        <v>156</v>
      </c>
    </row>
    <row r="143" s="2" customFormat="1" ht="24.15" customHeight="1">
      <c r="A143" s="38"/>
      <c r="B143" s="39"/>
      <c r="C143" s="227" t="s">
        <v>226</v>
      </c>
      <c r="D143" s="227" t="s">
        <v>159</v>
      </c>
      <c r="E143" s="228" t="s">
        <v>1446</v>
      </c>
      <c r="F143" s="229" t="s">
        <v>1447</v>
      </c>
      <c r="G143" s="230" t="s">
        <v>1000</v>
      </c>
      <c r="H143" s="231">
        <v>6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41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163</v>
      </c>
      <c r="AT143" s="239" t="s">
        <v>159</v>
      </c>
      <c r="AU143" s="239" t="s">
        <v>84</v>
      </c>
      <c r="AY143" s="17" t="s">
        <v>156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84</v>
      </c>
      <c r="BK143" s="240">
        <f>ROUND(I143*H143,2)</f>
        <v>0</v>
      </c>
      <c r="BL143" s="17" t="s">
        <v>163</v>
      </c>
      <c r="BM143" s="239" t="s">
        <v>1448</v>
      </c>
    </row>
    <row r="144" s="2" customFormat="1" ht="24.15" customHeight="1">
      <c r="A144" s="38"/>
      <c r="B144" s="39"/>
      <c r="C144" s="274" t="s">
        <v>234</v>
      </c>
      <c r="D144" s="274" t="s">
        <v>298</v>
      </c>
      <c r="E144" s="275" t="s">
        <v>1449</v>
      </c>
      <c r="F144" s="276" t="s">
        <v>1450</v>
      </c>
      <c r="G144" s="277" t="s">
        <v>1000</v>
      </c>
      <c r="H144" s="278">
        <v>6</v>
      </c>
      <c r="I144" s="279"/>
      <c r="J144" s="280">
        <f>ROUND(I144*H144,2)</f>
        <v>0</v>
      </c>
      <c r="K144" s="281"/>
      <c r="L144" s="282"/>
      <c r="M144" s="283" t="s">
        <v>1</v>
      </c>
      <c r="N144" s="284" t="s">
        <v>41</v>
      </c>
      <c r="O144" s="91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213</v>
      </c>
      <c r="AT144" s="239" t="s">
        <v>298</v>
      </c>
      <c r="AU144" s="239" t="s">
        <v>84</v>
      </c>
      <c r="AY144" s="17" t="s">
        <v>156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7" t="s">
        <v>84</v>
      </c>
      <c r="BK144" s="240">
        <f>ROUND(I144*H144,2)</f>
        <v>0</v>
      </c>
      <c r="BL144" s="17" t="s">
        <v>163</v>
      </c>
      <c r="BM144" s="239" t="s">
        <v>1451</v>
      </c>
    </row>
    <row r="145" s="13" customFormat="1">
      <c r="A145" s="13"/>
      <c r="B145" s="241"/>
      <c r="C145" s="242"/>
      <c r="D145" s="243" t="s">
        <v>169</v>
      </c>
      <c r="E145" s="244" t="s">
        <v>1</v>
      </c>
      <c r="F145" s="245" t="s">
        <v>1400</v>
      </c>
      <c r="G145" s="242"/>
      <c r="H145" s="244" t="s">
        <v>1</v>
      </c>
      <c r="I145" s="246"/>
      <c r="J145" s="242"/>
      <c r="K145" s="242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169</v>
      </c>
      <c r="AU145" s="251" t="s">
        <v>84</v>
      </c>
      <c r="AV145" s="13" t="s">
        <v>84</v>
      </c>
      <c r="AW145" s="13" t="s">
        <v>32</v>
      </c>
      <c r="AX145" s="13" t="s">
        <v>76</v>
      </c>
      <c r="AY145" s="251" t="s">
        <v>156</v>
      </c>
    </row>
    <row r="146" s="14" customFormat="1">
      <c r="A146" s="14"/>
      <c r="B146" s="252"/>
      <c r="C146" s="253"/>
      <c r="D146" s="243" t="s">
        <v>169</v>
      </c>
      <c r="E146" s="254" t="s">
        <v>1</v>
      </c>
      <c r="F146" s="255" t="s">
        <v>193</v>
      </c>
      <c r="G146" s="253"/>
      <c r="H146" s="256">
        <v>6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2" t="s">
        <v>169</v>
      </c>
      <c r="AU146" s="262" t="s">
        <v>84</v>
      </c>
      <c r="AV146" s="14" t="s">
        <v>86</v>
      </c>
      <c r="AW146" s="14" t="s">
        <v>32</v>
      </c>
      <c r="AX146" s="14" t="s">
        <v>76</v>
      </c>
      <c r="AY146" s="262" t="s">
        <v>156</v>
      </c>
    </row>
    <row r="147" s="15" customFormat="1">
      <c r="A147" s="15"/>
      <c r="B147" s="263"/>
      <c r="C147" s="264"/>
      <c r="D147" s="243" t="s">
        <v>169</v>
      </c>
      <c r="E147" s="265" t="s">
        <v>1</v>
      </c>
      <c r="F147" s="266" t="s">
        <v>179</v>
      </c>
      <c r="G147" s="264"/>
      <c r="H147" s="267">
        <v>6</v>
      </c>
      <c r="I147" s="268"/>
      <c r="J147" s="264"/>
      <c r="K147" s="264"/>
      <c r="L147" s="269"/>
      <c r="M147" s="270"/>
      <c r="N147" s="271"/>
      <c r="O147" s="271"/>
      <c r="P147" s="271"/>
      <c r="Q147" s="271"/>
      <c r="R147" s="271"/>
      <c r="S147" s="271"/>
      <c r="T147" s="272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3" t="s">
        <v>169</v>
      </c>
      <c r="AU147" s="273" t="s">
        <v>84</v>
      </c>
      <c r="AV147" s="15" t="s">
        <v>163</v>
      </c>
      <c r="AW147" s="15" t="s">
        <v>32</v>
      </c>
      <c r="AX147" s="15" t="s">
        <v>84</v>
      </c>
      <c r="AY147" s="273" t="s">
        <v>156</v>
      </c>
    </row>
    <row r="148" s="2" customFormat="1" ht="16.5" customHeight="1">
      <c r="A148" s="38"/>
      <c r="B148" s="39"/>
      <c r="C148" s="227" t="s">
        <v>238</v>
      </c>
      <c r="D148" s="227" t="s">
        <v>159</v>
      </c>
      <c r="E148" s="228" t="s">
        <v>1452</v>
      </c>
      <c r="F148" s="229" t="s">
        <v>1453</v>
      </c>
      <c r="G148" s="230" t="s">
        <v>1000</v>
      </c>
      <c r="H148" s="231">
        <v>6</v>
      </c>
      <c r="I148" s="232"/>
      <c r="J148" s="233">
        <f>ROUND(I148*H148,2)</f>
        <v>0</v>
      </c>
      <c r="K148" s="234"/>
      <c r="L148" s="44"/>
      <c r="M148" s="235" t="s">
        <v>1</v>
      </c>
      <c r="N148" s="236" t="s">
        <v>41</v>
      </c>
      <c r="O148" s="91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163</v>
      </c>
      <c r="AT148" s="239" t="s">
        <v>159</v>
      </c>
      <c r="AU148" s="239" t="s">
        <v>84</v>
      </c>
      <c r="AY148" s="17" t="s">
        <v>156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7" t="s">
        <v>84</v>
      </c>
      <c r="BK148" s="240">
        <f>ROUND(I148*H148,2)</f>
        <v>0</v>
      </c>
      <c r="BL148" s="17" t="s">
        <v>163</v>
      </c>
      <c r="BM148" s="239" t="s">
        <v>1454</v>
      </c>
    </row>
    <row r="149" s="2" customFormat="1" ht="16.5" customHeight="1">
      <c r="A149" s="38"/>
      <c r="B149" s="39"/>
      <c r="C149" s="274" t="s">
        <v>8</v>
      </c>
      <c r="D149" s="274" t="s">
        <v>298</v>
      </c>
      <c r="E149" s="275" t="s">
        <v>1455</v>
      </c>
      <c r="F149" s="276" t="s">
        <v>1456</v>
      </c>
      <c r="G149" s="277" t="s">
        <v>1000</v>
      </c>
      <c r="H149" s="278">
        <v>6</v>
      </c>
      <c r="I149" s="279"/>
      <c r="J149" s="280">
        <f>ROUND(I149*H149,2)</f>
        <v>0</v>
      </c>
      <c r="K149" s="281"/>
      <c r="L149" s="282"/>
      <c r="M149" s="283" t="s">
        <v>1</v>
      </c>
      <c r="N149" s="284" t="s">
        <v>41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213</v>
      </c>
      <c r="AT149" s="239" t="s">
        <v>298</v>
      </c>
      <c r="AU149" s="239" t="s">
        <v>84</v>
      </c>
      <c r="AY149" s="17" t="s">
        <v>156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84</v>
      </c>
      <c r="BK149" s="240">
        <f>ROUND(I149*H149,2)</f>
        <v>0</v>
      </c>
      <c r="BL149" s="17" t="s">
        <v>163</v>
      </c>
      <c r="BM149" s="239" t="s">
        <v>1457</v>
      </c>
    </row>
    <row r="150" s="13" customFormat="1">
      <c r="A150" s="13"/>
      <c r="B150" s="241"/>
      <c r="C150" s="242"/>
      <c r="D150" s="243" t="s">
        <v>169</v>
      </c>
      <c r="E150" s="244" t="s">
        <v>1</v>
      </c>
      <c r="F150" s="245" t="s">
        <v>1400</v>
      </c>
      <c r="G150" s="242"/>
      <c r="H150" s="244" t="s">
        <v>1</v>
      </c>
      <c r="I150" s="246"/>
      <c r="J150" s="242"/>
      <c r="K150" s="242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169</v>
      </c>
      <c r="AU150" s="251" t="s">
        <v>84</v>
      </c>
      <c r="AV150" s="13" t="s">
        <v>84</v>
      </c>
      <c r="AW150" s="13" t="s">
        <v>32</v>
      </c>
      <c r="AX150" s="13" t="s">
        <v>76</v>
      </c>
      <c r="AY150" s="251" t="s">
        <v>156</v>
      </c>
    </row>
    <row r="151" s="14" customFormat="1">
      <c r="A151" s="14"/>
      <c r="B151" s="252"/>
      <c r="C151" s="253"/>
      <c r="D151" s="243" t="s">
        <v>169</v>
      </c>
      <c r="E151" s="254" t="s">
        <v>1</v>
      </c>
      <c r="F151" s="255" t="s">
        <v>193</v>
      </c>
      <c r="G151" s="253"/>
      <c r="H151" s="256">
        <v>6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169</v>
      </c>
      <c r="AU151" s="262" t="s">
        <v>84</v>
      </c>
      <c r="AV151" s="14" t="s">
        <v>86</v>
      </c>
      <c r="AW151" s="14" t="s">
        <v>32</v>
      </c>
      <c r="AX151" s="14" t="s">
        <v>76</v>
      </c>
      <c r="AY151" s="262" t="s">
        <v>156</v>
      </c>
    </row>
    <row r="152" s="15" customFormat="1">
      <c r="A152" s="15"/>
      <c r="B152" s="263"/>
      <c r="C152" s="264"/>
      <c r="D152" s="243" t="s">
        <v>169</v>
      </c>
      <c r="E152" s="265" t="s">
        <v>1</v>
      </c>
      <c r="F152" s="266" t="s">
        <v>179</v>
      </c>
      <c r="G152" s="264"/>
      <c r="H152" s="267">
        <v>6</v>
      </c>
      <c r="I152" s="268"/>
      <c r="J152" s="264"/>
      <c r="K152" s="264"/>
      <c r="L152" s="269"/>
      <c r="M152" s="270"/>
      <c r="N152" s="271"/>
      <c r="O152" s="271"/>
      <c r="P152" s="271"/>
      <c r="Q152" s="271"/>
      <c r="R152" s="271"/>
      <c r="S152" s="271"/>
      <c r="T152" s="272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3" t="s">
        <v>169</v>
      </c>
      <c r="AU152" s="273" t="s">
        <v>84</v>
      </c>
      <c r="AV152" s="15" t="s">
        <v>163</v>
      </c>
      <c r="AW152" s="15" t="s">
        <v>32</v>
      </c>
      <c r="AX152" s="15" t="s">
        <v>84</v>
      </c>
      <c r="AY152" s="273" t="s">
        <v>156</v>
      </c>
    </row>
    <row r="153" s="2" customFormat="1" ht="16.5" customHeight="1">
      <c r="A153" s="38"/>
      <c r="B153" s="39"/>
      <c r="C153" s="227" t="s">
        <v>259</v>
      </c>
      <c r="D153" s="227" t="s">
        <v>159</v>
      </c>
      <c r="E153" s="228" t="s">
        <v>1458</v>
      </c>
      <c r="F153" s="229" t="s">
        <v>1459</v>
      </c>
      <c r="G153" s="230" t="s">
        <v>1000</v>
      </c>
      <c r="H153" s="231">
        <v>6</v>
      </c>
      <c r="I153" s="232"/>
      <c r="J153" s="233">
        <f>ROUND(I153*H153,2)</f>
        <v>0</v>
      </c>
      <c r="K153" s="234"/>
      <c r="L153" s="44"/>
      <c r="M153" s="235" t="s">
        <v>1</v>
      </c>
      <c r="N153" s="236" t="s">
        <v>41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163</v>
      </c>
      <c r="AT153" s="239" t="s">
        <v>159</v>
      </c>
      <c r="AU153" s="239" t="s">
        <v>84</v>
      </c>
      <c r="AY153" s="17" t="s">
        <v>156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84</v>
      </c>
      <c r="BK153" s="240">
        <f>ROUND(I153*H153,2)</f>
        <v>0</v>
      </c>
      <c r="BL153" s="17" t="s">
        <v>163</v>
      </c>
      <c r="BM153" s="239" t="s">
        <v>1460</v>
      </c>
    </row>
    <row r="154" s="2" customFormat="1" ht="16.5" customHeight="1">
      <c r="A154" s="38"/>
      <c r="B154" s="39"/>
      <c r="C154" s="274" t="s">
        <v>263</v>
      </c>
      <c r="D154" s="274" t="s">
        <v>298</v>
      </c>
      <c r="E154" s="275" t="s">
        <v>1461</v>
      </c>
      <c r="F154" s="276" t="s">
        <v>1462</v>
      </c>
      <c r="G154" s="277" t="s">
        <v>1000</v>
      </c>
      <c r="H154" s="278">
        <v>6</v>
      </c>
      <c r="I154" s="279"/>
      <c r="J154" s="280">
        <f>ROUND(I154*H154,2)</f>
        <v>0</v>
      </c>
      <c r="K154" s="281"/>
      <c r="L154" s="282"/>
      <c r="M154" s="283" t="s">
        <v>1</v>
      </c>
      <c r="N154" s="284" t="s">
        <v>41</v>
      </c>
      <c r="O154" s="91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9" t="s">
        <v>213</v>
      </c>
      <c r="AT154" s="239" t="s">
        <v>298</v>
      </c>
      <c r="AU154" s="239" t="s">
        <v>84</v>
      </c>
      <c r="AY154" s="17" t="s">
        <v>156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7" t="s">
        <v>84</v>
      </c>
      <c r="BK154" s="240">
        <f>ROUND(I154*H154,2)</f>
        <v>0</v>
      </c>
      <c r="BL154" s="17" t="s">
        <v>163</v>
      </c>
      <c r="BM154" s="239" t="s">
        <v>1463</v>
      </c>
    </row>
    <row r="155" s="13" customFormat="1">
      <c r="A155" s="13"/>
      <c r="B155" s="241"/>
      <c r="C155" s="242"/>
      <c r="D155" s="243" t="s">
        <v>169</v>
      </c>
      <c r="E155" s="244" t="s">
        <v>1</v>
      </c>
      <c r="F155" s="245" t="s">
        <v>1400</v>
      </c>
      <c r="G155" s="242"/>
      <c r="H155" s="244" t="s">
        <v>1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169</v>
      </c>
      <c r="AU155" s="251" t="s">
        <v>84</v>
      </c>
      <c r="AV155" s="13" t="s">
        <v>84</v>
      </c>
      <c r="AW155" s="13" t="s">
        <v>32</v>
      </c>
      <c r="AX155" s="13" t="s">
        <v>76</v>
      </c>
      <c r="AY155" s="251" t="s">
        <v>156</v>
      </c>
    </row>
    <row r="156" s="14" customFormat="1">
      <c r="A156" s="14"/>
      <c r="B156" s="252"/>
      <c r="C156" s="253"/>
      <c r="D156" s="243" t="s">
        <v>169</v>
      </c>
      <c r="E156" s="254" t="s">
        <v>1</v>
      </c>
      <c r="F156" s="255" t="s">
        <v>193</v>
      </c>
      <c r="G156" s="253"/>
      <c r="H156" s="256">
        <v>6</v>
      </c>
      <c r="I156" s="257"/>
      <c r="J156" s="253"/>
      <c r="K156" s="253"/>
      <c r="L156" s="258"/>
      <c r="M156" s="259"/>
      <c r="N156" s="260"/>
      <c r="O156" s="260"/>
      <c r="P156" s="260"/>
      <c r="Q156" s="260"/>
      <c r="R156" s="260"/>
      <c r="S156" s="260"/>
      <c r="T156" s="26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2" t="s">
        <v>169</v>
      </c>
      <c r="AU156" s="262" t="s">
        <v>84</v>
      </c>
      <c r="AV156" s="14" t="s">
        <v>86</v>
      </c>
      <c r="AW156" s="14" t="s">
        <v>32</v>
      </c>
      <c r="AX156" s="14" t="s">
        <v>76</v>
      </c>
      <c r="AY156" s="262" t="s">
        <v>156</v>
      </c>
    </row>
    <row r="157" s="15" customFormat="1">
      <c r="A157" s="15"/>
      <c r="B157" s="263"/>
      <c r="C157" s="264"/>
      <c r="D157" s="243" t="s">
        <v>169</v>
      </c>
      <c r="E157" s="265" t="s">
        <v>1</v>
      </c>
      <c r="F157" s="266" t="s">
        <v>179</v>
      </c>
      <c r="G157" s="264"/>
      <c r="H157" s="267">
        <v>6</v>
      </c>
      <c r="I157" s="268"/>
      <c r="J157" s="264"/>
      <c r="K157" s="264"/>
      <c r="L157" s="269"/>
      <c r="M157" s="270"/>
      <c r="N157" s="271"/>
      <c r="O157" s="271"/>
      <c r="P157" s="271"/>
      <c r="Q157" s="271"/>
      <c r="R157" s="271"/>
      <c r="S157" s="271"/>
      <c r="T157" s="272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3" t="s">
        <v>169</v>
      </c>
      <c r="AU157" s="273" t="s">
        <v>84</v>
      </c>
      <c r="AV157" s="15" t="s">
        <v>163</v>
      </c>
      <c r="AW157" s="15" t="s">
        <v>32</v>
      </c>
      <c r="AX157" s="15" t="s">
        <v>84</v>
      </c>
      <c r="AY157" s="273" t="s">
        <v>156</v>
      </c>
    </row>
    <row r="158" s="2" customFormat="1" ht="24.15" customHeight="1">
      <c r="A158" s="38"/>
      <c r="B158" s="39"/>
      <c r="C158" s="227" t="s">
        <v>267</v>
      </c>
      <c r="D158" s="227" t="s">
        <v>159</v>
      </c>
      <c r="E158" s="228" t="s">
        <v>1464</v>
      </c>
      <c r="F158" s="229" t="s">
        <v>1465</v>
      </c>
      <c r="G158" s="230" t="s">
        <v>1000</v>
      </c>
      <c r="H158" s="231">
        <v>1</v>
      </c>
      <c r="I158" s="232"/>
      <c r="J158" s="233">
        <f>ROUND(I158*H158,2)</f>
        <v>0</v>
      </c>
      <c r="K158" s="234"/>
      <c r="L158" s="44"/>
      <c r="M158" s="235" t="s">
        <v>1</v>
      </c>
      <c r="N158" s="236" t="s">
        <v>41</v>
      </c>
      <c r="O158" s="91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163</v>
      </c>
      <c r="AT158" s="239" t="s">
        <v>159</v>
      </c>
      <c r="AU158" s="239" t="s">
        <v>84</v>
      </c>
      <c r="AY158" s="17" t="s">
        <v>156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84</v>
      </c>
      <c r="BK158" s="240">
        <f>ROUND(I158*H158,2)</f>
        <v>0</v>
      </c>
      <c r="BL158" s="17" t="s">
        <v>163</v>
      </c>
      <c r="BM158" s="239" t="s">
        <v>1466</v>
      </c>
    </row>
    <row r="159" s="2" customFormat="1" ht="24.15" customHeight="1">
      <c r="A159" s="38"/>
      <c r="B159" s="39"/>
      <c r="C159" s="274" t="s">
        <v>216</v>
      </c>
      <c r="D159" s="274" t="s">
        <v>298</v>
      </c>
      <c r="E159" s="275" t="s">
        <v>1467</v>
      </c>
      <c r="F159" s="276" t="s">
        <v>1468</v>
      </c>
      <c r="G159" s="277" t="s">
        <v>1000</v>
      </c>
      <c r="H159" s="278">
        <v>1</v>
      </c>
      <c r="I159" s="279"/>
      <c r="J159" s="280">
        <f>ROUND(I159*H159,2)</f>
        <v>0</v>
      </c>
      <c r="K159" s="281"/>
      <c r="L159" s="282"/>
      <c r="M159" s="283" t="s">
        <v>1</v>
      </c>
      <c r="N159" s="284" t="s">
        <v>41</v>
      </c>
      <c r="O159" s="91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213</v>
      </c>
      <c r="AT159" s="239" t="s">
        <v>298</v>
      </c>
      <c r="AU159" s="239" t="s">
        <v>84</v>
      </c>
      <c r="AY159" s="17" t="s">
        <v>156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84</v>
      </c>
      <c r="BK159" s="240">
        <f>ROUND(I159*H159,2)</f>
        <v>0</v>
      </c>
      <c r="BL159" s="17" t="s">
        <v>163</v>
      </c>
      <c r="BM159" s="239" t="s">
        <v>1469</v>
      </c>
    </row>
    <row r="160" s="13" customFormat="1">
      <c r="A160" s="13"/>
      <c r="B160" s="241"/>
      <c r="C160" s="242"/>
      <c r="D160" s="243" t="s">
        <v>169</v>
      </c>
      <c r="E160" s="244" t="s">
        <v>1</v>
      </c>
      <c r="F160" s="245" t="s">
        <v>1400</v>
      </c>
      <c r="G160" s="242"/>
      <c r="H160" s="244" t="s">
        <v>1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169</v>
      </c>
      <c r="AU160" s="251" t="s">
        <v>84</v>
      </c>
      <c r="AV160" s="13" t="s">
        <v>84</v>
      </c>
      <c r="AW160" s="13" t="s">
        <v>32</v>
      </c>
      <c r="AX160" s="13" t="s">
        <v>76</v>
      </c>
      <c r="AY160" s="251" t="s">
        <v>156</v>
      </c>
    </row>
    <row r="161" s="14" customFormat="1">
      <c r="A161" s="14"/>
      <c r="B161" s="252"/>
      <c r="C161" s="253"/>
      <c r="D161" s="243" t="s">
        <v>169</v>
      </c>
      <c r="E161" s="254" t="s">
        <v>1</v>
      </c>
      <c r="F161" s="255" t="s">
        <v>84</v>
      </c>
      <c r="G161" s="253"/>
      <c r="H161" s="256">
        <v>1</v>
      </c>
      <c r="I161" s="257"/>
      <c r="J161" s="253"/>
      <c r="K161" s="253"/>
      <c r="L161" s="258"/>
      <c r="M161" s="259"/>
      <c r="N161" s="260"/>
      <c r="O161" s="260"/>
      <c r="P161" s="260"/>
      <c r="Q161" s="260"/>
      <c r="R161" s="260"/>
      <c r="S161" s="260"/>
      <c r="T161" s="26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2" t="s">
        <v>169</v>
      </c>
      <c r="AU161" s="262" t="s">
        <v>84</v>
      </c>
      <c r="AV161" s="14" t="s">
        <v>86</v>
      </c>
      <c r="AW161" s="14" t="s">
        <v>32</v>
      </c>
      <c r="AX161" s="14" t="s">
        <v>76</v>
      </c>
      <c r="AY161" s="262" t="s">
        <v>156</v>
      </c>
    </row>
    <row r="162" s="15" customFormat="1">
      <c r="A162" s="15"/>
      <c r="B162" s="263"/>
      <c r="C162" s="264"/>
      <c r="D162" s="243" t="s">
        <v>169</v>
      </c>
      <c r="E162" s="265" t="s">
        <v>1</v>
      </c>
      <c r="F162" s="266" t="s">
        <v>179</v>
      </c>
      <c r="G162" s="264"/>
      <c r="H162" s="267">
        <v>1</v>
      </c>
      <c r="I162" s="268"/>
      <c r="J162" s="264"/>
      <c r="K162" s="264"/>
      <c r="L162" s="269"/>
      <c r="M162" s="270"/>
      <c r="N162" s="271"/>
      <c r="O162" s="271"/>
      <c r="P162" s="271"/>
      <c r="Q162" s="271"/>
      <c r="R162" s="271"/>
      <c r="S162" s="271"/>
      <c r="T162" s="272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3" t="s">
        <v>169</v>
      </c>
      <c r="AU162" s="273" t="s">
        <v>84</v>
      </c>
      <c r="AV162" s="15" t="s">
        <v>163</v>
      </c>
      <c r="AW162" s="15" t="s">
        <v>32</v>
      </c>
      <c r="AX162" s="15" t="s">
        <v>84</v>
      </c>
      <c r="AY162" s="273" t="s">
        <v>156</v>
      </c>
    </row>
    <row r="163" s="2" customFormat="1" ht="16.5" customHeight="1">
      <c r="A163" s="38"/>
      <c r="B163" s="39"/>
      <c r="C163" s="227" t="s">
        <v>276</v>
      </c>
      <c r="D163" s="227" t="s">
        <v>159</v>
      </c>
      <c r="E163" s="228" t="s">
        <v>1470</v>
      </c>
      <c r="F163" s="229" t="s">
        <v>1471</v>
      </c>
      <c r="G163" s="230" t="s">
        <v>1000</v>
      </c>
      <c r="H163" s="231">
        <v>1</v>
      </c>
      <c r="I163" s="232"/>
      <c r="J163" s="233">
        <f>ROUND(I163*H163,2)</f>
        <v>0</v>
      </c>
      <c r="K163" s="234"/>
      <c r="L163" s="44"/>
      <c r="M163" s="235" t="s">
        <v>1</v>
      </c>
      <c r="N163" s="236" t="s">
        <v>41</v>
      </c>
      <c r="O163" s="91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163</v>
      </c>
      <c r="AT163" s="239" t="s">
        <v>159</v>
      </c>
      <c r="AU163" s="239" t="s">
        <v>84</v>
      </c>
      <c r="AY163" s="17" t="s">
        <v>156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84</v>
      </c>
      <c r="BK163" s="240">
        <f>ROUND(I163*H163,2)</f>
        <v>0</v>
      </c>
      <c r="BL163" s="17" t="s">
        <v>163</v>
      </c>
      <c r="BM163" s="239" t="s">
        <v>1472</v>
      </c>
    </row>
    <row r="164" s="2" customFormat="1" ht="16.5" customHeight="1">
      <c r="A164" s="38"/>
      <c r="B164" s="39"/>
      <c r="C164" s="274" t="s">
        <v>280</v>
      </c>
      <c r="D164" s="274" t="s">
        <v>298</v>
      </c>
      <c r="E164" s="275" t="s">
        <v>1473</v>
      </c>
      <c r="F164" s="276" t="s">
        <v>1474</v>
      </c>
      <c r="G164" s="277" t="s">
        <v>1000</v>
      </c>
      <c r="H164" s="278">
        <v>1</v>
      </c>
      <c r="I164" s="279"/>
      <c r="J164" s="280">
        <f>ROUND(I164*H164,2)</f>
        <v>0</v>
      </c>
      <c r="K164" s="281"/>
      <c r="L164" s="282"/>
      <c r="M164" s="283" t="s">
        <v>1</v>
      </c>
      <c r="N164" s="284" t="s">
        <v>41</v>
      </c>
      <c r="O164" s="91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213</v>
      </c>
      <c r="AT164" s="239" t="s">
        <v>298</v>
      </c>
      <c r="AU164" s="239" t="s">
        <v>84</v>
      </c>
      <c r="AY164" s="17" t="s">
        <v>156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7" t="s">
        <v>84</v>
      </c>
      <c r="BK164" s="240">
        <f>ROUND(I164*H164,2)</f>
        <v>0</v>
      </c>
      <c r="BL164" s="17" t="s">
        <v>163</v>
      </c>
      <c r="BM164" s="239" t="s">
        <v>1475</v>
      </c>
    </row>
    <row r="165" s="13" customFormat="1">
      <c r="A165" s="13"/>
      <c r="B165" s="241"/>
      <c r="C165" s="242"/>
      <c r="D165" s="243" t="s">
        <v>169</v>
      </c>
      <c r="E165" s="244" t="s">
        <v>1</v>
      </c>
      <c r="F165" s="245" t="s">
        <v>1400</v>
      </c>
      <c r="G165" s="242"/>
      <c r="H165" s="244" t="s">
        <v>1</v>
      </c>
      <c r="I165" s="246"/>
      <c r="J165" s="242"/>
      <c r="K165" s="242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169</v>
      </c>
      <c r="AU165" s="251" t="s">
        <v>84</v>
      </c>
      <c r="AV165" s="13" t="s">
        <v>84</v>
      </c>
      <c r="AW165" s="13" t="s">
        <v>32</v>
      </c>
      <c r="AX165" s="13" t="s">
        <v>76</v>
      </c>
      <c r="AY165" s="251" t="s">
        <v>156</v>
      </c>
    </row>
    <row r="166" s="14" customFormat="1">
      <c r="A166" s="14"/>
      <c r="B166" s="252"/>
      <c r="C166" s="253"/>
      <c r="D166" s="243" t="s">
        <v>169</v>
      </c>
      <c r="E166" s="254" t="s">
        <v>1</v>
      </c>
      <c r="F166" s="255" t="s">
        <v>84</v>
      </c>
      <c r="G166" s="253"/>
      <c r="H166" s="256">
        <v>1</v>
      </c>
      <c r="I166" s="257"/>
      <c r="J166" s="253"/>
      <c r="K166" s="253"/>
      <c r="L166" s="258"/>
      <c r="M166" s="259"/>
      <c r="N166" s="260"/>
      <c r="O166" s="260"/>
      <c r="P166" s="260"/>
      <c r="Q166" s="260"/>
      <c r="R166" s="260"/>
      <c r="S166" s="260"/>
      <c r="T166" s="26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2" t="s">
        <v>169</v>
      </c>
      <c r="AU166" s="262" t="s">
        <v>84</v>
      </c>
      <c r="AV166" s="14" t="s">
        <v>86</v>
      </c>
      <c r="AW166" s="14" t="s">
        <v>32</v>
      </c>
      <c r="AX166" s="14" t="s">
        <v>76</v>
      </c>
      <c r="AY166" s="262" t="s">
        <v>156</v>
      </c>
    </row>
    <row r="167" s="15" customFormat="1">
      <c r="A167" s="15"/>
      <c r="B167" s="263"/>
      <c r="C167" s="264"/>
      <c r="D167" s="243" t="s">
        <v>169</v>
      </c>
      <c r="E167" s="265" t="s">
        <v>1</v>
      </c>
      <c r="F167" s="266" t="s">
        <v>179</v>
      </c>
      <c r="G167" s="264"/>
      <c r="H167" s="267">
        <v>1</v>
      </c>
      <c r="I167" s="268"/>
      <c r="J167" s="264"/>
      <c r="K167" s="264"/>
      <c r="L167" s="269"/>
      <c r="M167" s="270"/>
      <c r="N167" s="271"/>
      <c r="O167" s="271"/>
      <c r="P167" s="271"/>
      <c r="Q167" s="271"/>
      <c r="R167" s="271"/>
      <c r="S167" s="271"/>
      <c r="T167" s="272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3" t="s">
        <v>169</v>
      </c>
      <c r="AU167" s="273" t="s">
        <v>84</v>
      </c>
      <c r="AV167" s="15" t="s">
        <v>163</v>
      </c>
      <c r="AW167" s="15" t="s">
        <v>32</v>
      </c>
      <c r="AX167" s="15" t="s">
        <v>84</v>
      </c>
      <c r="AY167" s="273" t="s">
        <v>156</v>
      </c>
    </row>
    <row r="168" s="2" customFormat="1" ht="37.8" customHeight="1">
      <c r="A168" s="38"/>
      <c r="B168" s="39"/>
      <c r="C168" s="227" t="s">
        <v>284</v>
      </c>
      <c r="D168" s="227" t="s">
        <v>159</v>
      </c>
      <c r="E168" s="228" t="s">
        <v>1476</v>
      </c>
      <c r="F168" s="229" t="s">
        <v>1477</v>
      </c>
      <c r="G168" s="230" t="s">
        <v>1000</v>
      </c>
      <c r="H168" s="231">
        <v>3</v>
      </c>
      <c r="I168" s="232"/>
      <c r="J168" s="233">
        <f>ROUND(I168*H168,2)</f>
        <v>0</v>
      </c>
      <c r="K168" s="234"/>
      <c r="L168" s="44"/>
      <c r="M168" s="235" t="s">
        <v>1</v>
      </c>
      <c r="N168" s="236" t="s">
        <v>41</v>
      </c>
      <c r="O168" s="91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9" t="s">
        <v>163</v>
      </c>
      <c r="AT168" s="239" t="s">
        <v>159</v>
      </c>
      <c r="AU168" s="239" t="s">
        <v>84</v>
      </c>
      <c r="AY168" s="17" t="s">
        <v>156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7" t="s">
        <v>84</v>
      </c>
      <c r="BK168" s="240">
        <f>ROUND(I168*H168,2)</f>
        <v>0</v>
      </c>
      <c r="BL168" s="17" t="s">
        <v>163</v>
      </c>
      <c r="BM168" s="239" t="s">
        <v>1478</v>
      </c>
    </row>
    <row r="169" s="2" customFormat="1" ht="37.8" customHeight="1">
      <c r="A169" s="38"/>
      <c r="B169" s="39"/>
      <c r="C169" s="274" t="s">
        <v>288</v>
      </c>
      <c r="D169" s="274" t="s">
        <v>298</v>
      </c>
      <c r="E169" s="275" t="s">
        <v>1479</v>
      </c>
      <c r="F169" s="276" t="s">
        <v>1480</v>
      </c>
      <c r="G169" s="277" t="s">
        <v>1000</v>
      </c>
      <c r="H169" s="278">
        <v>3</v>
      </c>
      <c r="I169" s="279"/>
      <c r="J169" s="280">
        <f>ROUND(I169*H169,2)</f>
        <v>0</v>
      </c>
      <c r="K169" s="281"/>
      <c r="L169" s="282"/>
      <c r="M169" s="283" t="s">
        <v>1</v>
      </c>
      <c r="N169" s="284" t="s">
        <v>41</v>
      </c>
      <c r="O169" s="91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213</v>
      </c>
      <c r="AT169" s="239" t="s">
        <v>298</v>
      </c>
      <c r="AU169" s="239" t="s">
        <v>84</v>
      </c>
      <c r="AY169" s="17" t="s">
        <v>156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7" t="s">
        <v>84</v>
      </c>
      <c r="BK169" s="240">
        <f>ROUND(I169*H169,2)</f>
        <v>0</v>
      </c>
      <c r="BL169" s="17" t="s">
        <v>163</v>
      </c>
      <c r="BM169" s="239" t="s">
        <v>1481</v>
      </c>
    </row>
    <row r="170" s="13" customFormat="1">
      <c r="A170" s="13"/>
      <c r="B170" s="241"/>
      <c r="C170" s="242"/>
      <c r="D170" s="243" t="s">
        <v>169</v>
      </c>
      <c r="E170" s="244" t="s">
        <v>1</v>
      </c>
      <c r="F170" s="245" t="s">
        <v>1400</v>
      </c>
      <c r="G170" s="242"/>
      <c r="H170" s="244" t="s">
        <v>1</v>
      </c>
      <c r="I170" s="246"/>
      <c r="J170" s="242"/>
      <c r="K170" s="242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169</v>
      </c>
      <c r="AU170" s="251" t="s">
        <v>84</v>
      </c>
      <c r="AV170" s="13" t="s">
        <v>84</v>
      </c>
      <c r="AW170" s="13" t="s">
        <v>32</v>
      </c>
      <c r="AX170" s="13" t="s">
        <v>76</v>
      </c>
      <c r="AY170" s="251" t="s">
        <v>156</v>
      </c>
    </row>
    <row r="171" s="14" customFormat="1">
      <c r="A171" s="14"/>
      <c r="B171" s="252"/>
      <c r="C171" s="253"/>
      <c r="D171" s="243" t="s">
        <v>169</v>
      </c>
      <c r="E171" s="254" t="s">
        <v>1</v>
      </c>
      <c r="F171" s="255" t="s">
        <v>157</v>
      </c>
      <c r="G171" s="253"/>
      <c r="H171" s="256">
        <v>3</v>
      </c>
      <c r="I171" s="257"/>
      <c r="J171" s="253"/>
      <c r="K171" s="253"/>
      <c r="L171" s="258"/>
      <c r="M171" s="259"/>
      <c r="N171" s="260"/>
      <c r="O171" s="260"/>
      <c r="P171" s="260"/>
      <c r="Q171" s="260"/>
      <c r="R171" s="260"/>
      <c r="S171" s="260"/>
      <c r="T171" s="26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2" t="s">
        <v>169</v>
      </c>
      <c r="AU171" s="262" t="s">
        <v>84</v>
      </c>
      <c r="AV171" s="14" t="s">
        <v>86</v>
      </c>
      <c r="AW171" s="14" t="s">
        <v>32</v>
      </c>
      <c r="AX171" s="14" t="s">
        <v>76</v>
      </c>
      <c r="AY171" s="262" t="s">
        <v>156</v>
      </c>
    </row>
    <row r="172" s="15" customFormat="1">
      <c r="A172" s="15"/>
      <c r="B172" s="263"/>
      <c r="C172" s="264"/>
      <c r="D172" s="243" t="s">
        <v>169</v>
      </c>
      <c r="E172" s="265" t="s">
        <v>1</v>
      </c>
      <c r="F172" s="266" t="s">
        <v>179</v>
      </c>
      <c r="G172" s="264"/>
      <c r="H172" s="267">
        <v>3</v>
      </c>
      <c r="I172" s="268"/>
      <c r="J172" s="264"/>
      <c r="K172" s="264"/>
      <c r="L172" s="269"/>
      <c r="M172" s="270"/>
      <c r="N172" s="271"/>
      <c r="O172" s="271"/>
      <c r="P172" s="271"/>
      <c r="Q172" s="271"/>
      <c r="R172" s="271"/>
      <c r="S172" s="271"/>
      <c r="T172" s="272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3" t="s">
        <v>169</v>
      </c>
      <c r="AU172" s="273" t="s">
        <v>84</v>
      </c>
      <c r="AV172" s="15" t="s">
        <v>163</v>
      </c>
      <c r="AW172" s="15" t="s">
        <v>32</v>
      </c>
      <c r="AX172" s="15" t="s">
        <v>84</v>
      </c>
      <c r="AY172" s="273" t="s">
        <v>156</v>
      </c>
    </row>
    <row r="173" s="2" customFormat="1" ht="24.15" customHeight="1">
      <c r="A173" s="38"/>
      <c r="B173" s="39"/>
      <c r="C173" s="274" t="s">
        <v>7</v>
      </c>
      <c r="D173" s="274" t="s">
        <v>298</v>
      </c>
      <c r="E173" s="275" t="s">
        <v>1482</v>
      </c>
      <c r="F173" s="276" t="s">
        <v>1483</v>
      </c>
      <c r="G173" s="277" t="s">
        <v>1000</v>
      </c>
      <c r="H173" s="278">
        <v>3</v>
      </c>
      <c r="I173" s="279"/>
      <c r="J173" s="280">
        <f>ROUND(I173*H173,2)</f>
        <v>0</v>
      </c>
      <c r="K173" s="281"/>
      <c r="L173" s="282"/>
      <c r="M173" s="283" t="s">
        <v>1</v>
      </c>
      <c r="N173" s="284" t="s">
        <v>41</v>
      </c>
      <c r="O173" s="91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9" t="s">
        <v>213</v>
      </c>
      <c r="AT173" s="239" t="s">
        <v>298</v>
      </c>
      <c r="AU173" s="239" t="s">
        <v>84</v>
      </c>
      <c r="AY173" s="17" t="s">
        <v>156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7" t="s">
        <v>84</v>
      </c>
      <c r="BK173" s="240">
        <f>ROUND(I173*H173,2)</f>
        <v>0</v>
      </c>
      <c r="BL173" s="17" t="s">
        <v>163</v>
      </c>
      <c r="BM173" s="239" t="s">
        <v>1484</v>
      </c>
    </row>
    <row r="174" s="13" customFormat="1">
      <c r="A174" s="13"/>
      <c r="B174" s="241"/>
      <c r="C174" s="242"/>
      <c r="D174" s="243" t="s">
        <v>169</v>
      </c>
      <c r="E174" s="244" t="s">
        <v>1</v>
      </c>
      <c r="F174" s="245" t="s">
        <v>1400</v>
      </c>
      <c r="G174" s="242"/>
      <c r="H174" s="244" t="s">
        <v>1</v>
      </c>
      <c r="I174" s="246"/>
      <c r="J174" s="242"/>
      <c r="K174" s="242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169</v>
      </c>
      <c r="AU174" s="251" t="s">
        <v>84</v>
      </c>
      <c r="AV174" s="13" t="s">
        <v>84</v>
      </c>
      <c r="AW174" s="13" t="s">
        <v>32</v>
      </c>
      <c r="AX174" s="13" t="s">
        <v>76</v>
      </c>
      <c r="AY174" s="251" t="s">
        <v>156</v>
      </c>
    </row>
    <row r="175" s="14" customFormat="1">
      <c r="A175" s="14"/>
      <c r="B175" s="252"/>
      <c r="C175" s="253"/>
      <c r="D175" s="243" t="s">
        <v>169</v>
      </c>
      <c r="E175" s="254" t="s">
        <v>1</v>
      </c>
      <c r="F175" s="255" t="s">
        <v>157</v>
      </c>
      <c r="G175" s="253"/>
      <c r="H175" s="256">
        <v>3</v>
      </c>
      <c r="I175" s="257"/>
      <c r="J175" s="253"/>
      <c r="K175" s="253"/>
      <c r="L175" s="258"/>
      <c r="M175" s="259"/>
      <c r="N175" s="260"/>
      <c r="O175" s="260"/>
      <c r="P175" s="260"/>
      <c r="Q175" s="260"/>
      <c r="R175" s="260"/>
      <c r="S175" s="260"/>
      <c r="T175" s="26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2" t="s">
        <v>169</v>
      </c>
      <c r="AU175" s="262" t="s">
        <v>84</v>
      </c>
      <c r="AV175" s="14" t="s">
        <v>86</v>
      </c>
      <c r="AW175" s="14" t="s">
        <v>32</v>
      </c>
      <c r="AX175" s="14" t="s">
        <v>76</v>
      </c>
      <c r="AY175" s="262" t="s">
        <v>156</v>
      </c>
    </row>
    <row r="176" s="15" customFormat="1">
      <c r="A176" s="15"/>
      <c r="B176" s="263"/>
      <c r="C176" s="264"/>
      <c r="D176" s="243" t="s">
        <v>169</v>
      </c>
      <c r="E176" s="265" t="s">
        <v>1</v>
      </c>
      <c r="F176" s="266" t="s">
        <v>179</v>
      </c>
      <c r="G176" s="264"/>
      <c r="H176" s="267">
        <v>3</v>
      </c>
      <c r="I176" s="268"/>
      <c r="J176" s="264"/>
      <c r="K176" s="264"/>
      <c r="L176" s="269"/>
      <c r="M176" s="270"/>
      <c r="N176" s="271"/>
      <c r="O176" s="271"/>
      <c r="P176" s="271"/>
      <c r="Q176" s="271"/>
      <c r="R176" s="271"/>
      <c r="S176" s="271"/>
      <c r="T176" s="272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3" t="s">
        <v>169</v>
      </c>
      <c r="AU176" s="273" t="s">
        <v>84</v>
      </c>
      <c r="AV176" s="15" t="s">
        <v>163</v>
      </c>
      <c r="AW176" s="15" t="s">
        <v>32</v>
      </c>
      <c r="AX176" s="15" t="s">
        <v>84</v>
      </c>
      <c r="AY176" s="273" t="s">
        <v>156</v>
      </c>
    </row>
    <row r="177" s="2" customFormat="1" ht="24.15" customHeight="1">
      <c r="A177" s="38"/>
      <c r="B177" s="39"/>
      <c r="C177" s="227" t="s">
        <v>305</v>
      </c>
      <c r="D177" s="227" t="s">
        <v>159</v>
      </c>
      <c r="E177" s="228" t="s">
        <v>1485</v>
      </c>
      <c r="F177" s="229" t="s">
        <v>1486</v>
      </c>
      <c r="G177" s="230" t="s">
        <v>1000</v>
      </c>
      <c r="H177" s="231">
        <v>5</v>
      </c>
      <c r="I177" s="232"/>
      <c r="J177" s="233">
        <f>ROUND(I177*H177,2)</f>
        <v>0</v>
      </c>
      <c r="K177" s="234"/>
      <c r="L177" s="44"/>
      <c r="M177" s="235" t="s">
        <v>1</v>
      </c>
      <c r="N177" s="236" t="s">
        <v>41</v>
      </c>
      <c r="O177" s="91"/>
      <c r="P177" s="237">
        <f>O177*H177</f>
        <v>0</v>
      </c>
      <c r="Q177" s="237">
        <v>0</v>
      </c>
      <c r="R177" s="237">
        <f>Q177*H177</f>
        <v>0</v>
      </c>
      <c r="S177" s="237">
        <v>0</v>
      </c>
      <c r="T177" s="23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9" t="s">
        <v>163</v>
      </c>
      <c r="AT177" s="239" t="s">
        <v>159</v>
      </c>
      <c r="AU177" s="239" t="s">
        <v>84</v>
      </c>
      <c r="AY177" s="17" t="s">
        <v>156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7" t="s">
        <v>84</v>
      </c>
      <c r="BK177" s="240">
        <f>ROUND(I177*H177,2)</f>
        <v>0</v>
      </c>
      <c r="BL177" s="17" t="s">
        <v>163</v>
      </c>
      <c r="BM177" s="239" t="s">
        <v>1487</v>
      </c>
    </row>
    <row r="178" s="2" customFormat="1" ht="24.15" customHeight="1">
      <c r="A178" s="38"/>
      <c r="B178" s="39"/>
      <c r="C178" s="274" t="s">
        <v>309</v>
      </c>
      <c r="D178" s="274" t="s">
        <v>298</v>
      </c>
      <c r="E178" s="275" t="s">
        <v>1488</v>
      </c>
      <c r="F178" s="276" t="s">
        <v>1489</v>
      </c>
      <c r="G178" s="277" t="s">
        <v>1000</v>
      </c>
      <c r="H178" s="278">
        <v>5</v>
      </c>
      <c r="I178" s="279"/>
      <c r="J178" s="280">
        <f>ROUND(I178*H178,2)</f>
        <v>0</v>
      </c>
      <c r="K178" s="281"/>
      <c r="L178" s="282"/>
      <c r="M178" s="283" t="s">
        <v>1</v>
      </c>
      <c r="N178" s="284" t="s">
        <v>41</v>
      </c>
      <c r="O178" s="91"/>
      <c r="P178" s="237">
        <f>O178*H178</f>
        <v>0</v>
      </c>
      <c r="Q178" s="237">
        <v>0</v>
      </c>
      <c r="R178" s="237">
        <f>Q178*H178</f>
        <v>0</v>
      </c>
      <c r="S178" s="237">
        <v>0</v>
      </c>
      <c r="T178" s="23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9" t="s">
        <v>213</v>
      </c>
      <c r="AT178" s="239" t="s">
        <v>298</v>
      </c>
      <c r="AU178" s="239" t="s">
        <v>84</v>
      </c>
      <c r="AY178" s="17" t="s">
        <v>156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7" t="s">
        <v>84</v>
      </c>
      <c r="BK178" s="240">
        <f>ROUND(I178*H178,2)</f>
        <v>0</v>
      </c>
      <c r="BL178" s="17" t="s">
        <v>163</v>
      </c>
      <c r="BM178" s="239" t="s">
        <v>1490</v>
      </c>
    </row>
    <row r="179" s="13" customFormat="1">
      <c r="A179" s="13"/>
      <c r="B179" s="241"/>
      <c r="C179" s="242"/>
      <c r="D179" s="243" t="s">
        <v>169</v>
      </c>
      <c r="E179" s="244" t="s">
        <v>1</v>
      </c>
      <c r="F179" s="245" t="s">
        <v>1400</v>
      </c>
      <c r="G179" s="242"/>
      <c r="H179" s="244" t="s">
        <v>1</v>
      </c>
      <c r="I179" s="246"/>
      <c r="J179" s="242"/>
      <c r="K179" s="242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169</v>
      </c>
      <c r="AU179" s="251" t="s">
        <v>84</v>
      </c>
      <c r="AV179" s="13" t="s">
        <v>84</v>
      </c>
      <c r="AW179" s="13" t="s">
        <v>32</v>
      </c>
      <c r="AX179" s="13" t="s">
        <v>76</v>
      </c>
      <c r="AY179" s="251" t="s">
        <v>156</v>
      </c>
    </row>
    <row r="180" s="14" customFormat="1">
      <c r="A180" s="14"/>
      <c r="B180" s="252"/>
      <c r="C180" s="253"/>
      <c r="D180" s="243" t="s">
        <v>169</v>
      </c>
      <c r="E180" s="254" t="s">
        <v>1</v>
      </c>
      <c r="F180" s="255" t="s">
        <v>184</v>
      </c>
      <c r="G180" s="253"/>
      <c r="H180" s="256">
        <v>5</v>
      </c>
      <c r="I180" s="257"/>
      <c r="J180" s="253"/>
      <c r="K180" s="253"/>
      <c r="L180" s="258"/>
      <c r="M180" s="259"/>
      <c r="N180" s="260"/>
      <c r="O180" s="260"/>
      <c r="P180" s="260"/>
      <c r="Q180" s="260"/>
      <c r="R180" s="260"/>
      <c r="S180" s="260"/>
      <c r="T180" s="26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2" t="s">
        <v>169</v>
      </c>
      <c r="AU180" s="262" t="s">
        <v>84</v>
      </c>
      <c r="AV180" s="14" t="s">
        <v>86</v>
      </c>
      <c r="AW180" s="14" t="s">
        <v>32</v>
      </c>
      <c r="AX180" s="14" t="s">
        <v>76</v>
      </c>
      <c r="AY180" s="262" t="s">
        <v>156</v>
      </c>
    </row>
    <row r="181" s="15" customFormat="1">
      <c r="A181" s="15"/>
      <c r="B181" s="263"/>
      <c r="C181" s="264"/>
      <c r="D181" s="243" t="s">
        <v>169</v>
      </c>
      <c r="E181" s="265" t="s">
        <v>1</v>
      </c>
      <c r="F181" s="266" t="s">
        <v>179</v>
      </c>
      <c r="G181" s="264"/>
      <c r="H181" s="267">
        <v>5</v>
      </c>
      <c r="I181" s="268"/>
      <c r="J181" s="264"/>
      <c r="K181" s="264"/>
      <c r="L181" s="269"/>
      <c r="M181" s="270"/>
      <c r="N181" s="271"/>
      <c r="O181" s="271"/>
      <c r="P181" s="271"/>
      <c r="Q181" s="271"/>
      <c r="R181" s="271"/>
      <c r="S181" s="271"/>
      <c r="T181" s="272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3" t="s">
        <v>169</v>
      </c>
      <c r="AU181" s="273" t="s">
        <v>84</v>
      </c>
      <c r="AV181" s="15" t="s">
        <v>163</v>
      </c>
      <c r="AW181" s="15" t="s">
        <v>32</v>
      </c>
      <c r="AX181" s="15" t="s">
        <v>84</v>
      </c>
      <c r="AY181" s="273" t="s">
        <v>156</v>
      </c>
    </row>
    <row r="182" s="2" customFormat="1" ht="21.75" customHeight="1">
      <c r="A182" s="38"/>
      <c r="B182" s="39"/>
      <c r="C182" s="227" t="s">
        <v>313</v>
      </c>
      <c r="D182" s="227" t="s">
        <v>159</v>
      </c>
      <c r="E182" s="228" t="s">
        <v>1491</v>
      </c>
      <c r="F182" s="229" t="s">
        <v>1492</v>
      </c>
      <c r="G182" s="230" t="s">
        <v>196</v>
      </c>
      <c r="H182" s="231">
        <v>158</v>
      </c>
      <c r="I182" s="232"/>
      <c r="J182" s="233">
        <f>ROUND(I182*H182,2)</f>
        <v>0</v>
      </c>
      <c r="K182" s="234"/>
      <c r="L182" s="44"/>
      <c r="M182" s="235" t="s">
        <v>1</v>
      </c>
      <c r="N182" s="236" t="s">
        <v>41</v>
      </c>
      <c r="O182" s="91"/>
      <c r="P182" s="237">
        <f>O182*H182</f>
        <v>0</v>
      </c>
      <c r="Q182" s="237">
        <v>0</v>
      </c>
      <c r="R182" s="237">
        <f>Q182*H182</f>
        <v>0</v>
      </c>
      <c r="S182" s="237">
        <v>0</v>
      </c>
      <c r="T182" s="23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9" t="s">
        <v>163</v>
      </c>
      <c r="AT182" s="239" t="s">
        <v>159</v>
      </c>
      <c r="AU182" s="239" t="s">
        <v>84</v>
      </c>
      <c r="AY182" s="17" t="s">
        <v>156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7" t="s">
        <v>84</v>
      </c>
      <c r="BK182" s="240">
        <f>ROUND(I182*H182,2)</f>
        <v>0</v>
      </c>
      <c r="BL182" s="17" t="s">
        <v>163</v>
      </c>
      <c r="BM182" s="239" t="s">
        <v>1493</v>
      </c>
    </row>
    <row r="183" s="2" customFormat="1" ht="21.75" customHeight="1">
      <c r="A183" s="38"/>
      <c r="B183" s="39"/>
      <c r="C183" s="274" t="s">
        <v>319</v>
      </c>
      <c r="D183" s="274" t="s">
        <v>298</v>
      </c>
      <c r="E183" s="275" t="s">
        <v>1494</v>
      </c>
      <c r="F183" s="276" t="s">
        <v>1495</v>
      </c>
      <c r="G183" s="277" t="s">
        <v>196</v>
      </c>
      <c r="H183" s="278">
        <v>158</v>
      </c>
      <c r="I183" s="279"/>
      <c r="J183" s="280">
        <f>ROUND(I183*H183,2)</f>
        <v>0</v>
      </c>
      <c r="K183" s="281"/>
      <c r="L183" s="282"/>
      <c r="M183" s="283" t="s">
        <v>1</v>
      </c>
      <c r="N183" s="284" t="s">
        <v>41</v>
      </c>
      <c r="O183" s="91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9" t="s">
        <v>213</v>
      </c>
      <c r="AT183" s="239" t="s">
        <v>298</v>
      </c>
      <c r="AU183" s="239" t="s">
        <v>84</v>
      </c>
      <c r="AY183" s="17" t="s">
        <v>156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7" t="s">
        <v>84</v>
      </c>
      <c r="BK183" s="240">
        <f>ROUND(I183*H183,2)</f>
        <v>0</v>
      </c>
      <c r="BL183" s="17" t="s">
        <v>163</v>
      </c>
      <c r="BM183" s="239" t="s">
        <v>1496</v>
      </c>
    </row>
    <row r="184" s="13" customFormat="1">
      <c r="A184" s="13"/>
      <c r="B184" s="241"/>
      <c r="C184" s="242"/>
      <c r="D184" s="243" t="s">
        <v>169</v>
      </c>
      <c r="E184" s="244" t="s">
        <v>1</v>
      </c>
      <c r="F184" s="245" t="s">
        <v>1400</v>
      </c>
      <c r="G184" s="242"/>
      <c r="H184" s="244" t="s">
        <v>1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169</v>
      </c>
      <c r="AU184" s="251" t="s">
        <v>84</v>
      </c>
      <c r="AV184" s="13" t="s">
        <v>84</v>
      </c>
      <c r="AW184" s="13" t="s">
        <v>32</v>
      </c>
      <c r="AX184" s="13" t="s">
        <v>76</v>
      </c>
      <c r="AY184" s="251" t="s">
        <v>156</v>
      </c>
    </row>
    <row r="185" s="14" customFormat="1">
      <c r="A185" s="14"/>
      <c r="B185" s="252"/>
      <c r="C185" s="253"/>
      <c r="D185" s="243" t="s">
        <v>169</v>
      </c>
      <c r="E185" s="254" t="s">
        <v>1</v>
      </c>
      <c r="F185" s="255" t="s">
        <v>1497</v>
      </c>
      <c r="G185" s="253"/>
      <c r="H185" s="256">
        <v>158</v>
      </c>
      <c r="I185" s="257"/>
      <c r="J185" s="253"/>
      <c r="K185" s="253"/>
      <c r="L185" s="258"/>
      <c r="M185" s="259"/>
      <c r="N185" s="260"/>
      <c r="O185" s="260"/>
      <c r="P185" s="260"/>
      <c r="Q185" s="260"/>
      <c r="R185" s="260"/>
      <c r="S185" s="260"/>
      <c r="T185" s="26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2" t="s">
        <v>169</v>
      </c>
      <c r="AU185" s="262" t="s">
        <v>84</v>
      </c>
      <c r="AV185" s="14" t="s">
        <v>86</v>
      </c>
      <c r="AW185" s="14" t="s">
        <v>32</v>
      </c>
      <c r="AX185" s="14" t="s">
        <v>76</v>
      </c>
      <c r="AY185" s="262" t="s">
        <v>156</v>
      </c>
    </row>
    <row r="186" s="15" customFormat="1">
      <c r="A186" s="15"/>
      <c r="B186" s="263"/>
      <c r="C186" s="264"/>
      <c r="D186" s="243" t="s">
        <v>169</v>
      </c>
      <c r="E186" s="265" t="s">
        <v>1</v>
      </c>
      <c r="F186" s="266" t="s">
        <v>179</v>
      </c>
      <c r="G186" s="264"/>
      <c r="H186" s="267">
        <v>158</v>
      </c>
      <c r="I186" s="268"/>
      <c r="J186" s="264"/>
      <c r="K186" s="264"/>
      <c r="L186" s="269"/>
      <c r="M186" s="270"/>
      <c r="N186" s="271"/>
      <c r="O186" s="271"/>
      <c r="P186" s="271"/>
      <c r="Q186" s="271"/>
      <c r="R186" s="271"/>
      <c r="S186" s="271"/>
      <c r="T186" s="272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3" t="s">
        <v>169</v>
      </c>
      <c r="AU186" s="273" t="s">
        <v>84</v>
      </c>
      <c r="AV186" s="15" t="s">
        <v>163</v>
      </c>
      <c r="AW186" s="15" t="s">
        <v>32</v>
      </c>
      <c r="AX186" s="15" t="s">
        <v>84</v>
      </c>
      <c r="AY186" s="273" t="s">
        <v>156</v>
      </c>
    </row>
    <row r="187" s="2" customFormat="1" ht="16.5" customHeight="1">
      <c r="A187" s="38"/>
      <c r="B187" s="39"/>
      <c r="C187" s="227" t="s">
        <v>323</v>
      </c>
      <c r="D187" s="227" t="s">
        <v>159</v>
      </c>
      <c r="E187" s="228" t="s">
        <v>1498</v>
      </c>
      <c r="F187" s="229" t="s">
        <v>1499</v>
      </c>
      <c r="G187" s="230" t="s">
        <v>196</v>
      </c>
      <c r="H187" s="231">
        <v>398</v>
      </c>
      <c r="I187" s="232"/>
      <c r="J187" s="233">
        <f>ROUND(I187*H187,2)</f>
        <v>0</v>
      </c>
      <c r="K187" s="234"/>
      <c r="L187" s="44"/>
      <c r="M187" s="235" t="s">
        <v>1</v>
      </c>
      <c r="N187" s="236" t="s">
        <v>41</v>
      </c>
      <c r="O187" s="91"/>
      <c r="P187" s="237">
        <f>O187*H187</f>
        <v>0</v>
      </c>
      <c r="Q187" s="237">
        <v>0</v>
      </c>
      <c r="R187" s="237">
        <f>Q187*H187</f>
        <v>0</v>
      </c>
      <c r="S187" s="237">
        <v>0</v>
      </c>
      <c r="T187" s="23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9" t="s">
        <v>163</v>
      </c>
      <c r="AT187" s="239" t="s">
        <v>159</v>
      </c>
      <c r="AU187" s="239" t="s">
        <v>84</v>
      </c>
      <c r="AY187" s="17" t="s">
        <v>156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7" t="s">
        <v>84</v>
      </c>
      <c r="BK187" s="240">
        <f>ROUND(I187*H187,2)</f>
        <v>0</v>
      </c>
      <c r="BL187" s="17" t="s">
        <v>163</v>
      </c>
      <c r="BM187" s="239" t="s">
        <v>1500</v>
      </c>
    </row>
    <row r="188" s="2" customFormat="1" ht="16.5" customHeight="1">
      <c r="A188" s="38"/>
      <c r="B188" s="39"/>
      <c r="C188" s="274" t="s">
        <v>328</v>
      </c>
      <c r="D188" s="274" t="s">
        <v>298</v>
      </c>
      <c r="E188" s="275" t="s">
        <v>1501</v>
      </c>
      <c r="F188" s="276" t="s">
        <v>1502</v>
      </c>
      <c r="G188" s="277" t="s">
        <v>196</v>
      </c>
      <c r="H188" s="278">
        <v>398</v>
      </c>
      <c r="I188" s="279"/>
      <c r="J188" s="280">
        <f>ROUND(I188*H188,2)</f>
        <v>0</v>
      </c>
      <c r="K188" s="281"/>
      <c r="L188" s="282"/>
      <c r="M188" s="283" t="s">
        <v>1</v>
      </c>
      <c r="N188" s="284" t="s">
        <v>41</v>
      </c>
      <c r="O188" s="91"/>
      <c r="P188" s="237">
        <f>O188*H188</f>
        <v>0</v>
      </c>
      <c r="Q188" s="237">
        <v>0</v>
      </c>
      <c r="R188" s="237">
        <f>Q188*H188</f>
        <v>0</v>
      </c>
      <c r="S188" s="237">
        <v>0</v>
      </c>
      <c r="T188" s="23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9" t="s">
        <v>213</v>
      </c>
      <c r="AT188" s="239" t="s">
        <v>298</v>
      </c>
      <c r="AU188" s="239" t="s">
        <v>84</v>
      </c>
      <c r="AY188" s="17" t="s">
        <v>156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7" t="s">
        <v>84</v>
      </c>
      <c r="BK188" s="240">
        <f>ROUND(I188*H188,2)</f>
        <v>0</v>
      </c>
      <c r="BL188" s="17" t="s">
        <v>163</v>
      </c>
      <c r="BM188" s="239" t="s">
        <v>1503</v>
      </c>
    </row>
    <row r="189" s="13" customFormat="1">
      <c r="A189" s="13"/>
      <c r="B189" s="241"/>
      <c r="C189" s="242"/>
      <c r="D189" s="243" t="s">
        <v>169</v>
      </c>
      <c r="E189" s="244" t="s">
        <v>1</v>
      </c>
      <c r="F189" s="245" t="s">
        <v>1400</v>
      </c>
      <c r="G189" s="242"/>
      <c r="H189" s="244" t="s">
        <v>1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169</v>
      </c>
      <c r="AU189" s="251" t="s">
        <v>84</v>
      </c>
      <c r="AV189" s="13" t="s">
        <v>84</v>
      </c>
      <c r="AW189" s="13" t="s">
        <v>32</v>
      </c>
      <c r="AX189" s="13" t="s">
        <v>76</v>
      </c>
      <c r="AY189" s="251" t="s">
        <v>156</v>
      </c>
    </row>
    <row r="190" s="14" customFormat="1">
      <c r="A190" s="14"/>
      <c r="B190" s="252"/>
      <c r="C190" s="253"/>
      <c r="D190" s="243" t="s">
        <v>169</v>
      </c>
      <c r="E190" s="254" t="s">
        <v>1</v>
      </c>
      <c r="F190" s="255" t="s">
        <v>1504</v>
      </c>
      <c r="G190" s="253"/>
      <c r="H190" s="256">
        <v>398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2" t="s">
        <v>169</v>
      </c>
      <c r="AU190" s="262" t="s">
        <v>84</v>
      </c>
      <c r="AV190" s="14" t="s">
        <v>86</v>
      </c>
      <c r="AW190" s="14" t="s">
        <v>32</v>
      </c>
      <c r="AX190" s="14" t="s">
        <v>76</v>
      </c>
      <c r="AY190" s="262" t="s">
        <v>156</v>
      </c>
    </row>
    <row r="191" s="15" customFormat="1">
      <c r="A191" s="15"/>
      <c r="B191" s="263"/>
      <c r="C191" s="264"/>
      <c r="D191" s="243" t="s">
        <v>169</v>
      </c>
      <c r="E191" s="265" t="s">
        <v>1</v>
      </c>
      <c r="F191" s="266" t="s">
        <v>179</v>
      </c>
      <c r="G191" s="264"/>
      <c r="H191" s="267">
        <v>398</v>
      </c>
      <c r="I191" s="268"/>
      <c r="J191" s="264"/>
      <c r="K191" s="264"/>
      <c r="L191" s="269"/>
      <c r="M191" s="270"/>
      <c r="N191" s="271"/>
      <c r="O191" s="271"/>
      <c r="P191" s="271"/>
      <c r="Q191" s="271"/>
      <c r="R191" s="271"/>
      <c r="S191" s="271"/>
      <c r="T191" s="272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3" t="s">
        <v>169</v>
      </c>
      <c r="AU191" s="273" t="s">
        <v>84</v>
      </c>
      <c r="AV191" s="15" t="s">
        <v>163</v>
      </c>
      <c r="AW191" s="15" t="s">
        <v>32</v>
      </c>
      <c r="AX191" s="15" t="s">
        <v>84</v>
      </c>
      <c r="AY191" s="273" t="s">
        <v>156</v>
      </c>
    </row>
    <row r="192" s="2" customFormat="1" ht="21.75" customHeight="1">
      <c r="A192" s="38"/>
      <c r="B192" s="39"/>
      <c r="C192" s="227" t="s">
        <v>333</v>
      </c>
      <c r="D192" s="227" t="s">
        <v>159</v>
      </c>
      <c r="E192" s="228" t="s">
        <v>1505</v>
      </c>
      <c r="F192" s="229" t="s">
        <v>1506</v>
      </c>
      <c r="G192" s="230" t="s">
        <v>196</v>
      </c>
      <c r="H192" s="231">
        <v>30</v>
      </c>
      <c r="I192" s="232"/>
      <c r="J192" s="233">
        <f>ROUND(I192*H192,2)</f>
        <v>0</v>
      </c>
      <c r="K192" s="234"/>
      <c r="L192" s="44"/>
      <c r="M192" s="235" t="s">
        <v>1</v>
      </c>
      <c r="N192" s="236" t="s">
        <v>41</v>
      </c>
      <c r="O192" s="91"/>
      <c r="P192" s="237">
        <f>O192*H192</f>
        <v>0</v>
      </c>
      <c r="Q192" s="237">
        <v>0</v>
      </c>
      <c r="R192" s="237">
        <f>Q192*H192</f>
        <v>0</v>
      </c>
      <c r="S192" s="237">
        <v>0</v>
      </c>
      <c r="T192" s="23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9" t="s">
        <v>163</v>
      </c>
      <c r="AT192" s="239" t="s">
        <v>159</v>
      </c>
      <c r="AU192" s="239" t="s">
        <v>84</v>
      </c>
      <c r="AY192" s="17" t="s">
        <v>156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7" t="s">
        <v>84</v>
      </c>
      <c r="BK192" s="240">
        <f>ROUND(I192*H192,2)</f>
        <v>0</v>
      </c>
      <c r="BL192" s="17" t="s">
        <v>163</v>
      </c>
      <c r="BM192" s="239" t="s">
        <v>1507</v>
      </c>
    </row>
    <row r="193" s="2" customFormat="1" ht="24.15" customHeight="1">
      <c r="A193" s="38"/>
      <c r="B193" s="39"/>
      <c r="C193" s="274" t="s">
        <v>348</v>
      </c>
      <c r="D193" s="274" t="s">
        <v>298</v>
      </c>
      <c r="E193" s="275" t="s">
        <v>1508</v>
      </c>
      <c r="F193" s="276" t="s">
        <v>1509</v>
      </c>
      <c r="G193" s="277" t="s">
        <v>196</v>
      </c>
      <c r="H193" s="278">
        <v>30</v>
      </c>
      <c r="I193" s="279"/>
      <c r="J193" s="280">
        <f>ROUND(I193*H193,2)</f>
        <v>0</v>
      </c>
      <c r="K193" s="281"/>
      <c r="L193" s="282"/>
      <c r="M193" s="283" t="s">
        <v>1</v>
      </c>
      <c r="N193" s="284" t="s">
        <v>41</v>
      </c>
      <c r="O193" s="91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9" t="s">
        <v>213</v>
      </c>
      <c r="AT193" s="239" t="s">
        <v>298</v>
      </c>
      <c r="AU193" s="239" t="s">
        <v>84</v>
      </c>
      <c r="AY193" s="17" t="s">
        <v>156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7" t="s">
        <v>84</v>
      </c>
      <c r="BK193" s="240">
        <f>ROUND(I193*H193,2)</f>
        <v>0</v>
      </c>
      <c r="BL193" s="17" t="s">
        <v>163</v>
      </c>
      <c r="BM193" s="239" t="s">
        <v>1510</v>
      </c>
    </row>
    <row r="194" s="13" customFormat="1">
      <c r="A194" s="13"/>
      <c r="B194" s="241"/>
      <c r="C194" s="242"/>
      <c r="D194" s="243" t="s">
        <v>169</v>
      </c>
      <c r="E194" s="244" t="s">
        <v>1</v>
      </c>
      <c r="F194" s="245" t="s">
        <v>1400</v>
      </c>
      <c r="G194" s="242"/>
      <c r="H194" s="244" t="s">
        <v>1</v>
      </c>
      <c r="I194" s="246"/>
      <c r="J194" s="242"/>
      <c r="K194" s="242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169</v>
      </c>
      <c r="AU194" s="251" t="s">
        <v>84</v>
      </c>
      <c r="AV194" s="13" t="s">
        <v>84</v>
      </c>
      <c r="AW194" s="13" t="s">
        <v>32</v>
      </c>
      <c r="AX194" s="13" t="s">
        <v>76</v>
      </c>
      <c r="AY194" s="251" t="s">
        <v>156</v>
      </c>
    </row>
    <row r="195" s="14" customFormat="1">
      <c r="A195" s="14"/>
      <c r="B195" s="252"/>
      <c r="C195" s="253"/>
      <c r="D195" s="243" t="s">
        <v>169</v>
      </c>
      <c r="E195" s="254" t="s">
        <v>1</v>
      </c>
      <c r="F195" s="255" t="s">
        <v>352</v>
      </c>
      <c r="G195" s="253"/>
      <c r="H195" s="256">
        <v>30</v>
      </c>
      <c r="I195" s="257"/>
      <c r="J195" s="253"/>
      <c r="K195" s="253"/>
      <c r="L195" s="258"/>
      <c r="M195" s="259"/>
      <c r="N195" s="260"/>
      <c r="O195" s="260"/>
      <c r="P195" s="260"/>
      <c r="Q195" s="260"/>
      <c r="R195" s="260"/>
      <c r="S195" s="260"/>
      <c r="T195" s="26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2" t="s">
        <v>169</v>
      </c>
      <c r="AU195" s="262" t="s">
        <v>84</v>
      </c>
      <c r="AV195" s="14" t="s">
        <v>86</v>
      </c>
      <c r="AW195" s="14" t="s">
        <v>32</v>
      </c>
      <c r="AX195" s="14" t="s">
        <v>76</v>
      </c>
      <c r="AY195" s="262" t="s">
        <v>156</v>
      </c>
    </row>
    <row r="196" s="15" customFormat="1">
      <c r="A196" s="15"/>
      <c r="B196" s="263"/>
      <c r="C196" s="264"/>
      <c r="D196" s="243" t="s">
        <v>169</v>
      </c>
      <c r="E196" s="265" t="s">
        <v>1</v>
      </c>
      <c r="F196" s="266" t="s">
        <v>179</v>
      </c>
      <c r="G196" s="264"/>
      <c r="H196" s="267">
        <v>30</v>
      </c>
      <c r="I196" s="268"/>
      <c r="J196" s="264"/>
      <c r="K196" s="264"/>
      <c r="L196" s="269"/>
      <c r="M196" s="270"/>
      <c r="N196" s="271"/>
      <c r="O196" s="271"/>
      <c r="P196" s="271"/>
      <c r="Q196" s="271"/>
      <c r="R196" s="271"/>
      <c r="S196" s="271"/>
      <c r="T196" s="272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3" t="s">
        <v>169</v>
      </c>
      <c r="AU196" s="273" t="s">
        <v>84</v>
      </c>
      <c r="AV196" s="15" t="s">
        <v>163</v>
      </c>
      <c r="AW196" s="15" t="s">
        <v>32</v>
      </c>
      <c r="AX196" s="15" t="s">
        <v>84</v>
      </c>
      <c r="AY196" s="273" t="s">
        <v>156</v>
      </c>
    </row>
    <row r="197" s="2" customFormat="1" ht="24.15" customHeight="1">
      <c r="A197" s="38"/>
      <c r="B197" s="39"/>
      <c r="C197" s="227" t="s">
        <v>352</v>
      </c>
      <c r="D197" s="227" t="s">
        <v>159</v>
      </c>
      <c r="E197" s="228" t="s">
        <v>1230</v>
      </c>
      <c r="F197" s="229" t="s">
        <v>1231</v>
      </c>
      <c r="G197" s="230" t="s">
        <v>1000</v>
      </c>
      <c r="H197" s="231">
        <v>84</v>
      </c>
      <c r="I197" s="232"/>
      <c r="J197" s="233">
        <f>ROUND(I197*H197,2)</f>
        <v>0</v>
      </c>
      <c r="K197" s="234"/>
      <c r="L197" s="44"/>
      <c r="M197" s="235" t="s">
        <v>1</v>
      </c>
      <c r="N197" s="236" t="s">
        <v>41</v>
      </c>
      <c r="O197" s="91"/>
      <c r="P197" s="237">
        <f>O197*H197</f>
        <v>0</v>
      </c>
      <c r="Q197" s="237">
        <v>0</v>
      </c>
      <c r="R197" s="237">
        <f>Q197*H197</f>
        <v>0</v>
      </c>
      <c r="S197" s="237">
        <v>0</v>
      </c>
      <c r="T197" s="23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9" t="s">
        <v>163</v>
      </c>
      <c r="AT197" s="239" t="s">
        <v>159</v>
      </c>
      <c r="AU197" s="239" t="s">
        <v>84</v>
      </c>
      <c r="AY197" s="17" t="s">
        <v>156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7" t="s">
        <v>84</v>
      </c>
      <c r="BK197" s="240">
        <f>ROUND(I197*H197,2)</f>
        <v>0</v>
      </c>
      <c r="BL197" s="17" t="s">
        <v>163</v>
      </c>
      <c r="BM197" s="239" t="s">
        <v>1511</v>
      </c>
    </row>
    <row r="198" s="2" customFormat="1" ht="24.15" customHeight="1">
      <c r="A198" s="38"/>
      <c r="B198" s="39"/>
      <c r="C198" s="274" t="s">
        <v>356</v>
      </c>
      <c r="D198" s="274" t="s">
        <v>298</v>
      </c>
      <c r="E198" s="275" t="s">
        <v>1233</v>
      </c>
      <c r="F198" s="276" t="s">
        <v>1234</v>
      </c>
      <c r="G198" s="277" t="s">
        <v>1000</v>
      </c>
      <c r="H198" s="278">
        <v>84</v>
      </c>
      <c r="I198" s="279"/>
      <c r="J198" s="280">
        <f>ROUND(I198*H198,2)</f>
        <v>0</v>
      </c>
      <c r="K198" s="281"/>
      <c r="L198" s="282"/>
      <c r="M198" s="283" t="s">
        <v>1</v>
      </c>
      <c r="N198" s="284" t="s">
        <v>41</v>
      </c>
      <c r="O198" s="91"/>
      <c r="P198" s="237">
        <f>O198*H198</f>
        <v>0</v>
      </c>
      <c r="Q198" s="237">
        <v>0</v>
      </c>
      <c r="R198" s="237">
        <f>Q198*H198</f>
        <v>0</v>
      </c>
      <c r="S198" s="237">
        <v>0</v>
      </c>
      <c r="T198" s="23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9" t="s">
        <v>213</v>
      </c>
      <c r="AT198" s="239" t="s">
        <v>298</v>
      </c>
      <c r="AU198" s="239" t="s">
        <v>84</v>
      </c>
      <c r="AY198" s="17" t="s">
        <v>156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7" t="s">
        <v>84</v>
      </c>
      <c r="BK198" s="240">
        <f>ROUND(I198*H198,2)</f>
        <v>0</v>
      </c>
      <c r="BL198" s="17" t="s">
        <v>163</v>
      </c>
      <c r="BM198" s="239" t="s">
        <v>1512</v>
      </c>
    </row>
    <row r="199" s="13" customFormat="1">
      <c r="A199" s="13"/>
      <c r="B199" s="241"/>
      <c r="C199" s="242"/>
      <c r="D199" s="243" t="s">
        <v>169</v>
      </c>
      <c r="E199" s="244" t="s">
        <v>1</v>
      </c>
      <c r="F199" s="245" t="s">
        <v>1400</v>
      </c>
      <c r="G199" s="242"/>
      <c r="H199" s="244" t="s">
        <v>1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169</v>
      </c>
      <c r="AU199" s="251" t="s">
        <v>84</v>
      </c>
      <c r="AV199" s="13" t="s">
        <v>84</v>
      </c>
      <c r="AW199" s="13" t="s">
        <v>32</v>
      </c>
      <c r="AX199" s="13" t="s">
        <v>76</v>
      </c>
      <c r="AY199" s="251" t="s">
        <v>156</v>
      </c>
    </row>
    <row r="200" s="14" customFormat="1">
      <c r="A200" s="14"/>
      <c r="B200" s="252"/>
      <c r="C200" s="253"/>
      <c r="D200" s="243" t="s">
        <v>169</v>
      </c>
      <c r="E200" s="254" t="s">
        <v>1</v>
      </c>
      <c r="F200" s="255" t="s">
        <v>641</v>
      </c>
      <c r="G200" s="253"/>
      <c r="H200" s="256">
        <v>84</v>
      </c>
      <c r="I200" s="257"/>
      <c r="J200" s="253"/>
      <c r="K200" s="253"/>
      <c r="L200" s="258"/>
      <c r="M200" s="259"/>
      <c r="N200" s="260"/>
      <c r="O200" s="260"/>
      <c r="P200" s="260"/>
      <c r="Q200" s="260"/>
      <c r="R200" s="260"/>
      <c r="S200" s="260"/>
      <c r="T200" s="26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2" t="s">
        <v>169</v>
      </c>
      <c r="AU200" s="262" t="s">
        <v>84</v>
      </c>
      <c r="AV200" s="14" t="s">
        <v>86</v>
      </c>
      <c r="AW200" s="14" t="s">
        <v>32</v>
      </c>
      <c r="AX200" s="14" t="s">
        <v>76</v>
      </c>
      <c r="AY200" s="262" t="s">
        <v>156</v>
      </c>
    </row>
    <row r="201" s="15" customFormat="1">
      <c r="A201" s="15"/>
      <c r="B201" s="263"/>
      <c r="C201" s="264"/>
      <c r="D201" s="243" t="s">
        <v>169</v>
      </c>
      <c r="E201" s="265" t="s">
        <v>1</v>
      </c>
      <c r="F201" s="266" t="s">
        <v>179</v>
      </c>
      <c r="G201" s="264"/>
      <c r="H201" s="267">
        <v>84</v>
      </c>
      <c r="I201" s="268"/>
      <c r="J201" s="264"/>
      <c r="K201" s="264"/>
      <c r="L201" s="269"/>
      <c r="M201" s="270"/>
      <c r="N201" s="271"/>
      <c r="O201" s="271"/>
      <c r="P201" s="271"/>
      <c r="Q201" s="271"/>
      <c r="R201" s="271"/>
      <c r="S201" s="271"/>
      <c r="T201" s="272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3" t="s">
        <v>169</v>
      </c>
      <c r="AU201" s="273" t="s">
        <v>84</v>
      </c>
      <c r="AV201" s="15" t="s">
        <v>163</v>
      </c>
      <c r="AW201" s="15" t="s">
        <v>32</v>
      </c>
      <c r="AX201" s="15" t="s">
        <v>84</v>
      </c>
      <c r="AY201" s="273" t="s">
        <v>156</v>
      </c>
    </row>
    <row r="202" s="2" customFormat="1" ht="16.5" customHeight="1">
      <c r="A202" s="38"/>
      <c r="B202" s="39"/>
      <c r="C202" s="227" t="s">
        <v>360</v>
      </c>
      <c r="D202" s="227" t="s">
        <v>159</v>
      </c>
      <c r="E202" s="228" t="s">
        <v>1354</v>
      </c>
      <c r="F202" s="229" t="s">
        <v>1355</v>
      </c>
      <c r="G202" s="230" t="s">
        <v>196</v>
      </c>
      <c r="H202" s="231">
        <v>38</v>
      </c>
      <c r="I202" s="232"/>
      <c r="J202" s="233">
        <f>ROUND(I202*H202,2)</f>
        <v>0</v>
      </c>
      <c r="K202" s="234"/>
      <c r="L202" s="44"/>
      <c r="M202" s="235" t="s">
        <v>1</v>
      </c>
      <c r="N202" s="236" t="s">
        <v>41</v>
      </c>
      <c r="O202" s="91"/>
      <c r="P202" s="237">
        <f>O202*H202</f>
        <v>0</v>
      </c>
      <c r="Q202" s="237">
        <v>0</v>
      </c>
      <c r="R202" s="237">
        <f>Q202*H202</f>
        <v>0</v>
      </c>
      <c r="S202" s="237">
        <v>0</v>
      </c>
      <c r="T202" s="23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9" t="s">
        <v>163</v>
      </c>
      <c r="AT202" s="239" t="s">
        <v>159</v>
      </c>
      <c r="AU202" s="239" t="s">
        <v>84</v>
      </c>
      <c r="AY202" s="17" t="s">
        <v>156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7" t="s">
        <v>84</v>
      </c>
      <c r="BK202" s="240">
        <f>ROUND(I202*H202,2)</f>
        <v>0</v>
      </c>
      <c r="BL202" s="17" t="s">
        <v>163</v>
      </c>
      <c r="BM202" s="239" t="s">
        <v>1513</v>
      </c>
    </row>
    <row r="203" s="2" customFormat="1" ht="21.75" customHeight="1">
      <c r="A203" s="38"/>
      <c r="B203" s="39"/>
      <c r="C203" s="274" t="s">
        <v>367</v>
      </c>
      <c r="D203" s="274" t="s">
        <v>298</v>
      </c>
      <c r="E203" s="275" t="s">
        <v>1357</v>
      </c>
      <c r="F203" s="276" t="s">
        <v>1358</v>
      </c>
      <c r="G203" s="277" t="s">
        <v>196</v>
      </c>
      <c r="H203" s="278">
        <v>38</v>
      </c>
      <c r="I203" s="279"/>
      <c r="J203" s="280">
        <f>ROUND(I203*H203,2)</f>
        <v>0</v>
      </c>
      <c r="K203" s="281"/>
      <c r="L203" s="282"/>
      <c r="M203" s="283" t="s">
        <v>1</v>
      </c>
      <c r="N203" s="284" t="s">
        <v>41</v>
      </c>
      <c r="O203" s="91"/>
      <c r="P203" s="237">
        <f>O203*H203</f>
        <v>0</v>
      </c>
      <c r="Q203" s="237">
        <v>0</v>
      </c>
      <c r="R203" s="237">
        <f>Q203*H203</f>
        <v>0</v>
      </c>
      <c r="S203" s="237">
        <v>0</v>
      </c>
      <c r="T203" s="23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9" t="s">
        <v>213</v>
      </c>
      <c r="AT203" s="239" t="s">
        <v>298</v>
      </c>
      <c r="AU203" s="239" t="s">
        <v>84</v>
      </c>
      <c r="AY203" s="17" t="s">
        <v>156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7" t="s">
        <v>84</v>
      </c>
      <c r="BK203" s="240">
        <f>ROUND(I203*H203,2)</f>
        <v>0</v>
      </c>
      <c r="BL203" s="17" t="s">
        <v>163</v>
      </c>
      <c r="BM203" s="239" t="s">
        <v>1514</v>
      </c>
    </row>
    <row r="204" s="13" customFormat="1">
      <c r="A204" s="13"/>
      <c r="B204" s="241"/>
      <c r="C204" s="242"/>
      <c r="D204" s="243" t="s">
        <v>169</v>
      </c>
      <c r="E204" s="244" t="s">
        <v>1</v>
      </c>
      <c r="F204" s="245" t="s">
        <v>1400</v>
      </c>
      <c r="G204" s="242"/>
      <c r="H204" s="244" t="s">
        <v>1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169</v>
      </c>
      <c r="AU204" s="251" t="s">
        <v>84</v>
      </c>
      <c r="AV204" s="13" t="s">
        <v>84</v>
      </c>
      <c r="AW204" s="13" t="s">
        <v>32</v>
      </c>
      <c r="AX204" s="13" t="s">
        <v>76</v>
      </c>
      <c r="AY204" s="251" t="s">
        <v>156</v>
      </c>
    </row>
    <row r="205" s="14" customFormat="1">
      <c r="A205" s="14"/>
      <c r="B205" s="252"/>
      <c r="C205" s="253"/>
      <c r="D205" s="243" t="s">
        <v>169</v>
      </c>
      <c r="E205" s="254" t="s">
        <v>1</v>
      </c>
      <c r="F205" s="255" t="s">
        <v>416</v>
      </c>
      <c r="G205" s="253"/>
      <c r="H205" s="256">
        <v>38</v>
      </c>
      <c r="I205" s="257"/>
      <c r="J205" s="253"/>
      <c r="K205" s="253"/>
      <c r="L205" s="258"/>
      <c r="M205" s="259"/>
      <c r="N205" s="260"/>
      <c r="O205" s="260"/>
      <c r="P205" s="260"/>
      <c r="Q205" s="260"/>
      <c r="R205" s="260"/>
      <c r="S205" s="260"/>
      <c r="T205" s="26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2" t="s">
        <v>169</v>
      </c>
      <c r="AU205" s="262" t="s">
        <v>84</v>
      </c>
      <c r="AV205" s="14" t="s">
        <v>86</v>
      </c>
      <c r="AW205" s="14" t="s">
        <v>32</v>
      </c>
      <c r="AX205" s="14" t="s">
        <v>76</v>
      </c>
      <c r="AY205" s="262" t="s">
        <v>156</v>
      </c>
    </row>
    <row r="206" s="15" customFormat="1">
      <c r="A206" s="15"/>
      <c r="B206" s="263"/>
      <c r="C206" s="264"/>
      <c r="D206" s="243" t="s">
        <v>169</v>
      </c>
      <c r="E206" s="265" t="s">
        <v>1</v>
      </c>
      <c r="F206" s="266" t="s">
        <v>179</v>
      </c>
      <c r="G206" s="264"/>
      <c r="H206" s="267">
        <v>38</v>
      </c>
      <c r="I206" s="268"/>
      <c r="J206" s="264"/>
      <c r="K206" s="264"/>
      <c r="L206" s="269"/>
      <c r="M206" s="270"/>
      <c r="N206" s="271"/>
      <c r="O206" s="271"/>
      <c r="P206" s="271"/>
      <c r="Q206" s="271"/>
      <c r="R206" s="271"/>
      <c r="S206" s="271"/>
      <c r="T206" s="272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3" t="s">
        <v>169</v>
      </c>
      <c r="AU206" s="273" t="s">
        <v>84</v>
      </c>
      <c r="AV206" s="15" t="s">
        <v>163</v>
      </c>
      <c r="AW206" s="15" t="s">
        <v>32</v>
      </c>
      <c r="AX206" s="15" t="s">
        <v>84</v>
      </c>
      <c r="AY206" s="273" t="s">
        <v>156</v>
      </c>
    </row>
    <row r="207" s="2" customFormat="1" ht="21.75" customHeight="1">
      <c r="A207" s="38"/>
      <c r="B207" s="39"/>
      <c r="C207" s="227" t="s">
        <v>378</v>
      </c>
      <c r="D207" s="227" t="s">
        <v>159</v>
      </c>
      <c r="E207" s="228" t="s">
        <v>1261</v>
      </c>
      <c r="F207" s="229" t="s">
        <v>1262</v>
      </c>
      <c r="G207" s="230" t="s">
        <v>196</v>
      </c>
      <c r="H207" s="231">
        <v>28</v>
      </c>
      <c r="I207" s="232"/>
      <c r="J207" s="233">
        <f>ROUND(I207*H207,2)</f>
        <v>0</v>
      </c>
      <c r="K207" s="234"/>
      <c r="L207" s="44"/>
      <c r="M207" s="235" t="s">
        <v>1</v>
      </c>
      <c r="N207" s="236" t="s">
        <v>41</v>
      </c>
      <c r="O207" s="91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9" t="s">
        <v>163</v>
      </c>
      <c r="AT207" s="239" t="s">
        <v>159</v>
      </c>
      <c r="AU207" s="239" t="s">
        <v>84</v>
      </c>
      <c r="AY207" s="17" t="s">
        <v>156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7" t="s">
        <v>84</v>
      </c>
      <c r="BK207" s="240">
        <f>ROUND(I207*H207,2)</f>
        <v>0</v>
      </c>
      <c r="BL207" s="17" t="s">
        <v>163</v>
      </c>
      <c r="BM207" s="239" t="s">
        <v>1515</v>
      </c>
    </row>
    <row r="208" s="13" customFormat="1">
      <c r="A208" s="13"/>
      <c r="B208" s="241"/>
      <c r="C208" s="242"/>
      <c r="D208" s="243" t="s">
        <v>169</v>
      </c>
      <c r="E208" s="244" t="s">
        <v>1</v>
      </c>
      <c r="F208" s="245" t="s">
        <v>1400</v>
      </c>
      <c r="G208" s="242"/>
      <c r="H208" s="244" t="s">
        <v>1</v>
      </c>
      <c r="I208" s="246"/>
      <c r="J208" s="242"/>
      <c r="K208" s="242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169</v>
      </c>
      <c r="AU208" s="251" t="s">
        <v>84</v>
      </c>
      <c r="AV208" s="13" t="s">
        <v>84</v>
      </c>
      <c r="AW208" s="13" t="s">
        <v>32</v>
      </c>
      <c r="AX208" s="13" t="s">
        <v>76</v>
      </c>
      <c r="AY208" s="251" t="s">
        <v>156</v>
      </c>
    </row>
    <row r="209" s="14" customFormat="1">
      <c r="A209" s="14"/>
      <c r="B209" s="252"/>
      <c r="C209" s="253"/>
      <c r="D209" s="243" t="s">
        <v>169</v>
      </c>
      <c r="E209" s="254" t="s">
        <v>1</v>
      </c>
      <c r="F209" s="255" t="s">
        <v>333</v>
      </c>
      <c r="G209" s="253"/>
      <c r="H209" s="256">
        <v>28</v>
      </c>
      <c r="I209" s="257"/>
      <c r="J209" s="253"/>
      <c r="K209" s="253"/>
      <c r="L209" s="258"/>
      <c r="M209" s="259"/>
      <c r="N209" s="260"/>
      <c r="O209" s="260"/>
      <c r="P209" s="260"/>
      <c r="Q209" s="260"/>
      <c r="R209" s="260"/>
      <c r="S209" s="260"/>
      <c r="T209" s="26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2" t="s">
        <v>169</v>
      </c>
      <c r="AU209" s="262" t="s">
        <v>84</v>
      </c>
      <c r="AV209" s="14" t="s">
        <v>86</v>
      </c>
      <c r="AW209" s="14" t="s">
        <v>32</v>
      </c>
      <c r="AX209" s="14" t="s">
        <v>76</v>
      </c>
      <c r="AY209" s="262" t="s">
        <v>156</v>
      </c>
    </row>
    <row r="210" s="15" customFormat="1">
      <c r="A210" s="15"/>
      <c r="B210" s="263"/>
      <c r="C210" s="264"/>
      <c r="D210" s="243" t="s">
        <v>169</v>
      </c>
      <c r="E210" s="265" t="s">
        <v>1</v>
      </c>
      <c r="F210" s="266" t="s">
        <v>179</v>
      </c>
      <c r="G210" s="264"/>
      <c r="H210" s="267">
        <v>28</v>
      </c>
      <c r="I210" s="268"/>
      <c r="J210" s="264"/>
      <c r="K210" s="264"/>
      <c r="L210" s="269"/>
      <c r="M210" s="270"/>
      <c r="N210" s="271"/>
      <c r="O210" s="271"/>
      <c r="P210" s="271"/>
      <c r="Q210" s="271"/>
      <c r="R210" s="271"/>
      <c r="S210" s="271"/>
      <c r="T210" s="272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3" t="s">
        <v>169</v>
      </c>
      <c r="AU210" s="273" t="s">
        <v>84</v>
      </c>
      <c r="AV210" s="15" t="s">
        <v>163</v>
      </c>
      <c r="AW210" s="15" t="s">
        <v>32</v>
      </c>
      <c r="AX210" s="15" t="s">
        <v>84</v>
      </c>
      <c r="AY210" s="273" t="s">
        <v>156</v>
      </c>
    </row>
    <row r="211" s="2" customFormat="1" ht="24.15" customHeight="1">
      <c r="A211" s="38"/>
      <c r="B211" s="39"/>
      <c r="C211" s="227" t="s">
        <v>382</v>
      </c>
      <c r="D211" s="227" t="s">
        <v>159</v>
      </c>
      <c r="E211" s="228" t="s">
        <v>1264</v>
      </c>
      <c r="F211" s="229" t="s">
        <v>1265</v>
      </c>
      <c r="G211" s="230" t="s">
        <v>196</v>
      </c>
      <c r="H211" s="231">
        <v>28</v>
      </c>
      <c r="I211" s="232"/>
      <c r="J211" s="233">
        <f>ROUND(I211*H211,2)</f>
        <v>0</v>
      </c>
      <c r="K211" s="234"/>
      <c r="L211" s="44"/>
      <c r="M211" s="235" t="s">
        <v>1</v>
      </c>
      <c r="N211" s="236" t="s">
        <v>41</v>
      </c>
      <c r="O211" s="91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9" t="s">
        <v>163</v>
      </c>
      <c r="AT211" s="239" t="s">
        <v>159</v>
      </c>
      <c r="AU211" s="239" t="s">
        <v>84</v>
      </c>
      <c r="AY211" s="17" t="s">
        <v>156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7" t="s">
        <v>84</v>
      </c>
      <c r="BK211" s="240">
        <f>ROUND(I211*H211,2)</f>
        <v>0</v>
      </c>
      <c r="BL211" s="17" t="s">
        <v>163</v>
      </c>
      <c r="BM211" s="239" t="s">
        <v>1516</v>
      </c>
    </row>
    <row r="212" s="13" customFormat="1">
      <c r="A212" s="13"/>
      <c r="B212" s="241"/>
      <c r="C212" s="242"/>
      <c r="D212" s="243" t="s">
        <v>169</v>
      </c>
      <c r="E212" s="244" t="s">
        <v>1</v>
      </c>
      <c r="F212" s="245" t="s">
        <v>1400</v>
      </c>
      <c r="G212" s="242"/>
      <c r="H212" s="244" t="s">
        <v>1</v>
      </c>
      <c r="I212" s="246"/>
      <c r="J212" s="242"/>
      <c r="K212" s="242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169</v>
      </c>
      <c r="AU212" s="251" t="s">
        <v>84</v>
      </c>
      <c r="AV212" s="13" t="s">
        <v>84</v>
      </c>
      <c r="AW212" s="13" t="s">
        <v>32</v>
      </c>
      <c r="AX212" s="13" t="s">
        <v>76</v>
      </c>
      <c r="AY212" s="251" t="s">
        <v>156</v>
      </c>
    </row>
    <row r="213" s="14" customFormat="1">
      <c r="A213" s="14"/>
      <c r="B213" s="252"/>
      <c r="C213" s="253"/>
      <c r="D213" s="243" t="s">
        <v>169</v>
      </c>
      <c r="E213" s="254" t="s">
        <v>1</v>
      </c>
      <c r="F213" s="255" t="s">
        <v>333</v>
      </c>
      <c r="G213" s="253"/>
      <c r="H213" s="256">
        <v>28</v>
      </c>
      <c r="I213" s="257"/>
      <c r="J213" s="253"/>
      <c r="K213" s="253"/>
      <c r="L213" s="258"/>
      <c r="M213" s="259"/>
      <c r="N213" s="260"/>
      <c r="O213" s="260"/>
      <c r="P213" s="260"/>
      <c r="Q213" s="260"/>
      <c r="R213" s="260"/>
      <c r="S213" s="260"/>
      <c r="T213" s="26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2" t="s">
        <v>169</v>
      </c>
      <c r="AU213" s="262" t="s">
        <v>84</v>
      </c>
      <c r="AV213" s="14" t="s">
        <v>86</v>
      </c>
      <c r="AW213" s="14" t="s">
        <v>32</v>
      </c>
      <c r="AX213" s="14" t="s">
        <v>76</v>
      </c>
      <c r="AY213" s="262" t="s">
        <v>156</v>
      </c>
    </row>
    <row r="214" s="15" customFormat="1">
      <c r="A214" s="15"/>
      <c r="B214" s="263"/>
      <c r="C214" s="264"/>
      <c r="D214" s="243" t="s">
        <v>169</v>
      </c>
      <c r="E214" s="265" t="s">
        <v>1</v>
      </c>
      <c r="F214" s="266" t="s">
        <v>179</v>
      </c>
      <c r="G214" s="264"/>
      <c r="H214" s="267">
        <v>28</v>
      </c>
      <c r="I214" s="268"/>
      <c r="J214" s="264"/>
      <c r="K214" s="264"/>
      <c r="L214" s="269"/>
      <c r="M214" s="270"/>
      <c r="N214" s="271"/>
      <c r="O214" s="271"/>
      <c r="P214" s="271"/>
      <c r="Q214" s="271"/>
      <c r="R214" s="271"/>
      <c r="S214" s="271"/>
      <c r="T214" s="272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73" t="s">
        <v>169</v>
      </c>
      <c r="AU214" s="273" t="s">
        <v>84</v>
      </c>
      <c r="AV214" s="15" t="s">
        <v>163</v>
      </c>
      <c r="AW214" s="15" t="s">
        <v>32</v>
      </c>
      <c r="AX214" s="15" t="s">
        <v>84</v>
      </c>
      <c r="AY214" s="273" t="s">
        <v>156</v>
      </c>
    </row>
    <row r="215" s="2" customFormat="1" ht="16.5" customHeight="1">
      <c r="A215" s="38"/>
      <c r="B215" s="39"/>
      <c r="C215" s="227" t="s">
        <v>394</v>
      </c>
      <c r="D215" s="227" t="s">
        <v>159</v>
      </c>
      <c r="E215" s="228" t="s">
        <v>1274</v>
      </c>
      <c r="F215" s="229" t="s">
        <v>1275</v>
      </c>
      <c r="G215" s="230" t="s">
        <v>1000</v>
      </c>
      <c r="H215" s="231">
        <v>7</v>
      </c>
      <c r="I215" s="232"/>
      <c r="J215" s="233">
        <f>ROUND(I215*H215,2)</f>
        <v>0</v>
      </c>
      <c r="K215" s="234"/>
      <c r="L215" s="44"/>
      <c r="M215" s="235" t="s">
        <v>1</v>
      </c>
      <c r="N215" s="236" t="s">
        <v>41</v>
      </c>
      <c r="O215" s="91"/>
      <c r="P215" s="237">
        <f>O215*H215</f>
        <v>0</v>
      </c>
      <c r="Q215" s="237">
        <v>0</v>
      </c>
      <c r="R215" s="237">
        <f>Q215*H215</f>
        <v>0</v>
      </c>
      <c r="S215" s="237">
        <v>0</v>
      </c>
      <c r="T215" s="23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9" t="s">
        <v>163</v>
      </c>
      <c r="AT215" s="239" t="s">
        <v>159</v>
      </c>
      <c r="AU215" s="239" t="s">
        <v>84</v>
      </c>
      <c r="AY215" s="17" t="s">
        <v>156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7" t="s">
        <v>84</v>
      </c>
      <c r="BK215" s="240">
        <f>ROUND(I215*H215,2)</f>
        <v>0</v>
      </c>
      <c r="BL215" s="17" t="s">
        <v>163</v>
      </c>
      <c r="BM215" s="239" t="s">
        <v>1517</v>
      </c>
    </row>
    <row r="216" s="13" customFormat="1">
      <c r="A216" s="13"/>
      <c r="B216" s="241"/>
      <c r="C216" s="242"/>
      <c r="D216" s="243" t="s">
        <v>169</v>
      </c>
      <c r="E216" s="244" t="s">
        <v>1</v>
      </c>
      <c r="F216" s="245" t="s">
        <v>1400</v>
      </c>
      <c r="G216" s="242"/>
      <c r="H216" s="244" t="s">
        <v>1</v>
      </c>
      <c r="I216" s="246"/>
      <c r="J216" s="242"/>
      <c r="K216" s="242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169</v>
      </c>
      <c r="AU216" s="251" t="s">
        <v>84</v>
      </c>
      <c r="AV216" s="13" t="s">
        <v>84</v>
      </c>
      <c r="AW216" s="13" t="s">
        <v>32</v>
      </c>
      <c r="AX216" s="13" t="s">
        <v>76</v>
      </c>
      <c r="AY216" s="251" t="s">
        <v>156</v>
      </c>
    </row>
    <row r="217" s="14" customFormat="1">
      <c r="A217" s="14"/>
      <c r="B217" s="252"/>
      <c r="C217" s="253"/>
      <c r="D217" s="243" t="s">
        <v>169</v>
      </c>
      <c r="E217" s="254" t="s">
        <v>1</v>
      </c>
      <c r="F217" s="255" t="s">
        <v>203</v>
      </c>
      <c r="G217" s="253"/>
      <c r="H217" s="256">
        <v>7</v>
      </c>
      <c r="I217" s="257"/>
      <c r="J217" s="253"/>
      <c r="K217" s="253"/>
      <c r="L217" s="258"/>
      <c r="M217" s="259"/>
      <c r="N217" s="260"/>
      <c r="O217" s="260"/>
      <c r="P217" s="260"/>
      <c r="Q217" s="260"/>
      <c r="R217" s="260"/>
      <c r="S217" s="260"/>
      <c r="T217" s="261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2" t="s">
        <v>169</v>
      </c>
      <c r="AU217" s="262" t="s">
        <v>84</v>
      </c>
      <c r="AV217" s="14" t="s">
        <v>86</v>
      </c>
      <c r="AW217" s="14" t="s">
        <v>32</v>
      </c>
      <c r="AX217" s="14" t="s">
        <v>76</v>
      </c>
      <c r="AY217" s="262" t="s">
        <v>156</v>
      </c>
    </row>
    <row r="218" s="15" customFormat="1">
      <c r="A218" s="15"/>
      <c r="B218" s="263"/>
      <c r="C218" s="264"/>
      <c r="D218" s="243" t="s">
        <v>169</v>
      </c>
      <c r="E218" s="265" t="s">
        <v>1</v>
      </c>
      <c r="F218" s="266" t="s">
        <v>179</v>
      </c>
      <c r="G218" s="264"/>
      <c r="H218" s="267">
        <v>7</v>
      </c>
      <c r="I218" s="268"/>
      <c r="J218" s="264"/>
      <c r="K218" s="264"/>
      <c r="L218" s="269"/>
      <c r="M218" s="270"/>
      <c r="N218" s="271"/>
      <c r="O218" s="271"/>
      <c r="P218" s="271"/>
      <c r="Q218" s="271"/>
      <c r="R218" s="271"/>
      <c r="S218" s="271"/>
      <c r="T218" s="272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3" t="s">
        <v>169</v>
      </c>
      <c r="AU218" s="273" t="s">
        <v>84</v>
      </c>
      <c r="AV218" s="15" t="s">
        <v>163</v>
      </c>
      <c r="AW218" s="15" t="s">
        <v>32</v>
      </c>
      <c r="AX218" s="15" t="s">
        <v>84</v>
      </c>
      <c r="AY218" s="273" t="s">
        <v>156</v>
      </c>
    </row>
    <row r="219" s="2" customFormat="1" ht="24.15" customHeight="1">
      <c r="A219" s="38"/>
      <c r="B219" s="39"/>
      <c r="C219" s="227" t="s">
        <v>401</v>
      </c>
      <c r="D219" s="227" t="s">
        <v>159</v>
      </c>
      <c r="E219" s="228" t="s">
        <v>1518</v>
      </c>
      <c r="F219" s="229" t="s">
        <v>1278</v>
      </c>
      <c r="G219" s="230" t="s">
        <v>1279</v>
      </c>
      <c r="H219" s="231">
        <v>1</v>
      </c>
      <c r="I219" s="232"/>
      <c r="J219" s="233">
        <f>ROUND(I219*H219,2)</f>
        <v>0</v>
      </c>
      <c r="K219" s="234"/>
      <c r="L219" s="44"/>
      <c r="M219" s="235" t="s">
        <v>1</v>
      </c>
      <c r="N219" s="236" t="s">
        <v>41</v>
      </c>
      <c r="O219" s="91"/>
      <c r="P219" s="237">
        <f>O219*H219</f>
        <v>0</v>
      </c>
      <c r="Q219" s="237">
        <v>0</v>
      </c>
      <c r="R219" s="237">
        <f>Q219*H219</f>
        <v>0</v>
      </c>
      <c r="S219" s="237">
        <v>0</v>
      </c>
      <c r="T219" s="23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9" t="s">
        <v>163</v>
      </c>
      <c r="AT219" s="239" t="s">
        <v>159</v>
      </c>
      <c r="AU219" s="239" t="s">
        <v>84</v>
      </c>
      <c r="AY219" s="17" t="s">
        <v>156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7" t="s">
        <v>84</v>
      </c>
      <c r="BK219" s="240">
        <f>ROUND(I219*H219,2)</f>
        <v>0</v>
      </c>
      <c r="BL219" s="17" t="s">
        <v>163</v>
      </c>
      <c r="BM219" s="239" t="s">
        <v>1519</v>
      </c>
    </row>
    <row r="220" s="2" customFormat="1" ht="24.15" customHeight="1">
      <c r="A220" s="38"/>
      <c r="B220" s="39"/>
      <c r="C220" s="274" t="s">
        <v>416</v>
      </c>
      <c r="D220" s="274" t="s">
        <v>298</v>
      </c>
      <c r="E220" s="275" t="s">
        <v>1520</v>
      </c>
      <c r="F220" s="276" t="s">
        <v>1282</v>
      </c>
      <c r="G220" s="277" t="s">
        <v>1279</v>
      </c>
      <c r="H220" s="278">
        <v>1</v>
      </c>
      <c r="I220" s="279"/>
      <c r="J220" s="280">
        <f>ROUND(I220*H220,2)</f>
        <v>0</v>
      </c>
      <c r="K220" s="281"/>
      <c r="L220" s="282"/>
      <c r="M220" s="283" t="s">
        <v>1</v>
      </c>
      <c r="N220" s="284" t="s">
        <v>41</v>
      </c>
      <c r="O220" s="91"/>
      <c r="P220" s="237">
        <f>O220*H220</f>
        <v>0</v>
      </c>
      <c r="Q220" s="237">
        <v>0</v>
      </c>
      <c r="R220" s="237">
        <f>Q220*H220</f>
        <v>0</v>
      </c>
      <c r="S220" s="237">
        <v>0</v>
      </c>
      <c r="T220" s="23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9" t="s">
        <v>213</v>
      </c>
      <c r="AT220" s="239" t="s">
        <v>298</v>
      </c>
      <c r="AU220" s="239" t="s">
        <v>84</v>
      </c>
      <c r="AY220" s="17" t="s">
        <v>156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7" t="s">
        <v>84</v>
      </c>
      <c r="BK220" s="240">
        <f>ROUND(I220*H220,2)</f>
        <v>0</v>
      </c>
      <c r="BL220" s="17" t="s">
        <v>163</v>
      </c>
      <c r="BM220" s="239" t="s">
        <v>1521</v>
      </c>
    </row>
    <row r="221" s="13" customFormat="1">
      <c r="A221" s="13"/>
      <c r="B221" s="241"/>
      <c r="C221" s="242"/>
      <c r="D221" s="243" t="s">
        <v>169</v>
      </c>
      <c r="E221" s="244" t="s">
        <v>1</v>
      </c>
      <c r="F221" s="245" t="s">
        <v>1400</v>
      </c>
      <c r="G221" s="242"/>
      <c r="H221" s="244" t="s">
        <v>1</v>
      </c>
      <c r="I221" s="246"/>
      <c r="J221" s="242"/>
      <c r="K221" s="242"/>
      <c r="L221" s="247"/>
      <c r="M221" s="248"/>
      <c r="N221" s="249"/>
      <c r="O221" s="249"/>
      <c r="P221" s="249"/>
      <c r="Q221" s="249"/>
      <c r="R221" s="249"/>
      <c r="S221" s="249"/>
      <c r="T221" s="25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1" t="s">
        <v>169</v>
      </c>
      <c r="AU221" s="251" t="s">
        <v>84</v>
      </c>
      <c r="AV221" s="13" t="s">
        <v>84</v>
      </c>
      <c r="AW221" s="13" t="s">
        <v>32</v>
      </c>
      <c r="AX221" s="13" t="s">
        <v>76</v>
      </c>
      <c r="AY221" s="251" t="s">
        <v>156</v>
      </c>
    </row>
    <row r="222" s="14" customFormat="1">
      <c r="A222" s="14"/>
      <c r="B222" s="252"/>
      <c r="C222" s="253"/>
      <c r="D222" s="243" t="s">
        <v>169</v>
      </c>
      <c r="E222" s="254" t="s">
        <v>1</v>
      </c>
      <c r="F222" s="255" t="s">
        <v>84</v>
      </c>
      <c r="G222" s="253"/>
      <c r="H222" s="256">
        <v>1</v>
      </c>
      <c r="I222" s="257"/>
      <c r="J222" s="253"/>
      <c r="K222" s="253"/>
      <c r="L222" s="258"/>
      <c r="M222" s="259"/>
      <c r="N222" s="260"/>
      <c r="O222" s="260"/>
      <c r="P222" s="260"/>
      <c r="Q222" s="260"/>
      <c r="R222" s="260"/>
      <c r="S222" s="260"/>
      <c r="T222" s="26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2" t="s">
        <v>169</v>
      </c>
      <c r="AU222" s="262" t="s">
        <v>84</v>
      </c>
      <c r="AV222" s="14" t="s">
        <v>86</v>
      </c>
      <c r="AW222" s="14" t="s">
        <v>32</v>
      </c>
      <c r="AX222" s="14" t="s">
        <v>76</v>
      </c>
      <c r="AY222" s="262" t="s">
        <v>156</v>
      </c>
    </row>
    <row r="223" s="15" customFormat="1">
      <c r="A223" s="15"/>
      <c r="B223" s="263"/>
      <c r="C223" s="264"/>
      <c r="D223" s="243" t="s">
        <v>169</v>
      </c>
      <c r="E223" s="265" t="s">
        <v>1</v>
      </c>
      <c r="F223" s="266" t="s">
        <v>179</v>
      </c>
      <c r="G223" s="264"/>
      <c r="H223" s="267">
        <v>1</v>
      </c>
      <c r="I223" s="268"/>
      <c r="J223" s="264"/>
      <c r="K223" s="264"/>
      <c r="L223" s="269"/>
      <c r="M223" s="270"/>
      <c r="N223" s="271"/>
      <c r="O223" s="271"/>
      <c r="P223" s="271"/>
      <c r="Q223" s="271"/>
      <c r="R223" s="271"/>
      <c r="S223" s="271"/>
      <c r="T223" s="272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3" t="s">
        <v>169</v>
      </c>
      <c r="AU223" s="273" t="s">
        <v>84</v>
      </c>
      <c r="AV223" s="15" t="s">
        <v>163</v>
      </c>
      <c r="AW223" s="15" t="s">
        <v>32</v>
      </c>
      <c r="AX223" s="15" t="s">
        <v>84</v>
      </c>
      <c r="AY223" s="273" t="s">
        <v>156</v>
      </c>
    </row>
    <row r="224" s="2" customFormat="1" ht="24.15" customHeight="1">
      <c r="A224" s="38"/>
      <c r="B224" s="39"/>
      <c r="C224" s="274" t="s">
        <v>422</v>
      </c>
      <c r="D224" s="274" t="s">
        <v>298</v>
      </c>
      <c r="E224" s="275" t="s">
        <v>1522</v>
      </c>
      <c r="F224" s="276" t="s">
        <v>1285</v>
      </c>
      <c r="G224" s="277" t="s">
        <v>1279</v>
      </c>
      <c r="H224" s="278">
        <v>1</v>
      </c>
      <c r="I224" s="279"/>
      <c r="J224" s="280">
        <f>ROUND(I224*H224,2)</f>
        <v>0</v>
      </c>
      <c r="K224" s="281"/>
      <c r="L224" s="282"/>
      <c r="M224" s="283" t="s">
        <v>1</v>
      </c>
      <c r="N224" s="284" t="s">
        <v>41</v>
      </c>
      <c r="O224" s="91"/>
      <c r="P224" s="237">
        <f>O224*H224</f>
        <v>0</v>
      </c>
      <c r="Q224" s="237">
        <v>0</v>
      </c>
      <c r="R224" s="237">
        <f>Q224*H224</f>
        <v>0</v>
      </c>
      <c r="S224" s="237">
        <v>0</v>
      </c>
      <c r="T224" s="23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9" t="s">
        <v>213</v>
      </c>
      <c r="AT224" s="239" t="s">
        <v>298</v>
      </c>
      <c r="AU224" s="239" t="s">
        <v>84</v>
      </c>
      <c r="AY224" s="17" t="s">
        <v>156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7" t="s">
        <v>84</v>
      </c>
      <c r="BK224" s="240">
        <f>ROUND(I224*H224,2)</f>
        <v>0</v>
      </c>
      <c r="BL224" s="17" t="s">
        <v>163</v>
      </c>
      <c r="BM224" s="239" t="s">
        <v>1523</v>
      </c>
    </row>
    <row r="225" s="13" customFormat="1">
      <c r="A225" s="13"/>
      <c r="B225" s="241"/>
      <c r="C225" s="242"/>
      <c r="D225" s="243" t="s">
        <v>169</v>
      </c>
      <c r="E225" s="244" t="s">
        <v>1</v>
      </c>
      <c r="F225" s="245" t="s">
        <v>1400</v>
      </c>
      <c r="G225" s="242"/>
      <c r="H225" s="244" t="s">
        <v>1</v>
      </c>
      <c r="I225" s="246"/>
      <c r="J225" s="242"/>
      <c r="K225" s="242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169</v>
      </c>
      <c r="AU225" s="251" t="s">
        <v>84</v>
      </c>
      <c r="AV225" s="13" t="s">
        <v>84</v>
      </c>
      <c r="AW225" s="13" t="s">
        <v>32</v>
      </c>
      <c r="AX225" s="13" t="s">
        <v>76</v>
      </c>
      <c r="AY225" s="251" t="s">
        <v>156</v>
      </c>
    </row>
    <row r="226" s="14" customFormat="1">
      <c r="A226" s="14"/>
      <c r="B226" s="252"/>
      <c r="C226" s="253"/>
      <c r="D226" s="243" t="s">
        <v>169</v>
      </c>
      <c r="E226" s="254" t="s">
        <v>1</v>
      </c>
      <c r="F226" s="255" t="s">
        <v>84</v>
      </c>
      <c r="G226" s="253"/>
      <c r="H226" s="256">
        <v>1</v>
      </c>
      <c r="I226" s="257"/>
      <c r="J226" s="253"/>
      <c r="K226" s="253"/>
      <c r="L226" s="258"/>
      <c r="M226" s="259"/>
      <c r="N226" s="260"/>
      <c r="O226" s="260"/>
      <c r="P226" s="260"/>
      <c r="Q226" s="260"/>
      <c r="R226" s="260"/>
      <c r="S226" s="260"/>
      <c r="T226" s="261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2" t="s">
        <v>169</v>
      </c>
      <c r="AU226" s="262" t="s">
        <v>84</v>
      </c>
      <c r="AV226" s="14" t="s">
        <v>86</v>
      </c>
      <c r="AW226" s="14" t="s">
        <v>32</v>
      </c>
      <c r="AX226" s="14" t="s">
        <v>76</v>
      </c>
      <c r="AY226" s="262" t="s">
        <v>156</v>
      </c>
    </row>
    <row r="227" s="15" customFormat="1">
      <c r="A227" s="15"/>
      <c r="B227" s="263"/>
      <c r="C227" s="264"/>
      <c r="D227" s="243" t="s">
        <v>169</v>
      </c>
      <c r="E227" s="265" t="s">
        <v>1</v>
      </c>
      <c r="F227" s="266" t="s">
        <v>179</v>
      </c>
      <c r="G227" s="264"/>
      <c r="H227" s="267">
        <v>1</v>
      </c>
      <c r="I227" s="268"/>
      <c r="J227" s="264"/>
      <c r="K227" s="264"/>
      <c r="L227" s="269"/>
      <c r="M227" s="270"/>
      <c r="N227" s="271"/>
      <c r="O227" s="271"/>
      <c r="P227" s="271"/>
      <c r="Q227" s="271"/>
      <c r="R227" s="271"/>
      <c r="S227" s="271"/>
      <c r="T227" s="272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73" t="s">
        <v>169</v>
      </c>
      <c r="AU227" s="273" t="s">
        <v>84</v>
      </c>
      <c r="AV227" s="15" t="s">
        <v>163</v>
      </c>
      <c r="AW227" s="15" t="s">
        <v>32</v>
      </c>
      <c r="AX227" s="15" t="s">
        <v>84</v>
      </c>
      <c r="AY227" s="273" t="s">
        <v>156</v>
      </c>
    </row>
    <row r="228" s="2" customFormat="1" ht="33" customHeight="1">
      <c r="A228" s="38"/>
      <c r="B228" s="39"/>
      <c r="C228" s="227" t="s">
        <v>426</v>
      </c>
      <c r="D228" s="227" t="s">
        <v>159</v>
      </c>
      <c r="E228" s="228" t="s">
        <v>1524</v>
      </c>
      <c r="F228" s="229" t="s">
        <v>1525</v>
      </c>
      <c r="G228" s="230" t="s">
        <v>1292</v>
      </c>
      <c r="H228" s="231">
        <v>4</v>
      </c>
      <c r="I228" s="232"/>
      <c r="J228" s="233">
        <f>ROUND(I228*H228,2)</f>
        <v>0</v>
      </c>
      <c r="K228" s="234"/>
      <c r="L228" s="44"/>
      <c r="M228" s="235" t="s">
        <v>1</v>
      </c>
      <c r="N228" s="236" t="s">
        <v>41</v>
      </c>
      <c r="O228" s="91"/>
      <c r="P228" s="237">
        <f>O228*H228</f>
        <v>0</v>
      </c>
      <c r="Q228" s="237">
        <v>0</v>
      </c>
      <c r="R228" s="237">
        <f>Q228*H228</f>
        <v>0</v>
      </c>
      <c r="S228" s="237">
        <v>0</v>
      </c>
      <c r="T228" s="23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9" t="s">
        <v>163</v>
      </c>
      <c r="AT228" s="239" t="s">
        <v>159</v>
      </c>
      <c r="AU228" s="239" t="s">
        <v>84</v>
      </c>
      <c r="AY228" s="17" t="s">
        <v>156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7" t="s">
        <v>84</v>
      </c>
      <c r="BK228" s="240">
        <f>ROUND(I228*H228,2)</f>
        <v>0</v>
      </c>
      <c r="BL228" s="17" t="s">
        <v>163</v>
      </c>
      <c r="BM228" s="239" t="s">
        <v>1526</v>
      </c>
    </row>
    <row r="229" s="13" customFormat="1">
      <c r="A229" s="13"/>
      <c r="B229" s="241"/>
      <c r="C229" s="242"/>
      <c r="D229" s="243" t="s">
        <v>169</v>
      </c>
      <c r="E229" s="244" t="s">
        <v>1</v>
      </c>
      <c r="F229" s="245" t="s">
        <v>1400</v>
      </c>
      <c r="G229" s="242"/>
      <c r="H229" s="244" t="s">
        <v>1</v>
      </c>
      <c r="I229" s="246"/>
      <c r="J229" s="242"/>
      <c r="K229" s="242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169</v>
      </c>
      <c r="AU229" s="251" t="s">
        <v>84</v>
      </c>
      <c r="AV229" s="13" t="s">
        <v>84</v>
      </c>
      <c r="AW229" s="13" t="s">
        <v>32</v>
      </c>
      <c r="AX229" s="13" t="s">
        <v>76</v>
      </c>
      <c r="AY229" s="251" t="s">
        <v>156</v>
      </c>
    </row>
    <row r="230" s="14" customFormat="1">
      <c r="A230" s="14"/>
      <c r="B230" s="252"/>
      <c r="C230" s="253"/>
      <c r="D230" s="243" t="s">
        <v>169</v>
      </c>
      <c r="E230" s="254" t="s">
        <v>1</v>
      </c>
      <c r="F230" s="255" t="s">
        <v>163</v>
      </c>
      <c r="G230" s="253"/>
      <c r="H230" s="256">
        <v>4</v>
      </c>
      <c r="I230" s="257"/>
      <c r="J230" s="253"/>
      <c r="K230" s="253"/>
      <c r="L230" s="258"/>
      <c r="M230" s="259"/>
      <c r="N230" s="260"/>
      <c r="O230" s="260"/>
      <c r="P230" s="260"/>
      <c r="Q230" s="260"/>
      <c r="R230" s="260"/>
      <c r="S230" s="260"/>
      <c r="T230" s="26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2" t="s">
        <v>169</v>
      </c>
      <c r="AU230" s="262" t="s">
        <v>84</v>
      </c>
      <c r="AV230" s="14" t="s">
        <v>86</v>
      </c>
      <c r="AW230" s="14" t="s">
        <v>32</v>
      </c>
      <c r="AX230" s="14" t="s">
        <v>76</v>
      </c>
      <c r="AY230" s="262" t="s">
        <v>156</v>
      </c>
    </row>
    <row r="231" s="15" customFormat="1">
      <c r="A231" s="15"/>
      <c r="B231" s="263"/>
      <c r="C231" s="264"/>
      <c r="D231" s="243" t="s">
        <v>169</v>
      </c>
      <c r="E231" s="265" t="s">
        <v>1</v>
      </c>
      <c r="F231" s="266" t="s">
        <v>179</v>
      </c>
      <c r="G231" s="264"/>
      <c r="H231" s="267">
        <v>4</v>
      </c>
      <c r="I231" s="268"/>
      <c r="J231" s="264"/>
      <c r="K231" s="264"/>
      <c r="L231" s="269"/>
      <c r="M231" s="270"/>
      <c r="N231" s="271"/>
      <c r="O231" s="271"/>
      <c r="P231" s="271"/>
      <c r="Q231" s="271"/>
      <c r="R231" s="271"/>
      <c r="S231" s="271"/>
      <c r="T231" s="272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3" t="s">
        <v>169</v>
      </c>
      <c r="AU231" s="273" t="s">
        <v>84</v>
      </c>
      <c r="AV231" s="15" t="s">
        <v>163</v>
      </c>
      <c r="AW231" s="15" t="s">
        <v>32</v>
      </c>
      <c r="AX231" s="15" t="s">
        <v>84</v>
      </c>
      <c r="AY231" s="273" t="s">
        <v>156</v>
      </c>
    </row>
    <row r="232" s="2" customFormat="1" ht="16.5" customHeight="1">
      <c r="A232" s="38"/>
      <c r="B232" s="39"/>
      <c r="C232" s="227" t="s">
        <v>431</v>
      </c>
      <c r="D232" s="227" t="s">
        <v>159</v>
      </c>
      <c r="E232" s="228" t="s">
        <v>1527</v>
      </c>
      <c r="F232" s="229" t="s">
        <v>1528</v>
      </c>
      <c r="G232" s="230" t="s">
        <v>1279</v>
      </c>
      <c r="H232" s="231">
        <v>4</v>
      </c>
      <c r="I232" s="232"/>
      <c r="J232" s="233">
        <f>ROUND(I232*H232,2)</f>
        <v>0</v>
      </c>
      <c r="K232" s="234"/>
      <c r="L232" s="44"/>
      <c r="M232" s="235" t="s">
        <v>1</v>
      </c>
      <c r="N232" s="236" t="s">
        <v>41</v>
      </c>
      <c r="O232" s="91"/>
      <c r="P232" s="237">
        <f>O232*H232</f>
        <v>0</v>
      </c>
      <c r="Q232" s="237">
        <v>0</v>
      </c>
      <c r="R232" s="237">
        <f>Q232*H232</f>
        <v>0</v>
      </c>
      <c r="S232" s="237">
        <v>0</v>
      </c>
      <c r="T232" s="23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9" t="s">
        <v>163</v>
      </c>
      <c r="AT232" s="239" t="s">
        <v>159</v>
      </c>
      <c r="AU232" s="239" t="s">
        <v>84</v>
      </c>
      <c r="AY232" s="17" t="s">
        <v>156</v>
      </c>
      <c r="BE232" s="240">
        <f>IF(N232="základní",J232,0)</f>
        <v>0</v>
      </c>
      <c r="BF232" s="240">
        <f>IF(N232="snížená",J232,0)</f>
        <v>0</v>
      </c>
      <c r="BG232" s="240">
        <f>IF(N232="zákl. přenesená",J232,0)</f>
        <v>0</v>
      </c>
      <c r="BH232" s="240">
        <f>IF(N232="sníž. přenesená",J232,0)</f>
        <v>0</v>
      </c>
      <c r="BI232" s="240">
        <f>IF(N232="nulová",J232,0)</f>
        <v>0</v>
      </c>
      <c r="BJ232" s="17" t="s">
        <v>84</v>
      </c>
      <c r="BK232" s="240">
        <f>ROUND(I232*H232,2)</f>
        <v>0</v>
      </c>
      <c r="BL232" s="17" t="s">
        <v>163</v>
      </c>
      <c r="BM232" s="239" t="s">
        <v>1529</v>
      </c>
    </row>
    <row r="233" s="13" customFormat="1">
      <c r="A233" s="13"/>
      <c r="B233" s="241"/>
      <c r="C233" s="242"/>
      <c r="D233" s="243" t="s">
        <v>169</v>
      </c>
      <c r="E233" s="244" t="s">
        <v>1</v>
      </c>
      <c r="F233" s="245" t="s">
        <v>1400</v>
      </c>
      <c r="G233" s="242"/>
      <c r="H233" s="244" t="s">
        <v>1</v>
      </c>
      <c r="I233" s="246"/>
      <c r="J233" s="242"/>
      <c r="K233" s="242"/>
      <c r="L233" s="247"/>
      <c r="M233" s="248"/>
      <c r="N233" s="249"/>
      <c r="O233" s="249"/>
      <c r="P233" s="249"/>
      <c r="Q233" s="249"/>
      <c r="R233" s="249"/>
      <c r="S233" s="249"/>
      <c r="T233" s="25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1" t="s">
        <v>169</v>
      </c>
      <c r="AU233" s="251" t="s">
        <v>84</v>
      </c>
      <c r="AV233" s="13" t="s">
        <v>84</v>
      </c>
      <c r="AW233" s="13" t="s">
        <v>32</v>
      </c>
      <c r="AX233" s="13" t="s">
        <v>76</v>
      </c>
      <c r="AY233" s="251" t="s">
        <v>156</v>
      </c>
    </row>
    <row r="234" s="14" customFormat="1">
      <c r="A234" s="14"/>
      <c r="B234" s="252"/>
      <c r="C234" s="253"/>
      <c r="D234" s="243" t="s">
        <v>169</v>
      </c>
      <c r="E234" s="254" t="s">
        <v>1</v>
      </c>
      <c r="F234" s="255" t="s">
        <v>163</v>
      </c>
      <c r="G234" s="253"/>
      <c r="H234" s="256">
        <v>4</v>
      </c>
      <c r="I234" s="257"/>
      <c r="J234" s="253"/>
      <c r="K234" s="253"/>
      <c r="L234" s="258"/>
      <c r="M234" s="259"/>
      <c r="N234" s="260"/>
      <c r="O234" s="260"/>
      <c r="P234" s="260"/>
      <c r="Q234" s="260"/>
      <c r="R234" s="260"/>
      <c r="S234" s="260"/>
      <c r="T234" s="261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2" t="s">
        <v>169</v>
      </c>
      <c r="AU234" s="262" t="s">
        <v>84</v>
      </c>
      <c r="AV234" s="14" t="s">
        <v>86</v>
      </c>
      <c r="AW234" s="14" t="s">
        <v>32</v>
      </c>
      <c r="AX234" s="14" t="s">
        <v>76</v>
      </c>
      <c r="AY234" s="262" t="s">
        <v>156</v>
      </c>
    </row>
    <row r="235" s="15" customFormat="1">
      <c r="A235" s="15"/>
      <c r="B235" s="263"/>
      <c r="C235" s="264"/>
      <c r="D235" s="243" t="s">
        <v>169</v>
      </c>
      <c r="E235" s="265" t="s">
        <v>1</v>
      </c>
      <c r="F235" s="266" t="s">
        <v>179</v>
      </c>
      <c r="G235" s="264"/>
      <c r="H235" s="267">
        <v>4</v>
      </c>
      <c r="I235" s="268"/>
      <c r="J235" s="264"/>
      <c r="K235" s="264"/>
      <c r="L235" s="269"/>
      <c r="M235" s="270"/>
      <c r="N235" s="271"/>
      <c r="O235" s="271"/>
      <c r="P235" s="271"/>
      <c r="Q235" s="271"/>
      <c r="R235" s="271"/>
      <c r="S235" s="271"/>
      <c r="T235" s="272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3" t="s">
        <v>169</v>
      </c>
      <c r="AU235" s="273" t="s">
        <v>84</v>
      </c>
      <c r="AV235" s="15" t="s">
        <v>163</v>
      </c>
      <c r="AW235" s="15" t="s">
        <v>32</v>
      </c>
      <c r="AX235" s="15" t="s">
        <v>84</v>
      </c>
      <c r="AY235" s="273" t="s">
        <v>156</v>
      </c>
    </row>
    <row r="236" s="2" customFormat="1" ht="16.5" customHeight="1">
      <c r="A236" s="38"/>
      <c r="B236" s="39"/>
      <c r="C236" s="227" t="s">
        <v>435</v>
      </c>
      <c r="D236" s="227" t="s">
        <v>159</v>
      </c>
      <c r="E236" s="228" t="s">
        <v>1530</v>
      </c>
      <c r="F236" s="229" t="s">
        <v>1531</v>
      </c>
      <c r="G236" s="230" t="s">
        <v>1292</v>
      </c>
      <c r="H236" s="231">
        <v>4</v>
      </c>
      <c r="I236" s="232"/>
      <c r="J236" s="233">
        <f>ROUND(I236*H236,2)</f>
        <v>0</v>
      </c>
      <c r="K236" s="234"/>
      <c r="L236" s="44"/>
      <c r="M236" s="235" t="s">
        <v>1</v>
      </c>
      <c r="N236" s="236" t="s">
        <v>41</v>
      </c>
      <c r="O236" s="91"/>
      <c r="P236" s="237">
        <f>O236*H236</f>
        <v>0</v>
      </c>
      <c r="Q236" s="237">
        <v>0</v>
      </c>
      <c r="R236" s="237">
        <f>Q236*H236</f>
        <v>0</v>
      </c>
      <c r="S236" s="237">
        <v>0</v>
      </c>
      <c r="T236" s="23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9" t="s">
        <v>163</v>
      </c>
      <c r="AT236" s="239" t="s">
        <v>159</v>
      </c>
      <c r="AU236" s="239" t="s">
        <v>84</v>
      </c>
      <c r="AY236" s="17" t="s">
        <v>156</v>
      </c>
      <c r="BE236" s="240">
        <f>IF(N236="základní",J236,0)</f>
        <v>0</v>
      </c>
      <c r="BF236" s="240">
        <f>IF(N236="snížená",J236,0)</f>
        <v>0</v>
      </c>
      <c r="BG236" s="240">
        <f>IF(N236="zákl. přenesená",J236,0)</f>
        <v>0</v>
      </c>
      <c r="BH236" s="240">
        <f>IF(N236="sníž. přenesená",J236,0)</f>
        <v>0</v>
      </c>
      <c r="BI236" s="240">
        <f>IF(N236="nulová",J236,0)</f>
        <v>0</v>
      </c>
      <c r="BJ236" s="17" t="s">
        <v>84</v>
      </c>
      <c r="BK236" s="240">
        <f>ROUND(I236*H236,2)</f>
        <v>0</v>
      </c>
      <c r="BL236" s="17" t="s">
        <v>163</v>
      </c>
      <c r="BM236" s="239" t="s">
        <v>1532</v>
      </c>
    </row>
    <row r="237" s="13" customFormat="1">
      <c r="A237" s="13"/>
      <c r="B237" s="241"/>
      <c r="C237" s="242"/>
      <c r="D237" s="243" t="s">
        <v>169</v>
      </c>
      <c r="E237" s="244" t="s">
        <v>1</v>
      </c>
      <c r="F237" s="245" t="s">
        <v>1400</v>
      </c>
      <c r="G237" s="242"/>
      <c r="H237" s="244" t="s">
        <v>1</v>
      </c>
      <c r="I237" s="246"/>
      <c r="J237" s="242"/>
      <c r="K237" s="242"/>
      <c r="L237" s="247"/>
      <c r="M237" s="248"/>
      <c r="N237" s="249"/>
      <c r="O237" s="249"/>
      <c r="P237" s="249"/>
      <c r="Q237" s="249"/>
      <c r="R237" s="249"/>
      <c r="S237" s="249"/>
      <c r="T237" s="25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1" t="s">
        <v>169</v>
      </c>
      <c r="AU237" s="251" t="s">
        <v>84</v>
      </c>
      <c r="AV237" s="13" t="s">
        <v>84</v>
      </c>
      <c r="AW237" s="13" t="s">
        <v>32</v>
      </c>
      <c r="AX237" s="13" t="s">
        <v>76</v>
      </c>
      <c r="AY237" s="251" t="s">
        <v>156</v>
      </c>
    </row>
    <row r="238" s="14" customFormat="1">
      <c r="A238" s="14"/>
      <c r="B238" s="252"/>
      <c r="C238" s="253"/>
      <c r="D238" s="243" t="s">
        <v>169</v>
      </c>
      <c r="E238" s="254" t="s">
        <v>1</v>
      </c>
      <c r="F238" s="255" t="s">
        <v>163</v>
      </c>
      <c r="G238" s="253"/>
      <c r="H238" s="256">
        <v>4</v>
      </c>
      <c r="I238" s="257"/>
      <c r="J238" s="253"/>
      <c r="K238" s="253"/>
      <c r="L238" s="258"/>
      <c r="M238" s="259"/>
      <c r="N238" s="260"/>
      <c r="O238" s="260"/>
      <c r="P238" s="260"/>
      <c r="Q238" s="260"/>
      <c r="R238" s="260"/>
      <c r="S238" s="260"/>
      <c r="T238" s="261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2" t="s">
        <v>169</v>
      </c>
      <c r="AU238" s="262" t="s">
        <v>84</v>
      </c>
      <c r="AV238" s="14" t="s">
        <v>86</v>
      </c>
      <c r="AW238" s="14" t="s">
        <v>32</v>
      </c>
      <c r="AX238" s="14" t="s">
        <v>76</v>
      </c>
      <c r="AY238" s="262" t="s">
        <v>156</v>
      </c>
    </row>
    <row r="239" s="15" customFormat="1">
      <c r="A239" s="15"/>
      <c r="B239" s="263"/>
      <c r="C239" s="264"/>
      <c r="D239" s="243" t="s">
        <v>169</v>
      </c>
      <c r="E239" s="265" t="s">
        <v>1</v>
      </c>
      <c r="F239" s="266" t="s">
        <v>179</v>
      </c>
      <c r="G239" s="264"/>
      <c r="H239" s="267">
        <v>4</v>
      </c>
      <c r="I239" s="268"/>
      <c r="J239" s="264"/>
      <c r="K239" s="264"/>
      <c r="L239" s="269"/>
      <c r="M239" s="270"/>
      <c r="N239" s="271"/>
      <c r="O239" s="271"/>
      <c r="P239" s="271"/>
      <c r="Q239" s="271"/>
      <c r="R239" s="271"/>
      <c r="S239" s="271"/>
      <c r="T239" s="272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73" t="s">
        <v>169</v>
      </c>
      <c r="AU239" s="273" t="s">
        <v>84</v>
      </c>
      <c r="AV239" s="15" t="s">
        <v>163</v>
      </c>
      <c r="AW239" s="15" t="s">
        <v>32</v>
      </c>
      <c r="AX239" s="15" t="s">
        <v>84</v>
      </c>
      <c r="AY239" s="273" t="s">
        <v>156</v>
      </c>
    </row>
    <row r="240" s="2" customFormat="1" ht="21.75" customHeight="1">
      <c r="A240" s="38"/>
      <c r="B240" s="39"/>
      <c r="C240" s="227" t="s">
        <v>440</v>
      </c>
      <c r="D240" s="227" t="s">
        <v>159</v>
      </c>
      <c r="E240" s="228" t="s">
        <v>1533</v>
      </c>
      <c r="F240" s="229" t="s">
        <v>1386</v>
      </c>
      <c r="G240" s="230" t="s">
        <v>1279</v>
      </c>
      <c r="H240" s="231">
        <v>1</v>
      </c>
      <c r="I240" s="232"/>
      <c r="J240" s="233">
        <f>ROUND(I240*H240,2)</f>
        <v>0</v>
      </c>
      <c r="K240" s="234"/>
      <c r="L240" s="44"/>
      <c r="M240" s="235" t="s">
        <v>1</v>
      </c>
      <c r="N240" s="236" t="s">
        <v>41</v>
      </c>
      <c r="O240" s="91"/>
      <c r="P240" s="237">
        <f>O240*H240</f>
        <v>0</v>
      </c>
      <c r="Q240" s="237">
        <v>0</v>
      </c>
      <c r="R240" s="237">
        <f>Q240*H240</f>
        <v>0</v>
      </c>
      <c r="S240" s="237">
        <v>0</v>
      </c>
      <c r="T240" s="23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9" t="s">
        <v>163</v>
      </c>
      <c r="AT240" s="239" t="s">
        <v>159</v>
      </c>
      <c r="AU240" s="239" t="s">
        <v>84</v>
      </c>
      <c r="AY240" s="17" t="s">
        <v>156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7" t="s">
        <v>84</v>
      </c>
      <c r="BK240" s="240">
        <f>ROUND(I240*H240,2)</f>
        <v>0</v>
      </c>
      <c r="BL240" s="17" t="s">
        <v>163</v>
      </c>
      <c r="BM240" s="239" t="s">
        <v>1534</v>
      </c>
    </row>
    <row r="241" s="13" customFormat="1">
      <c r="A241" s="13"/>
      <c r="B241" s="241"/>
      <c r="C241" s="242"/>
      <c r="D241" s="243" t="s">
        <v>169</v>
      </c>
      <c r="E241" s="244" t="s">
        <v>1</v>
      </c>
      <c r="F241" s="245" t="s">
        <v>1400</v>
      </c>
      <c r="G241" s="242"/>
      <c r="H241" s="244" t="s">
        <v>1</v>
      </c>
      <c r="I241" s="246"/>
      <c r="J241" s="242"/>
      <c r="K241" s="242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169</v>
      </c>
      <c r="AU241" s="251" t="s">
        <v>84</v>
      </c>
      <c r="AV241" s="13" t="s">
        <v>84</v>
      </c>
      <c r="AW241" s="13" t="s">
        <v>32</v>
      </c>
      <c r="AX241" s="13" t="s">
        <v>76</v>
      </c>
      <c r="AY241" s="251" t="s">
        <v>156</v>
      </c>
    </row>
    <row r="242" s="14" customFormat="1">
      <c r="A242" s="14"/>
      <c r="B242" s="252"/>
      <c r="C242" s="253"/>
      <c r="D242" s="243" t="s">
        <v>169</v>
      </c>
      <c r="E242" s="254" t="s">
        <v>1</v>
      </c>
      <c r="F242" s="255" t="s">
        <v>84</v>
      </c>
      <c r="G242" s="253"/>
      <c r="H242" s="256">
        <v>1</v>
      </c>
      <c r="I242" s="257"/>
      <c r="J242" s="253"/>
      <c r="K242" s="253"/>
      <c r="L242" s="258"/>
      <c r="M242" s="259"/>
      <c r="N242" s="260"/>
      <c r="O242" s="260"/>
      <c r="P242" s="260"/>
      <c r="Q242" s="260"/>
      <c r="R242" s="260"/>
      <c r="S242" s="260"/>
      <c r="T242" s="261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2" t="s">
        <v>169</v>
      </c>
      <c r="AU242" s="262" t="s">
        <v>84</v>
      </c>
      <c r="AV242" s="14" t="s">
        <v>86</v>
      </c>
      <c r="AW242" s="14" t="s">
        <v>32</v>
      </c>
      <c r="AX242" s="14" t="s">
        <v>76</v>
      </c>
      <c r="AY242" s="262" t="s">
        <v>156</v>
      </c>
    </row>
    <row r="243" s="15" customFormat="1">
      <c r="A243" s="15"/>
      <c r="B243" s="263"/>
      <c r="C243" s="264"/>
      <c r="D243" s="243" t="s">
        <v>169</v>
      </c>
      <c r="E243" s="265" t="s">
        <v>1</v>
      </c>
      <c r="F243" s="266" t="s">
        <v>179</v>
      </c>
      <c r="G243" s="264"/>
      <c r="H243" s="267">
        <v>1</v>
      </c>
      <c r="I243" s="268"/>
      <c r="J243" s="264"/>
      <c r="K243" s="264"/>
      <c r="L243" s="269"/>
      <c r="M243" s="270"/>
      <c r="N243" s="271"/>
      <c r="O243" s="271"/>
      <c r="P243" s="271"/>
      <c r="Q243" s="271"/>
      <c r="R243" s="271"/>
      <c r="S243" s="271"/>
      <c r="T243" s="272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3" t="s">
        <v>169</v>
      </c>
      <c r="AU243" s="273" t="s">
        <v>84</v>
      </c>
      <c r="AV243" s="15" t="s">
        <v>163</v>
      </c>
      <c r="AW243" s="15" t="s">
        <v>32</v>
      </c>
      <c r="AX243" s="15" t="s">
        <v>84</v>
      </c>
      <c r="AY243" s="273" t="s">
        <v>156</v>
      </c>
    </row>
    <row r="244" s="2" customFormat="1" ht="16.5" customHeight="1">
      <c r="A244" s="38"/>
      <c r="B244" s="39"/>
      <c r="C244" s="227" t="s">
        <v>446</v>
      </c>
      <c r="D244" s="227" t="s">
        <v>159</v>
      </c>
      <c r="E244" s="228" t="s">
        <v>1535</v>
      </c>
      <c r="F244" s="229" t="s">
        <v>1301</v>
      </c>
      <c r="G244" s="230" t="s">
        <v>1279</v>
      </c>
      <c r="H244" s="231">
        <v>1</v>
      </c>
      <c r="I244" s="232"/>
      <c r="J244" s="233">
        <f>ROUND(I244*H244,2)</f>
        <v>0</v>
      </c>
      <c r="K244" s="234"/>
      <c r="L244" s="44"/>
      <c r="M244" s="235" t="s">
        <v>1</v>
      </c>
      <c r="N244" s="236" t="s">
        <v>41</v>
      </c>
      <c r="O244" s="91"/>
      <c r="P244" s="237">
        <f>O244*H244</f>
        <v>0</v>
      </c>
      <c r="Q244" s="237">
        <v>0</v>
      </c>
      <c r="R244" s="237">
        <f>Q244*H244</f>
        <v>0</v>
      </c>
      <c r="S244" s="237">
        <v>0</v>
      </c>
      <c r="T244" s="23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9" t="s">
        <v>163</v>
      </c>
      <c r="AT244" s="239" t="s">
        <v>159</v>
      </c>
      <c r="AU244" s="239" t="s">
        <v>84</v>
      </c>
      <c r="AY244" s="17" t="s">
        <v>156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7" t="s">
        <v>84</v>
      </c>
      <c r="BK244" s="240">
        <f>ROUND(I244*H244,2)</f>
        <v>0</v>
      </c>
      <c r="BL244" s="17" t="s">
        <v>163</v>
      </c>
      <c r="BM244" s="239" t="s">
        <v>1536</v>
      </c>
    </row>
    <row r="245" s="13" customFormat="1">
      <c r="A245" s="13"/>
      <c r="B245" s="241"/>
      <c r="C245" s="242"/>
      <c r="D245" s="243" t="s">
        <v>169</v>
      </c>
      <c r="E245" s="244" t="s">
        <v>1</v>
      </c>
      <c r="F245" s="245" t="s">
        <v>1400</v>
      </c>
      <c r="G245" s="242"/>
      <c r="H245" s="244" t="s">
        <v>1</v>
      </c>
      <c r="I245" s="246"/>
      <c r="J245" s="242"/>
      <c r="K245" s="242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169</v>
      </c>
      <c r="AU245" s="251" t="s">
        <v>84</v>
      </c>
      <c r="AV245" s="13" t="s">
        <v>84</v>
      </c>
      <c r="AW245" s="13" t="s">
        <v>32</v>
      </c>
      <c r="AX245" s="13" t="s">
        <v>76</v>
      </c>
      <c r="AY245" s="251" t="s">
        <v>156</v>
      </c>
    </row>
    <row r="246" s="14" customFormat="1">
      <c r="A246" s="14"/>
      <c r="B246" s="252"/>
      <c r="C246" s="253"/>
      <c r="D246" s="243" t="s">
        <v>169</v>
      </c>
      <c r="E246" s="254" t="s">
        <v>1</v>
      </c>
      <c r="F246" s="255" t="s">
        <v>84</v>
      </c>
      <c r="G246" s="253"/>
      <c r="H246" s="256">
        <v>1</v>
      </c>
      <c r="I246" s="257"/>
      <c r="J246" s="253"/>
      <c r="K246" s="253"/>
      <c r="L246" s="258"/>
      <c r="M246" s="259"/>
      <c r="N246" s="260"/>
      <c r="O246" s="260"/>
      <c r="P246" s="260"/>
      <c r="Q246" s="260"/>
      <c r="R246" s="260"/>
      <c r="S246" s="260"/>
      <c r="T246" s="26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2" t="s">
        <v>169</v>
      </c>
      <c r="AU246" s="262" t="s">
        <v>84</v>
      </c>
      <c r="AV246" s="14" t="s">
        <v>86</v>
      </c>
      <c r="AW246" s="14" t="s">
        <v>32</v>
      </c>
      <c r="AX246" s="14" t="s">
        <v>76</v>
      </c>
      <c r="AY246" s="262" t="s">
        <v>156</v>
      </c>
    </row>
    <row r="247" s="15" customFormat="1">
      <c r="A247" s="15"/>
      <c r="B247" s="263"/>
      <c r="C247" s="264"/>
      <c r="D247" s="243" t="s">
        <v>169</v>
      </c>
      <c r="E247" s="265" t="s">
        <v>1</v>
      </c>
      <c r="F247" s="266" t="s">
        <v>179</v>
      </c>
      <c r="G247" s="264"/>
      <c r="H247" s="267">
        <v>1</v>
      </c>
      <c r="I247" s="268"/>
      <c r="J247" s="264"/>
      <c r="K247" s="264"/>
      <c r="L247" s="269"/>
      <c r="M247" s="289"/>
      <c r="N247" s="290"/>
      <c r="O247" s="290"/>
      <c r="P247" s="290"/>
      <c r="Q247" s="290"/>
      <c r="R247" s="290"/>
      <c r="S247" s="290"/>
      <c r="T247" s="291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73" t="s">
        <v>169</v>
      </c>
      <c r="AU247" s="273" t="s">
        <v>84</v>
      </c>
      <c r="AV247" s="15" t="s">
        <v>163</v>
      </c>
      <c r="AW247" s="15" t="s">
        <v>32</v>
      </c>
      <c r="AX247" s="15" t="s">
        <v>84</v>
      </c>
      <c r="AY247" s="273" t="s">
        <v>156</v>
      </c>
    </row>
    <row r="248" s="2" customFormat="1" ht="6.96" customHeight="1">
      <c r="A248" s="38"/>
      <c r="B248" s="66"/>
      <c r="C248" s="67"/>
      <c r="D248" s="67"/>
      <c r="E248" s="67"/>
      <c r="F248" s="67"/>
      <c r="G248" s="67"/>
      <c r="H248" s="67"/>
      <c r="I248" s="67"/>
      <c r="J248" s="67"/>
      <c r="K248" s="67"/>
      <c r="L248" s="44"/>
      <c r="M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</row>
  </sheetData>
  <sheetProtection sheet="1" autoFilter="0" formatColumns="0" formatRows="0" objects="1" scenarios="1" spinCount="100000" saltValue="mg6Q7lWtstPB/g1a8hXUX0dJ3zCjj1f/Jml0sla0TkFueav9Jv34Sj5XGAwY10B4GsvLJbrXCXTCuYW3SURE5A==" hashValue="MdcqRdFXZhXDs7+BN21XG9nEbNYgr++c1/owwWl8D7NcL4xhUJ4rXgnQ+l7CiqMZGg/2Q4HHWYe99no59RZGow==" algorithmName="SHA-512" password="EFD1"/>
  <autoFilter ref="C120:K24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111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2.NP objektu F2 PřP UPOL_R01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1537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16. 4. 2026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0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0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33</v>
      </c>
      <c r="E23" s="38"/>
      <c r="F23" s="38"/>
      <c r="G23" s="38"/>
      <c r="H23" s="38"/>
      <c r="I23" s="150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0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ROUND((SUM(BE117:BE127)),  2)</f>
        <v>0</v>
      </c>
      <c r="G33" s="38"/>
      <c r="H33" s="38"/>
      <c r="I33" s="164">
        <v>0.20999999999999999</v>
      </c>
      <c r="J33" s="163">
        <f>ROUND(((SUM(BE117:BE127))*I33),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ROUND((SUM(BF117:BF127)),  2)</f>
        <v>0</v>
      </c>
      <c r="G34" s="38"/>
      <c r="H34" s="38"/>
      <c r="I34" s="164">
        <v>0.12</v>
      </c>
      <c r="J34" s="163">
        <f>ROUND(((SUM(BF117:BF127))*I34),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ROUND((SUM(BG117:BG127)),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ROUND((SUM(BH117:BH127)),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ROUND((SUM(BI117:BI127)),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Adaptace 2.NP objektu F2 PřP UPOL_R01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119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D.1.4.4 - Zdravotechnické 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>Olomouc</v>
      </c>
      <c r="G89" s="40"/>
      <c r="H89" s="40"/>
      <c r="I89" s="32" t="s">
        <v>22</v>
      </c>
      <c r="J89" s="79" t="str">
        <f>IF(J12="","",J12)</f>
        <v>16. 4. 2026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Univerzita Palackého v Olomouci </v>
      </c>
      <c r="G91" s="40"/>
      <c r="H91" s="40"/>
      <c r="I91" s="32" t="s">
        <v>30</v>
      </c>
      <c r="J91" s="36" t="str">
        <f>E21</f>
        <v>ASET studio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Mgr. Martina Věženská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84" t="s">
        <v>122</v>
      </c>
      <c r="D94" s="185"/>
      <c r="E94" s="185"/>
      <c r="F94" s="185"/>
      <c r="G94" s="185"/>
      <c r="H94" s="185"/>
      <c r="I94" s="185"/>
      <c r="J94" s="186" t="s">
        <v>123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7" t="s">
        <v>124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125</v>
      </c>
    </row>
    <row r="97" hidden="1" s="9" customFormat="1" ht="24.96" customHeight="1">
      <c r="A97" s="9"/>
      <c r="B97" s="188"/>
      <c r="C97" s="189"/>
      <c r="D97" s="190" t="s">
        <v>1538</v>
      </c>
      <c r="E97" s="191"/>
      <c r="F97" s="191"/>
      <c r="G97" s="191"/>
      <c r="H97" s="191"/>
      <c r="I97" s="191"/>
      <c r="J97" s="192">
        <f>J118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hidden="1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hidden="1"/>
    <row r="101" hidden="1"/>
    <row r="102" hidden="1"/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141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40"/>
      <c r="D107" s="40"/>
      <c r="E107" s="183" t="str">
        <f>E7</f>
        <v>Adaptace 2.NP objektu F2 PřP UPOL_R01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119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D.1.4.4 - Zdravotechnické instalace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>Olomouc</v>
      </c>
      <c r="G111" s="40"/>
      <c r="H111" s="40"/>
      <c r="I111" s="32" t="s">
        <v>22</v>
      </c>
      <c r="J111" s="79" t="str">
        <f>IF(J12="","",J12)</f>
        <v>16. 4. 2026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24</v>
      </c>
      <c r="D113" s="40"/>
      <c r="E113" s="40"/>
      <c r="F113" s="27" t="str">
        <f>E15</f>
        <v xml:space="preserve">Univerzita Palackého v Olomouci </v>
      </c>
      <c r="G113" s="40"/>
      <c r="H113" s="40"/>
      <c r="I113" s="32" t="s">
        <v>30</v>
      </c>
      <c r="J113" s="36" t="str">
        <f>E21</f>
        <v>ASET studio s.r.o.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28</v>
      </c>
      <c r="D114" s="40"/>
      <c r="E114" s="40"/>
      <c r="F114" s="27" t="str">
        <f>IF(E18="","",E18)</f>
        <v>Vyplň údaj</v>
      </c>
      <c r="G114" s="40"/>
      <c r="H114" s="40"/>
      <c r="I114" s="32" t="s">
        <v>33</v>
      </c>
      <c r="J114" s="36" t="str">
        <f>E24</f>
        <v>Mgr. Martina Věženská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99"/>
      <c r="B116" s="200"/>
      <c r="C116" s="201" t="s">
        <v>142</v>
      </c>
      <c r="D116" s="202" t="s">
        <v>61</v>
      </c>
      <c r="E116" s="202" t="s">
        <v>57</v>
      </c>
      <c r="F116" s="202" t="s">
        <v>58</v>
      </c>
      <c r="G116" s="202" t="s">
        <v>143</v>
      </c>
      <c r="H116" s="202" t="s">
        <v>144</v>
      </c>
      <c r="I116" s="202" t="s">
        <v>145</v>
      </c>
      <c r="J116" s="203" t="s">
        <v>123</v>
      </c>
      <c r="K116" s="204" t="s">
        <v>146</v>
      </c>
      <c r="L116" s="205"/>
      <c r="M116" s="100" t="s">
        <v>1</v>
      </c>
      <c r="N116" s="101" t="s">
        <v>40</v>
      </c>
      <c r="O116" s="101" t="s">
        <v>147</v>
      </c>
      <c r="P116" s="101" t="s">
        <v>148</v>
      </c>
      <c r="Q116" s="101" t="s">
        <v>149</v>
      </c>
      <c r="R116" s="101" t="s">
        <v>150</v>
      </c>
      <c r="S116" s="101" t="s">
        <v>151</v>
      </c>
      <c r="T116" s="102" t="s">
        <v>152</v>
      </c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</row>
    <row r="117" s="2" customFormat="1" ht="22.8" customHeight="1">
      <c r="A117" s="38"/>
      <c r="B117" s="39"/>
      <c r="C117" s="107" t="s">
        <v>153</v>
      </c>
      <c r="D117" s="40"/>
      <c r="E117" s="40"/>
      <c r="F117" s="40"/>
      <c r="G117" s="40"/>
      <c r="H117" s="40"/>
      <c r="I117" s="40"/>
      <c r="J117" s="206">
        <f>BK117</f>
        <v>0</v>
      </c>
      <c r="K117" s="40"/>
      <c r="L117" s="44"/>
      <c r="M117" s="103"/>
      <c r="N117" s="207"/>
      <c r="O117" s="104"/>
      <c r="P117" s="208">
        <f>P118</f>
        <v>0</v>
      </c>
      <c r="Q117" s="104"/>
      <c r="R117" s="208">
        <f>R118</f>
        <v>0</v>
      </c>
      <c r="S117" s="104"/>
      <c r="T117" s="209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75</v>
      </c>
      <c r="AU117" s="17" t="s">
        <v>125</v>
      </c>
      <c r="BK117" s="210">
        <f>BK118</f>
        <v>0</v>
      </c>
    </row>
    <row r="118" s="12" customFormat="1" ht="25.92" customHeight="1">
      <c r="A118" s="12"/>
      <c r="B118" s="211"/>
      <c r="C118" s="212"/>
      <c r="D118" s="213" t="s">
        <v>75</v>
      </c>
      <c r="E118" s="214" t="s">
        <v>1539</v>
      </c>
      <c r="F118" s="214" t="s">
        <v>110</v>
      </c>
      <c r="G118" s="212"/>
      <c r="H118" s="212"/>
      <c r="I118" s="215"/>
      <c r="J118" s="216">
        <f>BK118</f>
        <v>0</v>
      </c>
      <c r="K118" s="212"/>
      <c r="L118" s="217"/>
      <c r="M118" s="218"/>
      <c r="N118" s="219"/>
      <c r="O118" s="219"/>
      <c r="P118" s="220">
        <f>SUM(P119:P127)</f>
        <v>0</v>
      </c>
      <c r="Q118" s="219"/>
      <c r="R118" s="220">
        <f>SUM(R119:R127)</f>
        <v>0</v>
      </c>
      <c r="S118" s="219"/>
      <c r="T118" s="221">
        <f>SUM(T119:T127)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22" t="s">
        <v>84</v>
      </c>
      <c r="AT118" s="223" t="s">
        <v>75</v>
      </c>
      <c r="AU118" s="223" t="s">
        <v>76</v>
      </c>
      <c r="AY118" s="222" t="s">
        <v>156</v>
      </c>
      <c r="BK118" s="224">
        <f>SUM(BK119:BK127)</f>
        <v>0</v>
      </c>
    </row>
    <row r="119" s="2" customFormat="1" ht="24.15" customHeight="1">
      <c r="A119" s="38"/>
      <c r="B119" s="39"/>
      <c r="C119" s="227" t="s">
        <v>84</v>
      </c>
      <c r="D119" s="227" t="s">
        <v>159</v>
      </c>
      <c r="E119" s="228" t="s">
        <v>1540</v>
      </c>
      <c r="F119" s="229" t="s">
        <v>1541</v>
      </c>
      <c r="G119" s="230" t="s">
        <v>331</v>
      </c>
      <c r="H119" s="231">
        <v>1</v>
      </c>
      <c r="I119" s="232"/>
      <c r="J119" s="233">
        <f>ROUND(I119*H119,2)</f>
        <v>0</v>
      </c>
      <c r="K119" s="234"/>
      <c r="L119" s="44"/>
      <c r="M119" s="235" t="s">
        <v>1</v>
      </c>
      <c r="N119" s="236" t="s">
        <v>41</v>
      </c>
      <c r="O119" s="91"/>
      <c r="P119" s="237">
        <f>O119*H119</f>
        <v>0</v>
      </c>
      <c r="Q119" s="237">
        <v>0</v>
      </c>
      <c r="R119" s="237">
        <f>Q119*H119</f>
        <v>0</v>
      </c>
      <c r="S119" s="237">
        <v>0</v>
      </c>
      <c r="T119" s="238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9" t="s">
        <v>163</v>
      </c>
      <c r="AT119" s="239" t="s">
        <v>159</v>
      </c>
      <c r="AU119" s="239" t="s">
        <v>84</v>
      </c>
      <c r="AY119" s="17" t="s">
        <v>156</v>
      </c>
      <c r="BE119" s="240">
        <f>IF(N119="základní",J119,0)</f>
        <v>0</v>
      </c>
      <c r="BF119" s="240">
        <f>IF(N119="snížená",J119,0)</f>
        <v>0</v>
      </c>
      <c r="BG119" s="240">
        <f>IF(N119="zákl. přenesená",J119,0)</f>
        <v>0</v>
      </c>
      <c r="BH119" s="240">
        <f>IF(N119="sníž. přenesená",J119,0)</f>
        <v>0</v>
      </c>
      <c r="BI119" s="240">
        <f>IF(N119="nulová",J119,0)</f>
        <v>0</v>
      </c>
      <c r="BJ119" s="17" t="s">
        <v>84</v>
      </c>
      <c r="BK119" s="240">
        <f>ROUND(I119*H119,2)</f>
        <v>0</v>
      </c>
      <c r="BL119" s="17" t="s">
        <v>163</v>
      </c>
      <c r="BM119" s="239" t="s">
        <v>1542</v>
      </c>
    </row>
    <row r="120" s="2" customFormat="1" ht="16.5" customHeight="1">
      <c r="A120" s="38"/>
      <c r="B120" s="39"/>
      <c r="C120" s="227" t="s">
        <v>86</v>
      </c>
      <c r="D120" s="227" t="s">
        <v>159</v>
      </c>
      <c r="E120" s="228" t="s">
        <v>1543</v>
      </c>
      <c r="F120" s="229" t="s">
        <v>1544</v>
      </c>
      <c r="G120" s="230" t="s">
        <v>162</v>
      </c>
      <c r="H120" s="231">
        <v>6</v>
      </c>
      <c r="I120" s="232"/>
      <c r="J120" s="233">
        <f>ROUND(I120*H120,2)</f>
        <v>0</v>
      </c>
      <c r="K120" s="234"/>
      <c r="L120" s="44"/>
      <c r="M120" s="235" t="s">
        <v>1</v>
      </c>
      <c r="N120" s="236" t="s">
        <v>41</v>
      </c>
      <c r="O120" s="91"/>
      <c r="P120" s="237">
        <f>O120*H120</f>
        <v>0</v>
      </c>
      <c r="Q120" s="237">
        <v>0</v>
      </c>
      <c r="R120" s="237">
        <f>Q120*H120</f>
        <v>0</v>
      </c>
      <c r="S120" s="237">
        <v>0</v>
      </c>
      <c r="T120" s="238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39" t="s">
        <v>163</v>
      </c>
      <c r="AT120" s="239" t="s">
        <v>159</v>
      </c>
      <c r="AU120" s="239" t="s">
        <v>84</v>
      </c>
      <c r="AY120" s="17" t="s">
        <v>156</v>
      </c>
      <c r="BE120" s="240">
        <f>IF(N120="základní",J120,0)</f>
        <v>0</v>
      </c>
      <c r="BF120" s="240">
        <f>IF(N120="snížená",J120,0)</f>
        <v>0</v>
      </c>
      <c r="BG120" s="240">
        <f>IF(N120="zákl. přenesená",J120,0)</f>
        <v>0</v>
      </c>
      <c r="BH120" s="240">
        <f>IF(N120="sníž. přenesená",J120,0)</f>
        <v>0</v>
      </c>
      <c r="BI120" s="240">
        <f>IF(N120="nulová",J120,0)</f>
        <v>0</v>
      </c>
      <c r="BJ120" s="17" t="s">
        <v>84</v>
      </c>
      <c r="BK120" s="240">
        <f>ROUND(I120*H120,2)</f>
        <v>0</v>
      </c>
      <c r="BL120" s="17" t="s">
        <v>163</v>
      </c>
      <c r="BM120" s="239" t="s">
        <v>1545</v>
      </c>
    </row>
    <row r="121" s="2" customFormat="1" ht="24.15" customHeight="1">
      <c r="A121" s="38"/>
      <c r="B121" s="39"/>
      <c r="C121" s="227" t="s">
        <v>157</v>
      </c>
      <c r="D121" s="227" t="s">
        <v>159</v>
      </c>
      <c r="E121" s="228" t="s">
        <v>1546</v>
      </c>
      <c r="F121" s="229" t="s">
        <v>1547</v>
      </c>
      <c r="G121" s="230" t="s">
        <v>162</v>
      </c>
      <c r="H121" s="231">
        <v>1</v>
      </c>
      <c r="I121" s="232"/>
      <c r="J121" s="233">
        <f>ROUND(I121*H121,2)</f>
        <v>0</v>
      </c>
      <c r="K121" s="234"/>
      <c r="L121" s="44"/>
      <c r="M121" s="235" t="s">
        <v>1</v>
      </c>
      <c r="N121" s="236" t="s">
        <v>41</v>
      </c>
      <c r="O121" s="91"/>
      <c r="P121" s="237">
        <f>O121*H121</f>
        <v>0</v>
      </c>
      <c r="Q121" s="237">
        <v>0</v>
      </c>
      <c r="R121" s="237">
        <f>Q121*H121</f>
        <v>0</v>
      </c>
      <c r="S121" s="237">
        <v>0</v>
      </c>
      <c r="T121" s="23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9" t="s">
        <v>163</v>
      </c>
      <c r="AT121" s="239" t="s">
        <v>159</v>
      </c>
      <c r="AU121" s="239" t="s">
        <v>84</v>
      </c>
      <c r="AY121" s="17" t="s">
        <v>156</v>
      </c>
      <c r="BE121" s="240">
        <f>IF(N121="základní",J121,0)</f>
        <v>0</v>
      </c>
      <c r="BF121" s="240">
        <f>IF(N121="snížená",J121,0)</f>
        <v>0</v>
      </c>
      <c r="BG121" s="240">
        <f>IF(N121="zákl. přenesená",J121,0)</f>
        <v>0</v>
      </c>
      <c r="BH121" s="240">
        <f>IF(N121="sníž. přenesená",J121,0)</f>
        <v>0</v>
      </c>
      <c r="BI121" s="240">
        <f>IF(N121="nulová",J121,0)</f>
        <v>0</v>
      </c>
      <c r="BJ121" s="17" t="s">
        <v>84</v>
      </c>
      <c r="BK121" s="240">
        <f>ROUND(I121*H121,2)</f>
        <v>0</v>
      </c>
      <c r="BL121" s="17" t="s">
        <v>163</v>
      </c>
      <c r="BM121" s="239" t="s">
        <v>1548</v>
      </c>
    </row>
    <row r="122" s="2" customFormat="1" ht="24.15" customHeight="1">
      <c r="A122" s="38"/>
      <c r="B122" s="39"/>
      <c r="C122" s="227" t="s">
        <v>163</v>
      </c>
      <c r="D122" s="227" t="s">
        <v>159</v>
      </c>
      <c r="E122" s="228" t="s">
        <v>1549</v>
      </c>
      <c r="F122" s="229" t="s">
        <v>1550</v>
      </c>
      <c r="G122" s="230" t="s">
        <v>162</v>
      </c>
      <c r="H122" s="231">
        <v>4</v>
      </c>
      <c r="I122" s="232"/>
      <c r="J122" s="233">
        <f>ROUND(I122*H122,2)</f>
        <v>0</v>
      </c>
      <c r="K122" s="234"/>
      <c r="L122" s="44"/>
      <c r="M122" s="235" t="s">
        <v>1</v>
      </c>
      <c r="N122" s="236" t="s">
        <v>41</v>
      </c>
      <c r="O122" s="91"/>
      <c r="P122" s="237">
        <f>O122*H122</f>
        <v>0</v>
      </c>
      <c r="Q122" s="237">
        <v>0</v>
      </c>
      <c r="R122" s="237">
        <f>Q122*H122</f>
        <v>0</v>
      </c>
      <c r="S122" s="237">
        <v>0</v>
      </c>
      <c r="T122" s="238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9" t="s">
        <v>163</v>
      </c>
      <c r="AT122" s="239" t="s">
        <v>159</v>
      </c>
      <c r="AU122" s="239" t="s">
        <v>84</v>
      </c>
      <c r="AY122" s="17" t="s">
        <v>156</v>
      </c>
      <c r="BE122" s="240">
        <f>IF(N122="základní",J122,0)</f>
        <v>0</v>
      </c>
      <c r="BF122" s="240">
        <f>IF(N122="snížená",J122,0)</f>
        <v>0</v>
      </c>
      <c r="BG122" s="240">
        <f>IF(N122="zákl. přenesená",J122,0)</f>
        <v>0</v>
      </c>
      <c r="BH122" s="240">
        <f>IF(N122="sníž. přenesená",J122,0)</f>
        <v>0</v>
      </c>
      <c r="BI122" s="240">
        <f>IF(N122="nulová",J122,0)</f>
        <v>0</v>
      </c>
      <c r="BJ122" s="17" t="s">
        <v>84</v>
      </c>
      <c r="BK122" s="240">
        <f>ROUND(I122*H122,2)</f>
        <v>0</v>
      </c>
      <c r="BL122" s="17" t="s">
        <v>163</v>
      </c>
      <c r="BM122" s="239" t="s">
        <v>1551</v>
      </c>
    </row>
    <row r="123" s="2" customFormat="1" ht="24.15" customHeight="1">
      <c r="A123" s="38"/>
      <c r="B123" s="39"/>
      <c r="C123" s="227" t="s">
        <v>184</v>
      </c>
      <c r="D123" s="227" t="s">
        <v>159</v>
      </c>
      <c r="E123" s="228" t="s">
        <v>1552</v>
      </c>
      <c r="F123" s="229" t="s">
        <v>1553</v>
      </c>
      <c r="G123" s="230" t="s">
        <v>162</v>
      </c>
      <c r="H123" s="231">
        <v>4</v>
      </c>
      <c r="I123" s="232"/>
      <c r="J123" s="233">
        <f>ROUND(I123*H123,2)</f>
        <v>0</v>
      </c>
      <c r="K123" s="234"/>
      <c r="L123" s="44"/>
      <c r="M123" s="235" t="s">
        <v>1</v>
      </c>
      <c r="N123" s="236" t="s">
        <v>41</v>
      </c>
      <c r="O123" s="91"/>
      <c r="P123" s="237">
        <f>O123*H123</f>
        <v>0</v>
      </c>
      <c r="Q123" s="237">
        <v>0</v>
      </c>
      <c r="R123" s="237">
        <f>Q123*H123</f>
        <v>0</v>
      </c>
      <c r="S123" s="237">
        <v>0</v>
      </c>
      <c r="T123" s="23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9" t="s">
        <v>163</v>
      </c>
      <c r="AT123" s="239" t="s">
        <v>159</v>
      </c>
      <c r="AU123" s="239" t="s">
        <v>84</v>
      </c>
      <c r="AY123" s="17" t="s">
        <v>156</v>
      </c>
      <c r="BE123" s="240">
        <f>IF(N123="základní",J123,0)</f>
        <v>0</v>
      </c>
      <c r="BF123" s="240">
        <f>IF(N123="snížená",J123,0)</f>
        <v>0</v>
      </c>
      <c r="BG123" s="240">
        <f>IF(N123="zákl. přenesená",J123,0)</f>
        <v>0</v>
      </c>
      <c r="BH123" s="240">
        <f>IF(N123="sníž. přenesená",J123,0)</f>
        <v>0</v>
      </c>
      <c r="BI123" s="240">
        <f>IF(N123="nulová",J123,0)</f>
        <v>0</v>
      </c>
      <c r="BJ123" s="17" t="s">
        <v>84</v>
      </c>
      <c r="BK123" s="240">
        <f>ROUND(I123*H123,2)</f>
        <v>0</v>
      </c>
      <c r="BL123" s="17" t="s">
        <v>163</v>
      </c>
      <c r="BM123" s="239" t="s">
        <v>1554</v>
      </c>
    </row>
    <row r="124" s="2" customFormat="1" ht="24.15" customHeight="1">
      <c r="A124" s="38"/>
      <c r="B124" s="39"/>
      <c r="C124" s="227" t="s">
        <v>193</v>
      </c>
      <c r="D124" s="227" t="s">
        <v>159</v>
      </c>
      <c r="E124" s="228" t="s">
        <v>1555</v>
      </c>
      <c r="F124" s="229" t="s">
        <v>1556</v>
      </c>
      <c r="G124" s="230" t="s">
        <v>162</v>
      </c>
      <c r="H124" s="231">
        <v>1</v>
      </c>
      <c r="I124" s="232"/>
      <c r="J124" s="233">
        <f>ROUND(I124*H124,2)</f>
        <v>0</v>
      </c>
      <c r="K124" s="234"/>
      <c r="L124" s="44"/>
      <c r="M124" s="235" t="s">
        <v>1</v>
      </c>
      <c r="N124" s="236" t="s">
        <v>41</v>
      </c>
      <c r="O124" s="91"/>
      <c r="P124" s="237">
        <f>O124*H124</f>
        <v>0</v>
      </c>
      <c r="Q124" s="237">
        <v>0</v>
      </c>
      <c r="R124" s="237">
        <f>Q124*H124</f>
        <v>0</v>
      </c>
      <c r="S124" s="237">
        <v>0</v>
      </c>
      <c r="T124" s="23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9" t="s">
        <v>163</v>
      </c>
      <c r="AT124" s="239" t="s">
        <v>159</v>
      </c>
      <c r="AU124" s="239" t="s">
        <v>84</v>
      </c>
      <c r="AY124" s="17" t="s">
        <v>156</v>
      </c>
      <c r="BE124" s="240">
        <f>IF(N124="základní",J124,0)</f>
        <v>0</v>
      </c>
      <c r="BF124" s="240">
        <f>IF(N124="snížená",J124,0)</f>
        <v>0</v>
      </c>
      <c r="BG124" s="240">
        <f>IF(N124="zákl. přenesená",J124,0)</f>
        <v>0</v>
      </c>
      <c r="BH124" s="240">
        <f>IF(N124="sníž. přenesená",J124,0)</f>
        <v>0</v>
      </c>
      <c r="BI124" s="240">
        <f>IF(N124="nulová",J124,0)</f>
        <v>0</v>
      </c>
      <c r="BJ124" s="17" t="s">
        <v>84</v>
      </c>
      <c r="BK124" s="240">
        <f>ROUND(I124*H124,2)</f>
        <v>0</v>
      </c>
      <c r="BL124" s="17" t="s">
        <v>163</v>
      </c>
      <c r="BM124" s="239" t="s">
        <v>1557</v>
      </c>
    </row>
    <row r="125" s="2" customFormat="1" ht="16.5" customHeight="1">
      <c r="A125" s="38"/>
      <c r="B125" s="39"/>
      <c r="C125" s="227" t="s">
        <v>203</v>
      </c>
      <c r="D125" s="227" t="s">
        <v>159</v>
      </c>
      <c r="E125" s="228" t="s">
        <v>1558</v>
      </c>
      <c r="F125" s="229" t="s">
        <v>1559</v>
      </c>
      <c r="G125" s="230" t="s">
        <v>162</v>
      </c>
      <c r="H125" s="231">
        <v>7</v>
      </c>
      <c r="I125" s="232"/>
      <c r="J125" s="233">
        <f>ROUND(I125*H125,2)</f>
        <v>0</v>
      </c>
      <c r="K125" s="234"/>
      <c r="L125" s="44"/>
      <c r="M125" s="235" t="s">
        <v>1</v>
      </c>
      <c r="N125" s="236" t="s">
        <v>41</v>
      </c>
      <c r="O125" s="91"/>
      <c r="P125" s="237">
        <f>O125*H125</f>
        <v>0</v>
      </c>
      <c r="Q125" s="237">
        <v>0</v>
      </c>
      <c r="R125" s="237">
        <f>Q125*H125</f>
        <v>0</v>
      </c>
      <c r="S125" s="237">
        <v>0</v>
      </c>
      <c r="T125" s="23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9" t="s">
        <v>163</v>
      </c>
      <c r="AT125" s="239" t="s">
        <v>159</v>
      </c>
      <c r="AU125" s="239" t="s">
        <v>84</v>
      </c>
      <c r="AY125" s="17" t="s">
        <v>156</v>
      </c>
      <c r="BE125" s="240">
        <f>IF(N125="základní",J125,0)</f>
        <v>0</v>
      </c>
      <c r="BF125" s="240">
        <f>IF(N125="snížená",J125,0)</f>
        <v>0</v>
      </c>
      <c r="BG125" s="240">
        <f>IF(N125="zákl. přenesená",J125,0)</f>
        <v>0</v>
      </c>
      <c r="BH125" s="240">
        <f>IF(N125="sníž. přenesená",J125,0)</f>
        <v>0</v>
      </c>
      <c r="BI125" s="240">
        <f>IF(N125="nulová",J125,0)</f>
        <v>0</v>
      </c>
      <c r="BJ125" s="17" t="s">
        <v>84</v>
      </c>
      <c r="BK125" s="240">
        <f>ROUND(I125*H125,2)</f>
        <v>0</v>
      </c>
      <c r="BL125" s="17" t="s">
        <v>163</v>
      </c>
      <c r="BM125" s="239" t="s">
        <v>1560</v>
      </c>
    </row>
    <row r="126" s="2" customFormat="1" ht="33" customHeight="1">
      <c r="A126" s="38"/>
      <c r="B126" s="39"/>
      <c r="C126" s="227" t="s">
        <v>213</v>
      </c>
      <c r="D126" s="227" t="s">
        <v>159</v>
      </c>
      <c r="E126" s="228" t="s">
        <v>1561</v>
      </c>
      <c r="F126" s="229" t="s">
        <v>1562</v>
      </c>
      <c r="G126" s="230" t="s">
        <v>331</v>
      </c>
      <c r="H126" s="231">
        <v>1</v>
      </c>
      <c r="I126" s="232"/>
      <c r="J126" s="233">
        <f>ROUND(I126*H126,2)</f>
        <v>0</v>
      </c>
      <c r="K126" s="234"/>
      <c r="L126" s="44"/>
      <c r="M126" s="235" t="s">
        <v>1</v>
      </c>
      <c r="N126" s="236" t="s">
        <v>41</v>
      </c>
      <c r="O126" s="91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9" t="s">
        <v>163</v>
      </c>
      <c r="AT126" s="239" t="s">
        <v>159</v>
      </c>
      <c r="AU126" s="239" t="s">
        <v>84</v>
      </c>
      <c r="AY126" s="17" t="s">
        <v>156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7" t="s">
        <v>84</v>
      </c>
      <c r="BK126" s="240">
        <f>ROUND(I126*H126,2)</f>
        <v>0</v>
      </c>
      <c r="BL126" s="17" t="s">
        <v>163</v>
      </c>
      <c r="BM126" s="239" t="s">
        <v>1563</v>
      </c>
    </row>
    <row r="127" s="2" customFormat="1" ht="16.5" customHeight="1">
      <c r="A127" s="38"/>
      <c r="B127" s="39"/>
      <c r="C127" s="227" t="s">
        <v>226</v>
      </c>
      <c r="D127" s="227" t="s">
        <v>159</v>
      </c>
      <c r="E127" s="228" t="s">
        <v>1564</v>
      </c>
      <c r="F127" s="229" t="s">
        <v>1565</v>
      </c>
      <c r="G127" s="230" t="s">
        <v>331</v>
      </c>
      <c r="H127" s="231">
        <v>1</v>
      </c>
      <c r="I127" s="232"/>
      <c r="J127" s="233">
        <f>ROUND(I127*H127,2)</f>
        <v>0</v>
      </c>
      <c r="K127" s="234"/>
      <c r="L127" s="44"/>
      <c r="M127" s="293" t="s">
        <v>1</v>
      </c>
      <c r="N127" s="294" t="s">
        <v>41</v>
      </c>
      <c r="O127" s="295"/>
      <c r="P127" s="296">
        <f>O127*H127</f>
        <v>0</v>
      </c>
      <c r="Q127" s="296">
        <v>0</v>
      </c>
      <c r="R127" s="296">
        <f>Q127*H127</f>
        <v>0</v>
      </c>
      <c r="S127" s="296">
        <v>0</v>
      </c>
      <c r="T127" s="29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163</v>
      </c>
      <c r="AT127" s="239" t="s">
        <v>159</v>
      </c>
      <c r="AU127" s="239" t="s">
        <v>84</v>
      </c>
      <c r="AY127" s="17" t="s">
        <v>156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84</v>
      </c>
      <c r="BK127" s="240">
        <f>ROUND(I127*H127,2)</f>
        <v>0</v>
      </c>
      <c r="BL127" s="17" t="s">
        <v>163</v>
      </c>
      <c r="BM127" s="239" t="s">
        <v>1566</v>
      </c>
    </row>
    <row r="128" s="2" customFormat="1" ht="6.96" customHeight="1">
      <c r="A128" s="38"/>
      <c r="B128" s="66"/>
      <c r="C128" s="67"/>
      <c r="D128" s="67"/>
      <c r="E128" s="67"/>
      <c r="F128" s="67"/>
      <c r="G128" s="67"/>
      <c r="H128" s="67"/>
      <c r="I128" s="67"/>
      <c r="J128" s="67"/>
      <c r="K128" s="67"/>
      <c r="L128" s="44"/>
      <c r="M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</sheetData>
  <sheetProtection sheet="1" autoFilter="0" formatColumns="0" formatRows="0" objects="1" scenarios="1" spinCount="100000" saltValue="clrZoe4zNXN6IvPKojjSIAsc1c7RL2B5a3v6DQoPfqHcGWFilMNpJnk8gGtZ217+EANoSS0vlg4kMotozMhYRQ==" hashValue="VhumTfe/+1m4zKOQmjicnsyNo6Zq0gBCo/a3AcOtNhwfI2SSV/p5NEtE2253jV7jlldNkd7Pt26W2OVltVNCOQ==" algorithmName="SHA-512" password="EFD1"/>
  <autoFilter ref="C116:K127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Jemelka</dc:creator>
  <cp:lastModifiedBy>Tomáš Jemelka</cp:lastModifiedBy>
  <dcterms:created xsi:type="dcterms:W3CDTF">2026-04-16T07:54:41Z</dcterms:created>
  <dcterms:modified xsi:type="dcterms:W3CDTF">2026-04-16T07:54:49Z</dcterms:modified>
</cp:coreProperties>
</file>