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Data\Export\"/>
    </mc:Choice>
  </mc:AlternateContent>
  <bookViews>
    <workbookView xWindow="0" yWindow="0" windowWidth="0" windowHeight="0"/>
  </bookViews>
  <sheets>
    <sheet name="Rekapitulace stavby" sheetId="1" r:id="rId1"/>
    <sheet name="MR 2019-7-15-1 - Mobiliář..." sheetId="2" r:id="rId2"/>
    <sheet name="Pokyny pro vyplnění" sheetId="3" r:id="rId3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'MR 2019-7-15-1 - Mobiliář...'!$C$95:$K$592</definedName>
    <definedName name="_xlnm.Print_Area" localSheetId="1">'MR 2019-7-15-1 - Mobiliář...'!$C$4:$J$43,'MR 2019-7-15-1 - Mobiliář...'!$C$49:$J$73,'MR 2019-7-15-1 - Mobiliář...'!$C$79:$U$592</definedName>
    <definedName name="_xlnm.Print_Titles" localSheetId="1">'MR 2019-7-15-1 - Mobiliář...'!$95:$95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41"/>
  <c r="J40"/>
  <c i="1" r="AY57"/>
  <c i="2" r="J39"/>
  <c i="1" r="AX57"/>
  <c i="2" r="BI584"/>
  <c r="BH584"/>
  <c r="BG584"/>
  <c r="BF584"/>
  <c r="T584"/>
  <c r="R584"/>
  <c r="P584"/>
  <c r="BI575"/>
  <c r="BH575"/>
  <c r="BG575"/>
  <c r="BF575"/>
  <c r="T575"/>
  <c r="R575"/>
  <c r="P575"/>
  <c r="BI565"/>
  <c r="BH565"/>
  <c r="BG565"/>
  <c r="BF565"/>
  <c r="T565"/>
  <c r="R565"/>
  <c r="P565"/>
  <c r="BI556"/>
  <c r="BH556"/>
  <c r="BG556"/>
  <c r="BF556"/>
  <c r="T556"/>
  <c r="R556"/>
  <c r="P556"/>
  <c r="BI546"/>
  <c r="BH546"/>
  <c r="BG546"/>
  <c r="BF546"/>
  <c r="T546"/>
  <c r="R546"/>
  <c r="P546"/>
  <c r="BI535"/>
  <c r="BH535"/>
  <c r="BG535"/>
  <c r="BF535"/>
  <c r="T535"/>
  <c r="R535"/>
  <c r="P535"/>
  <c r="BI526"/>
  <c r="BH526"/>
  <c r="BG526"/>
  <c r="BF526"/>
  <c r="T526"/>
  <c r="R526"/>
  <c r="P526"/>
  <c r="BI520"/>
  <c r="BH520"/>
  <c r="BG520"/>
  <c r="BF520"/>
  <c r="T520"/>
  <c r="R520"/>
  <c r="P520"/>
  <c r="BI505"/>
  <c r="BH505"/>
  <c r="BG505"/>
  <c r="BF505"/>
  <c r="T505"/>
  <c r="R505"/>
  <c r="P505"/>
  <c r="BI491"/>
  <c r="BH491"/>
  <c r="BG491"/>
  <c r="BF491"/>
  <c r="T491"/>
  <c r="R491"/>
  <c r="P491"/>
  <c r="BI482"/>
  <c r="BH482"/>
  <c r="BG482"/>
  <c r="BF482"/>
  <c r="T482"/>
  <c r="R482"/>
  <c r="P482"/>
  <c r="BI469"/>
  <c r="BH469"/>
  <c r="BG469"/>
  <c r="BF469"/>
  <c r="T469"/>
  <c r="R469"/>
  <c r="P469"/>
  <c r="BI452"/>
  <c r="BH452"/>
  <c r="BG452"/>
  <c r="BF452"/>
  <c r="T452"/>
  <c r="R452"/>
  <c r="P452"/>
  <c r="BI440"/>
  <c r="BH440"/>
  <c r="BG440"/>
  <c r="BF440"/>
  <c r="T440"/>
  <c r="R440"/>
  <c r="P440"/>
  <c r="BI424"/>
  <c r="BH424"/>
  <c r="BG424"/>
  <c r="BF424"/>
  <c r="T424"/>
  <c r="R424"/>
  <c r="P424"/>
  <c r="BI408"/>
  <c r="BH408"/>
  <c r="BG408"/>
  <c r="BF408"/>
  <c r="T408"/>
  <c r="R408"/>
  <c r="P408"/>
  <c r="BI404"/>
  <c r="BH404"/>
  <c r="BG404"/>
  <c r="BF404"/>
  <c r="T404"/>
  <c r="R404"/>
  <c r="P404"/>
  <c r="BI395"/>
  <c r="BH395"/>
  <c r="BG395"/>
  <c r="BF395"/>
  <c r="T395"/>
  <c r="R395"/>
  <c r="P395"/>
  <c r="BI386"/>
  <c r="BH386"/>
  <c r="BG386"/>
  <c r="BF386"/>
  <c r="T386"/>
  <c r="R386"/>
  <c r="P386"/>
  <c r="BI376"/>
  <c r="BH376"/>
  <c r="BG376"/>
  <c r="BF376"/>
  <c r="T376"/>
  <c r="R376"/>
  <c r="P376"/>
  <c r="BI371"/>
  <c r="BH371"/>
  <c r="BG371"/>
  <c r="BF371"/>
  <c r="T371"/>
  <c r="R371"/>
  <c r="P371"/>
  <c r="BI366"/>
  <c r="BH366"/>
  <c r="BG366"/>
  <c r="BF366"/>
  <c r="T366"/>
  <c r="R366"/>
  <c r="P366"/>
  <c r="BI360"/>
  <c r="BH360"/>
  <c r="BG360"/>
  <c r="BF360"/>
  <c r="T360"/>
  <c r="R360"/>
  <c r="P360"/>
  <c r="BI355"/>
  <c r="BH355"/>
  <c r="BG355"/>
  <c r="BF355"/>
  <c r="T355"/>
  <c r="R355"/>
  <c r="P355"/>
  <c r="BI350"/>
  <c r="BH350"/>
  <c r="BG350"/>
  <c r="BF350"/>
  <c r="T350"/>
  <c r="R350"/>
  <c r="P350"/>
  <c r="BI344"/>
  <c r="BH344"/>
  <c r="BG344"/>
  <c r="BF344"/>
  <c r="T344"/>
  <c r="R344"/>
  <c r="P344"/>
  <c r="BI339"/>
  <c r="BH339"/>
  <c r="BG339"/>
  <c r="BF339"/>
  <c r="T339"/>
  <c r="R339"/>
  <c r="P339"/>
  <c r="BI332"/>
  <c r="BH332"/>
  <c r="BG332"/>
  <c r="BF332"/>
  <c r="T332"/>
  <c r="R332"/>
  <c r="P332"/>
  <c r="BI325"/>
  <c r="BH325"/>
  <c r="BG325"/>
  <c r="BF325"/>
  <c r="T325"/>
  <c r="R325"/>
  <c r="P325"/>
  <c r="BI320"/>
  <c r="BH320"/>
  <c r="BG320"/>
  <c r="BF320"/>
  <c r="T320"/>
  <c r="R320"/>
  <c r="P320"/>
  <c r="BI313"/>
  <c r="BH313"/>
  <c r="BG313"/>
  <c r="BF313"/>
  <c r="T313"/>
  <c r="R313"/>
  <c r="P313"/>
  <c r="BI304"/>
  <c r="BH304"/>
  <c r="BG304"/>
  <c r="BF304"/>
  <c r="T304"/>
  <c r="R304"/>
  <c r="P304"/>
  <c r="BI296"/>
  <c r="BH296"/>
  <c r="BG296"/>
  <c r="BF296"/>
  <c r="T296"/>
  <c r="R296"/>
  <c r="P296"/>
  <c r="BI289"/>
  <c r="BH289"/>
  <c r="BG289"/>
  <c r="BF289"/>
  <c r="T289"/>
  <c r="R289"/>
  <c r="P289"/>
  <c r="BI271"/>
  <c r="BH271"/>
  <c r="BG271"/>
  <c r="BF271"/>
  <c r="T271"/>
  <c r="R271"/>
  <c r="P271"/>
  <c r="BI255"/>
  <c r="BH255"/>
  <c r="BG255"/>
  <c r="BF255"/>
  <c r="T255"/>
  <c r="R255"/>
  <c r="P255"/>
  <c r="BI239"/>
  <c r="BH239"/>
  <c r="BG239"/>
  <c r="BF239"/>
  <c r="T239"/>
  <c r="R239"/>
  <c r="P239"/>
  <c r="BI227"/>
  <c r="BH227"/>
  <c r="BG227"/>
  <c r="BF227"/>
  <c r="T227"/>
  <c r="R227"/>
  <c r="P227"/>
  <c r="BI210"/>
  <c r="BH210"/>
  <c r="BG210"/>
  <c r="BF210"/>
  <c r="T210"/>
  <c r="R210"/>
  <c r="P210"/>
  <c r="BI199"/>
  <c r="BH199"/>
  <c r="BG199"/>
  <c r="BF199"/>
  <c r="T199"/>
  <c r="R199"/>
  <c r="P199"/>
  <c r="BI189"/>
  <c r="BH189"/>
  <c r="BG189"/>
  <c r="BF189"/>
  <c r="T189"/>
  <c r="R189"/>
  <c r="P189"/>
  <c r="BI172"/>
  <c r="BH172"/>
  <c r="BG172"/>
  <c r="BF172"/>
  <c r="T172"/>
  <c r="R172"/>
  <c r="P172"/>
  <c r="BI155"/>
  <c r="BH155"/>
  <c r="BG155"/>
  <c r="BF155"/>
  <c r="T155"/>
  <c r="R155"/>
  <c r="P155"/>
  <c r="BI135"/>
  <c r="BH135"/>
  <c r="BG135"/>
  <c r="BF135"/>
  <c r="T135"/>
  <c r="R135"/>
  <c r="P135"/>
  <c r="BI122"/>
  <c r="BH122"/>
  <c r="BG122"/>
  <c r="BF122"/>
  <c r="T122"/>
  <c r="R122"/>
  <c r="P122"/>
  <c r="BI112"/>
  <c r="BH112"/>
  <c r="BG112"/>
  <c r="BF112"/>
  <c r="T112"/>
  <c r="R112"/>
  <c r="P112"/>
  <c r="BI99"/>
  <c r="BH99"/>
  <c r="BG99"/>
  <c r="BF99"/>
  <c r="T99"/>
  <c r="R99"/>
  <c r="P99"/>
  <c r="J93"/>
  <c r="J92"/>
  <c r="F92"/>
  <c r="F90"/>
  <c r="E88"/>
  <c r="J63"/>
  <c r="J62"/>
  <c r="F62"/>
  <c r="F60"/>
  <c r="E58"/>
  <c r="J22"/>
  <c r="E22"/>
  <c r="F63"/>
  <c r="J21"/>
  <c r="J16"/>
  <c r="J90"/>
  <c r="E7"/>
  <c r="E82"/>
  <c i="1" r="L50"/>
  <c r="AM50"/>
  <c r="AM49"/>
  <c r="L49"/>
  <c r="AM47"/>
  <c r="L47"/>
  <c r="L45"/>
  <c r="L44"/>
  <c i="2" r="J296"/>
  <c r="J575"/>
  <c r="J556"/>
  <c r="J535"/>
  <c r="BK491"/>
  <c r="BK452"/>
  <c r="BK408"/>
  <c r="J395"/>
  <c r="J371"/>
  <c r="BK344"/>
  <c r="BK332"/>
  <c r="J289"/>
  <c r="BK239"/>
  <c r="BK155"/>
  <c r="J546"/>
  <c r="J482"/>
  <c r="BK366"/>
  <c r="BK325"/>
  <c r="J313"/>
  <c r="BK296"/>
  <c r="BK210"/>
  <c r="J155"/>
  <c r="BK112"/>
  <c r="BK565"/>
  <c r="J424"/>
  <c r="J386"/>
  <c r="J350"/>
  <c r="BK313"/>
  <c r="J271"/>
  <c r="BK172"/>
  <c r="J99"/>
  <c r="BK575"/>
  <c r="J520"/>
  <c r="BK469"/>
  <c r="BK404"/>
  <c r="BK355"/>
  <c r="BK255"/>
  <c r="J565"/>
  <c r="BK546"/>
  <c r="BK520"/>
  <c r="BK505"/>
  <c r="J469"/>
  <c r="J440"/>
  <c r="J404"/>
  <c r="BK376"/>
  <c r="BK360"/>
  <c r="J355"/>
  <c r="BK339"/>
  <c r="J325"/>
  <c r="BK271"/>
  <c r="J227"/>
  <c r="BK535"/>
  <c r="J376"/>
  <c r="J339"/>
  <c r="BK320"/>
  <c r="BK304"/>
  <c r="BK227"/>
  <c r="J189"/>
  <c r="BK122"/>
  <c i="1" r="AS56"/>
  <c i="2" r="J491"/>
  <c r="BK395"/>
  <c r="BK371"/>
  <c r="J344"/>
  <c r="J255"/>
  <c r="J199"/>
  <c r="J135"/>
  <c r="BK584"/>
  <c r="BK556"/>
  <c r="J505"/>
  <c r="BK440"/>
  <c r="BK386"/>
  <c r="BK350"/>
  <c r="BK289"/>
  <c r="J112"/>
  <c r="J452"/>
  <c r="J239"/>
  <c r="BK199"/>
  <c r="BK135"/>
  <c r="BK99"/>
  <c r="J526"/>
  <c r="J408"/>
  <c r="J366"/>
  <c r="J332"/>
  <c r="J304"/>
  <c r="J210"/>
  <c r="BK189"/>
  <c r="J122"/>
  <c r="J584"/>
  <c r="BK526"/>
  <c r="BK482"/>
  <c r="BK424"/>
  <c r="J360"/>
  <c r="J320"/>
  <c r="J172"/>
  <c l="1" r="R288"/>
  <c r="R98"/>
  <c r="BK525"/>
  <c r="J525"/>
  <c r="J72"/>
  <c r="BK98"/>
  <c r="J98"/>
  <c r="J69"/>
  <c r="T98"/>
  <c r="P288"/>
  <c r="BK423"/>
  <c r="J423"/>
  <c r="J71"/>
  <c r="P423"/>
  <c r="R423"/>
  <c r="T423"/>
  <c r="P525"/>
  <c r="R525"/>
  <c r="P98"/>
  <c r="P97"/>
  <c r="P96"/>
  <c i="1" r="AU57"/>
  <c i="2" r="BK288"/>
  <c r="J288"/>
  <c r="J70"/>
  <c r="T288"/>
  <c r="T525"/>
  <c r="J60"/>
  <c r="F93"/>
  <c r="BE210"/>
  <c r="BE227"/>
  <c r="BE296"/>
  <c r="BE304"/>
  <c r="BE325"/>
  <c r="BE360"/>
  <c r="BE408"/>
  <c r="BE546"/>
  <c r="BE565"/>
  <c r="BE575"/>
  <c r="BE584"/>
  <c r="E52"/>
  <c r="BE99"/>
  <c r="BE135"/>
  <c r="BE320"/>
  <c r="BE355"/>
  <c r="BE366"/>
  <c r="BE376"/>
  <c r="BE404"/>
  <c r="BE440"/>
  <c r="BE452"/>
  <c r="BE469"/>
  <c r="BE491"/>
  <c r="BE505"/>
  <c r="BE526"/>
  <c r="BE556"/>
  <c r="BE155"/>
  <c r="BE239"/>
  <c r="BE271"/>
  <c r="BE332"/>
  <c r="BE339"/>
  <c r="BE350"/>
  <c r="BE371"/>
  <c r="BE395"/>
  <c r="BE424"/>
  <c r="BE482"/>
  <c r="BE520"/>
  <c r="BE112"/>
  <c r="BE122"/>
  <c r="BE172"/>
  <c r="BE189"/>
  <c r="BE199"/>
  <c r="BE255"/>
  <c r="BE289"/>
  <c r="BE313"/>
  <c r="BE344"/>
  <c r="BE386"/>
  <c r="BE535"/>
  <c r="F38"/>
  <c i="1" r="BA57"/>
  <c r="BA56"/>
  <c r="BA55"/>
  <c r="BA54"/>
  <c r="W30"/>
  <c i="2" r="F39"/>
  <c i="1" r="BB57"/>
  <c r="BB56"/>
  <c r="AX56"/>
  <c i="2" r="J38"/>
  <c i="1" r="AW57"/>
  <c r="AU56"/>
  <c r="AU55"/>
  <c r="AU54"/>
  <c r="AS55"/>
  <c r="AS54"/>
  <c i="2" r="F41"/>
  <c i="1" r="BD57"/>
  <c r="BD56"/>
  <c r="BD55"/>
  <c r="BD54"/>
  <c r="W33"/>
  <c i="2" r="F40"/>
  <c i="1" r="BC57"/>
  <c r="BC56"/>
  <c r="AY56"/>
  <c i="2" l="1" r="R97"/>
  <c r="R96"/>
  <c r="T97"/>
  <c r="T96"/>
  <c r="BK97"/>
  <c r="J97"/>
  <c r="J68"/>
  <c i="1" r="BC55"/>
  <c r="AY55"/>
  <c r="AW56"/>
  <c r="AW55"/>
  <c i="2" r="J37"/>
  <c i="1" r="AV57"/>
  <c r="AT57"/>
  <c r="AW54"/>
  <c r="AK30"/>
  <c r="BB55"/>
  <c r="AX55"/>
  <c i="2" r="F37"/>
  <c i="1" r="AZ57"/>
  <c r="AZ56"/>
  <c r="AV56"/>
  <c i="2" l="1" r="BK96"/>
  <c r="J96"/>
  <c r="J67"/>
  <c i="1" r="BC54"/>
  <c r="W32"/>
  <c r="AT56"/>
  <c r="AZ55"/>
  <c r="AV55"/>
  <c r="AT55"/>
  <c r="BB54"/>
  <c r="AX54"/>
  <c l="1" r="AY54"/>
  <c r="W31"/>
  <c r="AZ54"/>
  <c r="W29"/>
  <c i="2" r="J34"/>
  <c i="1" r="AG57"/>
  <c r="AG56"/>
  <c r="AG55"/>
  <c r="AN55"/>
  <c l="1" r="AN56"/>
  <c r="AN57"/>
  <c i="2" r="J43"/>
  <c i="1"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<sst xmlns="http://schemas.openxmlformats.org/spreadsheetml/2006/main">
  <si>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</si>
  <si>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</si>
  <si>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</si>
  <si>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</si>
  <si>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</si>
  <si>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{46ceadd1-5e0e-4824-b7f3-c72fbfe00f16}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</si>
  <si>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</si>
  <si>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</si>
  <si>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</si>
  <si>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</si>
  <si>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</si>
  <si>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</si>
  <si>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</si>
  <si>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</si>
  <si>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2020-1-10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</si>
  <si>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</si>
  <si>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</si>
  <si>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Kateřinská 17 ,Olomouc Mobiliář,truhlář ,ostatní</t>
  </si>
  <si>
    <t>KSO:</t>
  </si>
  <si>
    <t>801 3</t>
  </si>
  <si>
    <t>CC-CZ:</t>
  </si>
  <si>
    <t>12</t>
  </si>
  <si>
    <t>Místo:</t>
  </si>
  <si>
    <t>Olomouc</t>
  </si>
  <si>
    <t>Datum:</t>
  </si>
  <si>
    <t>1. 10. 2020</t>
  </si>
  <si>
    <t>CZ-CPV:</t>
  </si>
  <si>
    <t>45000000-7</t>
  </si>
  <si>
    <t>CZ-CPA:</t>
  </si>
  <si>
    <t>41.0</t>
  </si>
  <si>
    <t>Zadavatel:</t>
  </si>
  <si>
    <t>IČ:</t>
  </si>
  <si>
    <t/>
  </si>
  <si>
    <t>Universita Palackého Olomouc</t>
  </si>
  <si>
    <t>DIČ:</t>
  </si>
  <si>
    <t>Uchazeč:</t>
  </si>
  <si>
    <t>Vyplň údaj</t>
  </si>
  <si>
    <t>Projektant:</t>
  </si>
  <si>
    <t>Mg Ing arch Lukáš Blažek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</si>
  <si>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</si>
  <si>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</si>
  <si>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</si>
  <si>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</si>
  <si>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</si>
  <si>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</si>
  <si>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</si>
  <si>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</si>
  <si>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</si>
  <si>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</si>
  <si>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</si>
  <si>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</si>
  <si>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</si>
  <si>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</si>
  <si>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</si>
  <si>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</si>
  <si>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</si>
  <si>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</si>
  <si>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</si>
  <si>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</si>
  <si>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</si>
  <si>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</si>
  <si>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</si>
  <si>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</si>
  <si>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</si>
  <si>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</si>
  <si>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</si>
  <si>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</si>
  <si>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</si>
  <si>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</si>
  <si>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</si>
  <si>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</si>
  <si>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</si>
  <si>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</si>
  <si>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</si>
  <si>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</si>
  <si>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</si>
  <si>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</si>
  <si>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</si>
  <si>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</si>
  <si>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</si>
  <si>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</si>
  <si>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</si>
  <si>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2017-11-04-1</t>
  </si>
  <si>
    <t>Mobiliař,truhlářské -ostatní</t>
  </si>
  <si>
    <t>STA</t>
  </si>
  <si>
    <t>1</t>
  </si>
  <si>
    <t>{ac4f1e47-fc13-4ffd-98e0-67711988167a}</t>
  </si>
  <si>
    <t>801 35</t>
  </si>
  <si>
    <t>2</t>
  </si>
  <si>
    <t>MR2019-7-15</t>
  </si>
  <si>
    <t>Rekonstrukce objektu Kateřinská 17 ,-Mobiliář</t>
  </si>
  <si>
    <t>Soupis</t>
  </si>
  <si>
    <t>{bf5ef75e-91fe-496b-9c04-5941247b195e}</t>
  </si>
  <si>
    <t>/</t>
  </si>
  <si>
    <t>MR 2019-7-15-1</t>
  </si>
  <si>
    <t>Mobiliář-stolový nábytek,skříňový nábytek ,doplňky</t>
  </si>
  <si>
    <t>3</t>
  </si>
  <si>
    <t>{07175914-d678-4283-bb7f-274f7900b04f}</t>
  </si>
  <si>
    <t>KRYCÍ LIST SOUPISU PRACÍ</t>
  </si>
  <si>
    <t>Objekt:</t>
  </si>
  <si>
    <t>2017-11-04-1 - Mobiliař,truhlářské -ostatní</t>
  </si>
  <si>
    <t>Soupis:</t>
  </si>
  <si>
    <t>MR2019-7-15 - Rekonstrukce objektu Kateřinská 17 ,-Mobiliář</t>
  </si>
  <si>
    <t>Úroveň 3:</t>
  </si>
  <si>
    <t>MR 2019-7-15-1 - Mobiliář-stolový nábytek,skříňový nábytek ,doplňky</t>
  </si>
  <si>
    <t>41</t>
  </si>
  <si>
    <t>UP Olomouc</t>
  </si>
  <si>
    <t>Mg Ing arch Lukaš Blažek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</si>
  <si>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</si>
  <si>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</si>
  <si>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</si>
  <si>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</si>
  <si>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</si>
  <si>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A   -766 - A -stolový nábytek</t>
  </si>
  <si>
    <t xml:space="preserve">    C-766 - C-skříňový nábytek</t>
  </si>
  <si>
    <t xml:space="preserve">    D-766 - D doplňky</t>
  </si>
  <si>
    <t xml:space="preserve">    G  -766 - G vnitřní rolety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</si>
  <si>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</si>
  <si>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</si>
  <si>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</si>
  <si>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</si>
  <si>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</si>
  <si>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</si>
  <si>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</si>
  <si>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</si>
  <si>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</si>
  <si>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</si>
  <si>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</si>
  <si>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</si>
  <si>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</si>
  <si>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</si>
  <si>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</si>
  <si>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</si>
  <si>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 xml:space="preserve">A   -766</t>
  </si>
  <si>
    <t>A -stolový nábytek</t>
  </si>
  <si>
    <t>K</t>
  </si>
  <si>
    <t>A.01</t>
  </si>
  <si>
    <t xml:space="preserve">Stůl malý u vstupu- 60*60 cm </t>
  </si>
  <si>
    <t>ks</t>
  </si>
  <si>
    <t>R položka</t>
  </si>
  <si>
    <t>16</t>
  </si>
  <si>
    <t>-2030697443</t>
  </si>
  <si>
    <t>PP</t>
  </si>
  <si>
    <t>Stůl malý u vstupu-</t>
  </si>
  <si>
    <t>VV</t>
  </si>
  <si>
    <t>PODNOŽ - podstavec: z ocelového plátu,průměr 60 cm, sloupek:</t>
  </si>
  <si>
    <t>kulatý, průměr 6 cm, výška 72 cm, povrchová úprava: vypalovaná</t>
  </si>
  <si>
    <t>prášková barva -šedá RAL 7038</t>
  </si>
  <si>
    <t>KRUHOVÁ DESKA - rozměr: průměr 60 cm, dubová spárovka v</t>
  </si>
  <si>
    <t>provedení Fix, tl. 2 cm,</t>
  </si>
  <si>
    <t>POVRCHOVÁ ÚPRAVA - TVRDÝ VOSKOVÝ OLEJ , DO VNITŘNÍCH</t>
  </si>
  <si>
    <t>PROSTOR, NA BÁZI PŘÍRODNÍCH OLEJŮ A VOSKŮ - MIKROPORÉZNÍ,</t>
  </si>
  <si>
    <t>MATNÝ, BEZBARVÝ!!</t>
  </si>
  <si>
    <t>MINIMALIZOVAT RADIUS HRANY - RADIUS r= 2mm</t>
  </si>
  <si>
    <t>"1 NP "2</t>
  </si>
  <si>
    <t>Součet</t>
  </si>
  <si>
    <t>4</t>
  </si>
  <si>
    <t>A1.03a</t>
  </si>
  <si>
    <t>Stůl učebny rozměr 1300*550 mm</t>
  </si>
  <si>
    <t>701230627</t>
  </si>
  <si>
    <t>Stůl učebny a rozměr 1300*550 MM</t>
  </si>
  <si>
    <t>Stůl rozměr 1300 x 550 mm,</t>
  </si>
  <si>
    <t>konstrukce z jeklu 30 x 30 mm</t>
  </si>
  <si>
    <t>deska lamino tl. 25 mm</t>
  </si>
  <si>
    <t>barevnost: barevnost kovového rámu: RAL 7038,</t>
  </si>
  <si>
    <t>hrana ABS tl. 2 mm, v barvě desky</t>
  </si>
  <si>
    <t>barevnost lamina bílošedá (RAL 9002)</t>
  </si>
  <si>
    <t>"1 NP "12</t>
  </si>
  <si>
    <t>A. 04</t>
  </si>
  <si>
    <t>Stůl velký kulaty</t>
  </si>
  <si>
    <t>-1926780421</t>
  </si>
  <si>
    <t>PODNOŽ - podstavec: z ocelového plátu ∅65 cm, sloupek: kulatý,</t>
  </si>
  <si>
    <t>průměr 8 cm, výška 72 cm, povrchová úprava: vypalovaná prášková</t>
  </si>
  <si>
    <t>barva -měděná RAL 8004</t>
  </si>
  <si>
    <t>KRUHOVÁ DESKA -kulatá, průměr: ∅140, dubová spárovka v</t>
  </si>
  <si>
    <t>provedení Fix, tl. 4 cm,</t>
  </si>
  <si>
    <t>MATNÝ, barva třešeň + chilli</t>
  </si>
  <si>
    <t>"2 NP "1</t>
  </si>
  <si>
    <t>A.05</t>
  </si>
  <si>
    <t>Stůl pracovní 160*80cm</t>
  </si>
  <si>
    <t>-1984798844</t>
  </si>
  <si>
    <t>Stůl pracovní 160*80 cm</t>
  </si>
  <si>
    <t>Výškově stavitelný stůl se síťkou na kabely</t>
  </si>
  <si>
    <t>Délka: 160 cm</t>
  </si>
  <si>
    <t>Hloubka: 80 cm</t>
  </si>
  <si>
    <t>Min. výška: 65 cm</t>
  </si>
  <si>
    <t>Max. výška: 85 cm</t>
  </si>
  <si>
    <t>Max. nosnost: 100 kg</t>
  </si>
  <si>
    <t>Stolní deska: dřevotříska, jasanová dýha černě mořená, průhledný</t>
  </si>
  <si>
    <t>akrylový lak</t>
  </si>
  <si>
    <t>Podnoží/ Montážní kování: ocel, epoxidový/polyesterový práškový</t>
  </si>
  <si>
    <t>lak</t>
  </si>
  <si>
    <t>Nohy: hliník, epoxidový/polyesterový práškový lak</t>
  </si>
  <si>
    <t>Pod stolní deskou nerezová síťka pro ukládání kabelů</t>
  </si>
  <si>
    <t>ROZMĚRY JSOU ORIENTAČNÍ ± 5%!!</t>
  </si>
  <si>
    <t>"2 NP "3</t>
  </si>
  <si>
    <t>"3 NP "13</t>
  </si>
  <si>
    <t>"4 NP "9</t>
  </si>
  <si>
    <t>"5 NP "2</t>
  </si>
  <si>
    <t>5</t>
  </si>
  <si>
    <t>A.06</t>
  </si>
  <si>
    <t>Stůl pracovní 120*80 cm</t>
  </si>
  <si>
    <t>468498713</t>
  </si>
  <si>
    <t>Délka: 120 cm</t>
  </si>
  <si>
    <t>Podnoží/ Montážní kování: ocel, Epoxidový/polyesterový práškový</t>
  </si>
  <si>
    <t>Nohy: Hliník, Epoxidový/polyesterový práškový lak</t>
  </si>
  <si>
    <t>"3 NP "2</t>
  </si>
  <si>
    <t>6</t>
  </si>
  <si>
    <t>A0.7</t>
  </si>
  <si>
    <t>Stůl pracovní 140*140 cm konfereční</t>
  </si>
  <si>
    <t>1542883050</t>
  </si>
  <si>
    <t xml:space="preserve">Stůl pracovní 140*140 cm </t>
  </si>
  <si>
    <t>Stůl pracovní konferenční</t>
  </si>
  <si>
    <t>Délka: 140 cm</t>
  </si>
  <si>
    <t>Šířka: 140 cm</t>
  </si>
  <si>
    <t>Výška: 73 cm</t>
  </si>
  <si>
    <t>vestavěné řešení na ukládání kabelů a prodlužovacích zásuvek;</t>
  </si>
  <si>
    <t>stolní deska: dřevotříska, jasanová dýha černě mořená, průhledný</t>
  </si>
  <si>
    <t>akrylový lak,</t>
  </si>
  <si>
    <t>rám pro stolní desku, nohy: ocel,epoxidový/polyesterový práškový</t>
  </si>
  <si>
    <t>lak – barva černá;</t>
  </si>
  <si>
    <t>Ve středu stolu plastová krytka pro vedení kabelů</t>
  </si>
  <si>
    <t>"4 NP "3</t>
  </si>
  <si>
    <t>7</t>
  </si>
  <si>
    <t>A.9</t>
  </si>
  <si>
    <t>Stůl pracovní vestavěný dle přílohy A09</t>
  </si>
  <si>
    <t>326645888</t>
  </si>
  <si>
    <t xml:space="preserve">Stůl pracovní vestavný </t>
  </si>
  <si>
    <t xml:space="preserve">D+ M (dle PD příloha  A 09</t>
  </si>
  <si>
    <t>obložení stěny ,vzpěry horní polička</t>
  </si>
  <si>
    <t>materiál DTD dýhovaná dubovou dýhou tl 9 mm,18 mm,25 mm</t>
  </si>
  <si>
    <t>rošt -KVH ,profil 30*30 mm a 250 mm</t>
  </si>
  <si>
    <t>pracovní deska -dubová spárovka provedení fix tl20 mm</t>
  </si>
  <si>
    <t>povrchová úprava -tvrdý voskový olej pro nábytek ,matný transparentní</t>
  </si>
  <si>
    <t>8</t>
  </si>
  <si>
    <t>A.10</t>
  </si>
  <si>
    <t>Jídelní stůl</t>
  </si>
  <si>
    <t>925165909</t>
  </si>
  <si>
    <t xml:space="preserve">D+ M (dle PD příloha  A 10</t>
  </si>
  <si>
    <t>materiál DTD dýhovaná dubovou dýhou 18 mm,</t>
  </si>
  <si>
    <t>pracovní deska -dubová spárovka provedení fix tl40 mm</t>
  </si>
  <si>
    <t xml:space="preserve">stolní nohy  hranoly z masivního dubu 50*50 mm</t>
  </si>
  <si>
    <t xml:space="preserve">stolní lub  hranoly z masivního dubu 50*20 mm</t>
  </si>
  <si>
    <t xml:space="preserve">kotvení stolu viz příloha  A10</t>
  </si>
  <si>
    <t>povrchová úprava viz příloha A 10</t>
  </si>
  <si>
    <t>"3 NP "1</t>
  </si>
  <si>
    <t>9</t>
  </si>
  <si>
    <t>A.13</t>
  </si>
  <si>
    <t>Jednací stolek</t>
  </si>
  <si>
    <t>803922168</t>
  </si>
  <si>
    <t xml:space="preserve">Jednací stolek </t>
  </si>
  <si>
    <t>podnož - kovová stolová podnož</t>
  </si>
  <si>
    <t>Šířka 42 cm</t>
  </si>
  <si>
    <t>Hloubka 42 cm</t>
  </si>
  <si>
    <t>Výška 73 cm</t>
  </si>
  <si>
    <t>Povrchová úprava: komaxitový lak</t>
  </si>
  <si>
    <t>Barva bude určená v rámci AD</t>
  </si>
  <si>
    <t>KRUHOVÁ DESKA - rozměr: průměr 70 cm, DTD dýhovaná loupanou</t>
  </si>
  <si>
    <t>dubovou dýhou, tl. 22 mm</t>
  </si>
  <si>
    <t>"4 NP "1</t>
  </si>
  <si>
    <t>10</t>
  </si>
  <si>
    <t>A14</t>
  </si>
  <si>
    <t>Stůl kovový</t>
  </si>
  <si>
    <t>1055610994</t>
  </si>
  <si>
    <t>stůl z odolných materiálů určený do exteriéru, čtvercový,</t>
  </si>
  <si>
    <t>rozměr: 955 x 955 x 750 (šířka x délka x výška)</t>
  </si>
  <si>
    <t>Rám: ocelová konstrukce opatřena vrstvou žárového zinku a</t>
  </si>
  <si>
    <t>práškovou barvou.</t>
  </si>
  <si>
    <t>Deska stolu: tropické dřevo - latě tl. min 2 cm, ošetřeno teakovým</t>
  </si>
  <si>
    <t>olejem</t>
  </si>
  <si>
    <t>Barevnost bude určena architektem v rámci AD.</t>
  </si>
  <si>
    <t>"5 NP "3</t>
  </si>
  <si>
    <t>11</t>
  </si>
  <si>
    <t>A 16</t>
  </si>
  <si>
    <t>Stůl pracovní 160*110 mm -výškově stavitelný stůl se sítkou</t>
  </si>
  <si>
    <t>-1787779031</t>
  </si>
  <si>
    <t>Stůl pracovní 160*110 mm -</t>
  </si>
  <si>
    <t>Výškově stavitelný stůl se síťkou na kabely - ROHOVÝ</t>
  </si>
  <si>
    <t>maximální hloubka: 110 cm</t>
  </si>
  <si>
    <t>Podnoží/ Montážní kování: ocel, epoxidový/polyesterový práškový lak</t>
  </si>
  <si>
    <t>A.17</t>
  </si>
  <si>
    <t>Stůl skládací 1265*500 mm</t>
  </si>
  <si>
    <t>1278586995</t>
  </si>
  <si>
    <t>Skládací stůl</t>
  </si>
  <si>
    <t>Lehký stůl se sklopnou stolovou deskou, na předních nohách</t>
  </si>
  <si>
    <t>kolečka pro snadnější manipulaci.</t>
  </si>
  <si>
    <t>Ocelový rám stolu s nylonovým mechanismem pro spojování stolů</t>
  </si>
  <si>
    <t>do řad a laminovanou deskou.</t>
  </si>
  <si>
    <t>Rozměr desky: 1230 x 500 mm</t>
  </si>
  <si>
    <t>Celková šířka stolu: 500 mm</t>
  </si>
  <si>
    <t>Celková délka stolu: 1265 mm</t>
  </si>
  <si>
    <t>Celková výška stolu: 710 mm</t>
  </si>
  <si>
    <t>Barevnost podnože: černá RAL 9005</t>
  </si>
  <si>
    <t>Barevnost desky: anthracite</t>
  </si>
  <si>
    <t>"2 NP "18</t>
  </si>
  <si>
    <t>13</t>
  </si>
  <si>
    <t>A.18</t>
  </si>
  <si>
    <t>Konferenční stolek kulatý</t>
  </si>
  <si>
    <t>-102623267</t>
  </si>
  <si>
    <t>Výška 500 cm</t>
  </si>
  <si>
    <t>"5 NP "1</t>
  </si>
  <si>
    <t>C-766</t>
  </si>
  <si>
    <t>C-skříňový nábytek</t>
  </si>
  <si>
    <t>14</t>
  </si>
  <si>
    <t>C.01</t>
  </si>
  <si>
    <t>Skříń s umyvadlem (viz příloha C.01)</t>
  </si>
  <si>
    <t>2111404619</t>
  </si>
  <si>
    <t>P</t>
  </si>
  <si>
    <t xml:space="preserve">Poznámka k položce:_x000d_
c.01 – skříň s umyvadlem_x000d_
Korpus, dvířka, police: laminované dtd desky tl. 18 mm, barevnost dle podlaží _x000d_
Záda skříní: laminované dtd desky tl. 12 mm, barevnost dle podlaží _x000d_
Hrany ABS tl. 0,5 mm v barvě lamino desek)._x000d_
vnitřní obložení:_x000d_
plech tl. 0,7 mm - kartáčovaná nerez, lepeno k podkladu_x000d_
Kování:_x000d_
Závěsy: závěsy pro standartní využití, celokovové, úhel otevření 110°, s integrovaným tlumičem dorazu, 2ks/dvířka_x000d_
úchytky: řešeno výřezem madla do dvířek_x000d_
ZP + doplňky: _x000d_
umyvadlo: zápustné umyvadlo, litý mramor, možnost instalace do desky šířky 400 mm, bez otvoru pro baterii, instalace do  desky_x000d_
_x000d_
baterie: umyvadlová stojánková baterie s keramickou kartuší, omezovač průtoku, perlátor, povrch chrom_x000d_
osvětlení: kulatá nástěnná lampa s vypínačem, kabel s vidlicí pro připojení do zásuvky, kabel veden pod nerezovým plechem a uzavíratelnou skříňkou_x000d_
rolety: dozadu navíjející roleta s vyvažovací mechanikou, materiál broušená nerez_x000d_
</t>
  </si>
  <si>
    <t>"2 NP "2</t>
  </si>
  <si>
    <t>"3 NP "3</t>
  </si>
  <si>
    <t>C.02</t>
  </si>
  <si>
    <t>Skříň se zásuvkami ( C.02 Modul B)</t>
  </si>
  <si>
    <t>-1348088407</t>
  </si>
  <si>
    <t>Skříň se zásuvkami ( C.02 )</t>
  </si>
  <si>
    <t xml:space="preserve">Poznámka k položce:_x000d_
C.02 – skříň se zásuvkami_x000d_
Korpus, čela šuplíků, police: laminované dtd desky tl. 18 mm, barevnost dle podlaží _x000d_
Záda skříní: laminované dtd desky tl. 12 mm, barevnost dle podlaží _x000d_
Šuplíky: lamino tl. 9mm _x000d_
Hrany ABS tl. 0,5 mm v barvě lamino desek._x000d_
Kování:_x000d_
vodící systém zásuvek: kolečkové vedení, samodovírací technika se zadní aretací, oboustranné nucené vedení_x000d_
úchytky: řešeno výřezem madla do dvířek_x000d_
_x000d_
</t>
  </si>
  <si>
    <t>"2 NP "6</t>
  </si>
  <si>
    <t>"3 NP "8</t>
  </si>
  <si>
    <t>"4 NP "8</t>
  </si>
  <si>
    <t>C.03</t>
  </si>
  <si>
    <t>Skříň s osvětlením a (C.03 příliha)</t>
  </si>
  <si>
    <t>889429374</t>
  </si>
  <si>
    <t xml:space="preserve">Poznámka k položce:_x000d_
C.03, – skříň s osvětlením_x000d_
Korpus, police: laminované dtd desky tl. 18 mm, barevnost dle podlaží _x000d_
Záda skříní: laminované dtd desky tl. 12 mm, barevnost dle podlaží _x000d_
Hrany ABS tl. 0,5 mm v barvě lamino desek._x000d_
vnitřní obložení:_x000d_
plech tl. 0,7 mm - kartáčovaná nerez, lepeno k podkladu, _x000d_
ZP + doplňky: _x000d_
osvětlení: žárovka LED s tmavým vrchlíkem proti oslnění s keramickou objímkou + textilní kabel s vypínačem a vidlicí, kabel přichycen kovovými svorkami v každém poli, kabel veden viditelně po zádech skříně_x000d_
Barva kabelu černá, béžová, případně určeno v rámci AD._x000d_
</t>
  </si>
  <si>
    <t xml:space="preserve">Modul </t>
  </si>
  <si>
    <t>"3 NP "9</t>
  </si>
  <si>
    <t>"4 NP "10</t>
  </si>
  <si>
    <t>17</t>
  </si>
  <si>
    <t>C.04</t>
  </si>
  <si>
    <t>Skříň s osvětlením b (příloha C.04 )</t>
  </si>
  <si>
    <t>-302969398</t>
  </si>
  <si>
    <t>Skříň s osvětlením b(příloha C.04 )</t>
  </si>
  <si>
    <t xml:space="preserve">Poznámka k položce:_x000d_
 C.04 – skříň s osvětlením_x000d_
Korpus, police: laminované dtd desky tl. 18 mm, barevnost dle podlaží _x000d_
Záda skříní: laminované dtd desky tl. 12 mm, barevnost dle podlaží _x000d_
Hrany ABS tl. 0,5 mm v barvě lamino desek._x000d_
vnitřní obložení:_x000d_
plech tl. 0,7 mm - kartáčovaná nerez, lepeno k podkladu, _x000d_
ZP + doplňky: _x000d_
osvětlení: žárovka LED s tmavým vrchlíkem proti oslnění s keramickou objímkou + textilní kabel s vypínačem a vidlicí, kabel přichycen kovovými svorkami v každém poli, kabel veden viditelně po zádech skříně_x000d_
Barva kabelu černá, béžová, případně určeno v rámci AD._x000d_
</t>
  </si>
  <si>
    <t>"4 NP "2</t>
  </si>
  <si>
    <t>18</t>
  </si>
  <si>
    <t>C.05</t>
  </si>
  <si>
    <t>Skříń s prostorem pro pohovku (příloha C.05 )</t>
  </si>
  <si>
    <t>-2097901709</t>
  </si>
  <si>
    <t xml:space="preserve">Poznámka k položce:_x000d_
C.05,  – skříň s prostorem pro pohovku_x000d_
Korpus, police: laminované dtd desky tl. 18 mm, barevnost dle podlaží_x000d_
Záda:laminované dtd desky tl. 12 mm, barevnost dle podlaží_x000d_
Hrany ABS tl. 0,5 mm v barvě lamino desek._x000d_
</t>
  </si>
  <si>
    <t>19</t>
  </si>
  <si>
    <t>C.06</t>
  </si>
  <si>
    <t>Skříň s kuchyňkou (viz příloha C.06)</t>
  </si>
  <si>
    <t>-1099659050</t>
  </si>
  <si>
    <t xml:space="preserve">Poznámka k položce:_x000d_
C.06 – skříň s kuchyňkou_x000d_
Korpus, dvířka, police: laminované dtd desky tl. 18 mm, barevnost dle podlaží _x000d_
Záda: laminované dtd desky tl. 12 mm, barevnost dle podlaží _x000d_
Hrany ABS tl. 0,5 mm v barvě lamino desek._x000d_
pracovní deska:laminová pracovní deska s rovnou hranou, barva kašmírově šedá_x000d_
obložení:tvrzené sklo s olejovou malbou z rubu, přilepené na zdi bezbarvým lepidlem pro vysokopevnostní spoj_x000d_
s vysokou počáteční přídržností_x000d_
Kování:_x000d_
Závěsy: závěsy pro standartní využití, celokovové, úhel otevření 110°, s integrovaným tlumičem dorazu, 2ks/dvířka_x000d_
úchytky: řešeno výřezem madla do dvířek_x000d_
ZP + doplňky:_x000d_
dřez kuchyňský: nerezový dřez, s možností instalace do skříňky šířky 400mm, instalace na desku, bez otvoru pro baterii_x000d_
dřezová baterie:  stojánková páková s horním otočným ústím, nerezová, keramická kartuše _x000d_
osvětlení: kulatá nástěnná lampa s vypínačem, kabel s vidlicí pro připojení do zásuvky, kabel veden pod sklem a uzavíratelnou skříňkou_x000d_
</t>
  </si>
  <si>
    <t>"2 NP"1</t>
  </si>
  <si>
    <t>20</t>
  </si>
  <si>
    <t>C.07</t>
  </si>
  <si>
    <t>Skříň šatní (viz příloha (viz příloha C.07 )</t>
  </si>
  <si>
    <t>120860578</t>
  </si>
  <si>
    <t xml:space="preserve">Poznámka k položce:_x000d_
C.07, _x000d_
Korpus, police: laminované dtd desky tl. 18 mm, barevnost dle podlaží_x000d_
Hrany ABS tl. 0,5 mm v barvě lamino desek._x000d_
šatní tyč  průměr 20 mm_x000d_
ohranit korpus včetně korku (aby se nelámal)_x000d_
_x000d_
</t>
  </si>
  <si>
    <t>"3 NP "4</t>
  </si>
  <si>
    <t>C.08</t>
  </si>
  <si>
    <t>Skříň uzamykatelná (příloha C.08 )</t>
  </si>
  <si>
    <t>-214549528</t>
  </si>
  <si>
    <t xml:space="preserve">Poznámka k položce:_x000d_
 C.08 – skříň s nástěnkou_x000d_
Korpus, police: laminované dtd desky tl. 18 mm, barevnost dle podlaží_x000d_
Hrany ABS tl. 0,5 mm v barvě lamino desek._x000d_
zámek :cylindrický na klíč,každá skříňka samostatně uzamykatelná_x000d_
ohranit korpus včetně korku (aby se nelámal)_x000d_
</t>
  </si>
  <si>
    <t>22</t>
  </si>
  <si>
    <t>C.09</t>
  </si>
  <si>
    <t>Skříň s prostorem pro pro pohovku (příloha C.09 )</t>
  </si>
  <si>
    <t>78887759</t>
  </si>
  <si>
    <t>Skříň s prostorem pro pohovku b(příloha C.09 )</t>
  </si>
  <si>
    <t xml:space="preserve">Poznámka k položce:_x000d_
, C.09 – skříň s prostorem pro pohovku_x000d_
Korpus, police: laminované dtd desky tl. 18 mm, barevnost dle podlaží_x000d_
Záda:laminované dtd desky tl. 12 mm, barevnost dle podlaží_x000d_
Hrany ABS tl. 0,5 mm v barvě lamino desek._x000d_
</t>
  </si>
  <si>
    <t>"4 NP "5</t>
  </si>
  <si>
    <t>23</t>
  </si>
  <si>
    <t>C.10</t>
  </si>
  <si>
    <t>Kuchyňská linka 1 NP (příloha C10)</t>
  </si>
  <si>
    <t>-1888391845</t>
  </si>
  <si>
    <t>Poznámka k položce:_x000d_
Kuchyňská linka dodávaka a montáž dle PD</t>
  </si>
  <si>
    <t>"1 NP "1</t>
  </si>
  <si>
    <t>24</t>
  </si>
  <si>
    <t>C.11</t>
  </si>
  <si>
    <t>Kuchyňská linka 2. NP (příloha C11)</t>
  </si>
  <si>
    <t>223898473</t>
  </si>
  <si>
    <t>Součet55</t>
  </si>
  <si>
    <t>25</t>
  </si>
  <si>
    <t>C.12</t>
  </si>
  <si>
    <t>Knihovna (příloha C12 )</t>
  </si>
  <si>
    <t>1790798841</t>
  </si>
  <si>
    <t>Poznámka k položce:_x000d_
knihovna -nacenit D+ M dle PD</t>
  </si>
  <si>
    <t>26</t>
  </si>
  <si>
    <t>C.13</t>
  </si>
  <si>
    <t>Kuchyňská linka 3 NP (příloha C 13)</t>
  </si>
  <si>
    <t>-1430005510</t>
  </si>
  <si>
    <t>27</t>
  </si>
  <si>
    <t>C.15</t>
  </si>
  <si>
    <t>Kuchyňská linka 5 NP (viz příloha C15)</t>
  </si>
  <si>
    <t>-1361537934</t>
  </si>
  <si>
    <t>28</t>
  </si>
  <si>
    <t>C.19a</t>
  </si>
  <si>
    <t>Vysokoúnosné regály (rohový regál)</t>
  </si>
  <si>
    <t>1626322902</t>
  </si>
  <si>
    <t>rohový regál (pro možnost bezztrátového ukládání v rozích regálu) – 300 x 30</t>
  </si>
  <si>
    <t>cm, 14 polic (délka police 100 cm) s podélným vyztužením</t>
  </si>
  <si>
    <t>nosnost police: 100 kg</t>
  </si>
  <si>
    <t>provedení "prášková vypalovaná barva - bílá</t>
  </si>
  <si>
    <t>Přikotveno ke stěně L úhelníky - pozink na chemickou kotvu, každý regál 2x,</t>
  </si>
  <si>
    <t>každý úhelník 2x M 10</t>
  </si>
  <si>
    <t>29</t>
  </si>
  <si>
    <t>C.19b</t>
  </si>
  <si>
    <t>Vysokoúnosné regály -přídavný regál 100 cm</t>
  </si>
  <si>
    <t>-2105828254</t>
  </si>
  <si>
    <t>přídavný regál 300 x 100 x 30 cm, 7 polic,</t>
  </si>
  <si>
    <t>nosnost police: 100kg</t>
  </si>
  <si>
    <t>provedení: prášková vypalovaná barva - bílá</t>
  </si>
  <si>
    <t>30</t>
  </si>
  <si>
    <t>C .19 c</t>
  </si>
  <si>
    <t>Vysokoúnosné regály přídavný regál -75 cm</t>
  </si>
  <si>
    <t>-2119560523</t>
  </si>
  <si>
    <t>přídavný regál 300 x 75 x 30 cm, 7 polic,</t>
  </si>
  <si>
    <t>31</t>
  </si>
  <si>
    <t>c.19 d</t>
  </si>
  <si>
    <t>vysokoúnosné regály přídavný regál 100*80*20 cm 3 police ,nosnost 100 kg</t>
  </si>
  <si>
    <t>-1486979633</t>
  </si>
  <si>
    <t>vysokoúnosné regály přídavný regál 100*80*20 cm 3 police ,nosnost 100 kg ,barva bílá</t>
  </si>
  <si>
    <t>32</t>
  </si>
  <si>
    <t>C.20</t>
  </si>
  <si>
    <t xml:space="preserve">Zásuvkový kontejner </t>
  </si>
  <si>
    <t>486657331</t>
  </si>
  <si>
    <t>Pojízdný kontejner se 3 šuplíky, s centrálním zamykáním a aretací</t>
  </si>
  <si>
    <t>koleček.</t>
  </si>
  <si>
    <t>Rozměr 560x298x600 mm.</t>
  </si>
  <si>
    <t>Korpus i šuplíky z LDT desky tl. 18mm, bočnice šuplíků kovové,</t>
  </si>
  <si>
    <t>úchyty:zapuštěné hliníkové profily v celé délce hrany.</t>
  </si>
  <si>
    <t>Max. zátěž pro každý šuplík 25kg.</t>
  </si>
  <si>
    <t>Barevnost bude určena architektem v rýmci AD.</t>
  </si>
  <si>
    <t>"3 NP "17</t>
  </si>
  <si>
    <t>D-766</t>
  </si>
  <si>
    <t>D doplňky</t>
  </si>
  <si>
    <t>33</t>
  </si>
  <si>
    <t>D.01</t>
  </si>
  <si>
    <t>Koš odpadkový (učebny , pracovny )</t>
  </si>
  <si>
    <t>1187856728</t>
  </si>
  <si>
    <t>drátěný hranatý koš - tahokov, otevřený</t>
  </si>
  <si>
    <t>Šířka: 27 cm</t>
  </si>
  <si>
    <t>Hloubka: 27 cm</t>
  </si>
  <si>
    <t>Výška: 35 cm</t>
  </si>
  <si>
    <t>materiál: ocel, Epoxidový/polyesterový práškový lak</t>
  </si>
  <si>
    <t>barva: bílá</t>
  </si>
  <si>
    <t>ROZMĚRY JSOU ORIENTAČNÍ ± 5%!</t>
  </si>
  <si>
    <t>"1 PP "1</t>
  </si>
  <si>
    <t>"1 NP "5</t>
  </si>
  <si>
    <t>"2 NP "9</t>
  </si>
  <si>
    <t>"3 NP "10</t>
  </si>
  <si>
    <t>34</t>
  </si>
  <si>
    <t>D.02</t>
  </si>
  <si>
    <t>Tabule</t>
  </si>
  <si>
    <t>1554454591</t>
  </si>
  <si>
    <t>Popisovací tabule</t>
  </si>
  <si>
    <t>Šířka tabule: 200 cm</t>
  </si>
  <si>
    <t>Výška tabule: 220 cm</t>
  </si>
  <si>
    <t>Povrch tabule: vypalovaný keramická povrch</t>
  </si>
  <si>
    <t>Hliníkový rám</t>
  </si>
  <si>
    <t>posuvná odkládací lišta pro popisovače</t>
  </si>
  <si>
    <t>barva bílá</t>
  </si>
  <si>
    <t>35</t>
  </si>
  <si>
    <t>D.03</t>
  </si>
  <si>
    <t>Věšak nástěnný</t>
  </si>
  <si>
    <t>1786505301</t>
  </si>
  <si>
    <t>háčky namontované na desku lamina</t>
  </si>
  <si>
    <t>lamino :</t>
  </si>
  <si>
    <t>rozměr: 210 x 170 cm, tl. 18 mm, ABS hrana,</t>
  </si>
  <si>
    <t>barva lamina dle truhlářských výrobků podlaží,</t>
  </si>
  <si>
    <t>háčky:</t>
  </si>
  <si>
    <t>počet: 11 ks</t>
  </si>
  <si>
    <t>Šířka: 6.4 cm</t>
  </si>
  <si>
    <t>Hloubka: 2 cm</t>
  </si>
  <si>
    <t>Výška: 11 cm</t>
  </si>
  <si>
    <t>materiál: dřevo, bezbarvý lak</t>
  </si>
  <si>
    <t>se skrytým uchycením</t>
  </si>
  <si>
    <t>skryté zadní kotvení 4ks - protikus na chemickou kotvu (r 10/120) ,rozměry jsou orientační +- 5 %</t>
  </si>
  <si>
    <t>36</t>
  </si>
  <si>
    <t>D.04</t>
  </si>
  <si>
    <t>Věšak stojanový</t>
  </si>
  <si>
    <t>-1383710839</t>
  </si>
  <si>
    <t>stojanový věšák na kabáty</t>
  </si>
  <si>
    <t>výška: 177 cm</t>
  </si>
  <si>
    <t>průměr 28 cm,</t>
  </si>
  <si>
    <t>konstrukce -tyč s háčky na kruhovém podstavci</t>
  </si>
  <si>
    <t>materiál – kovová konstrukce + dřevěné detaily - háčky</t>
  </si>
  <si>
    <t>barva: kovová konstrukce černá, dřevo přírodní odstín rozměr orientační +- 5 %</t>
  </si>
  <si>
    <t>"3 NP "7</t>
  </si>
  <si>
    <t>37</t>
  </si>
  <si>
    <t>D.05</t>
  </si>
  <si>
    <t>Paraven</t>
  </si>
  <si>
    <t>67518508</t>
  </si>
  <si>
    <t>paravan,</t>
  </si>
  <si>
    <t>šířka: 83 cm, výška: 55 cm, tloušťka: 2.5 cm</t>
  </si>
  <si>
    <t>plstěný povrch - slouží zároveň jako nástěnka - možnost připevnit špendlíky,rozměry jsou orientační +- 5 %</t>
  </si>
  <si>
    <t>38</t>
  </si>
  <si>
    <t>D.06</t>
  </si>
  <si>
    <t>Lampa nástěnná (včetně kotvení)</t>
  </si>
  <si>
    <t>1935944941</t>
  </si>
  <si>
    <t xml:space="preserve">Poznámka k položce:_x000d_
"nástěnná lampa;_x000d_
tvarování stínítka dle schématu_x000d_
materiál a barevnost: bílá, kov_x000d_
průměr stínidla: 19 cm_x000d_
výška stínidla: 23,7 cm_x000d_
průměr základny: 9,4 cm_x000d_
zdroj světla/patice: žárovka E27_x000d_
maximální příkon žárovky: max. 15W nebo ekvivalentní_x000d_
energeticky úsporné žárovky_x000d_
stupeň krytí IP: IP20_x000d_
nastavitelné rameno, odpojitelný kabel, stmívatelné_x000d_
rozměry jsou orientační +-5  %</t>
  </si>
  <si>
    <t xml:space="preserve">kotvení k nábytku </t>
  </si>
  <si>
    <t>Mezisoučet</t>
  </si>
  <si>
    <t>kotvení ke stěně</t>
  </si>
  <si>
    <t>39</t>
  </si>
  <si>
    <t>D.07</t>
  </si>
  <si>
    <t>Lampa stojací</t>
  </si>
  <si>
    <t>762485524</t>
  </si>
  <si>
    <t>stojací lampa</t>
  </si>
  <si>
    <t>průměr základny: 31,5 cm</t>
  </si>
  <si>
    <t>průměr stínidla: 12 cm</t>
  </si>
  <si>
    <t>výška: 130 cm</t>
  </si>
  <si>
    <t>vypínač na lampě</t>
  </si>
  <si>
    <t>patice: E27</t>
  </si>
  <si>
    <t>materiál: kov</t>
  </si>
  <si>
    <t>Krytí: IP20</t>
  </si>
  <si>
    <t>Max příkon: 15W</t>
  </si>
  <si>
    <t>barva: bílá ,rozměr orientaní +- 5 %</t>
  </si>
  <si>
    <t>40</t>
  </si>
  <si>
    <t>D 10</t>
  </si>
  <si>
    <t>vozík pro stohovatelné židle</t>
  </si>
  <si>
    <t>719370094</t>
  </si>
  <si>
    <t>Vozík bude dodán jako komplet k židlím B.22 pro jejich snadnější uložení a manipulaci</t>
  </si>
  <si>
    <t xml:space="preserve">G  -766</t>
  </si>
  <si>
    <t>G vnitřní rolety</t>
  </si>
  <si>
    <t>G. 01</t>
  </si>
  <si>
    <t>vnitřní rolety (1480*2100 ) )- dodávka montáž manualní ovládání</t>
  </si>
  <si>
    <t>-1920019612</t>
  </si>
  <si>
    <t>vnitřní rolety (1480*2150 ) )- dodávka montáž manuální ovládání</t>
  </si>
  <si>
    <t>ROZMĚR: 148 X 215 cm (š x v)</t>
  </si>
  <si>
    <t>textilie screenová, ovládání manuální -</t>
  </si>
  <si>
    <t>kovovým řetízkem, kotveno do nadpraží,</t>
  </si>
  <si>
    <t>specifikace viz příloha</t>
  </si>
  <si>
    <t>barevnost bude určena v rámci AD</t>
  </si>
  <si>
    <t>"1 NP "6</t>
  </si>
  <si>
    <t>42</t>
  </si>
  <si>
    <t>G .02</t>
  </si>
  <si>
    <t>vnitřní rolety (1150*2150 )- dodávka ,montáž</t>
  </si>
  <si>
    <t>1527850806</t>
  </si>
  <si>
    <t>vnitřní rolety (1150*2150 )- dodávka ,montáž,manuální ovládání</t>
  </si>
  <si>
    <t>ROZMĚR: 115 X 215 cm (š x v)</t>
  </si>
  <si>
    <t>"3 NP "12</t>
  </si>
  <si>
    <t>43</t>
  </si>
  <si>
    <t>G .03</t>
  </si>
  <si>
    <t>vnitřní rolety (1950*2150 mm ) dodávka a montáž</t>
  </si>
  <si>
    <t>1615231884</t>
  </si>
  <si>
    <t>vnitřní rolety (1950*2150 mm ) dodávka a montáž,manuální ovládání</t>
  </si>
  <si>
    <t>ROZMĚR: 195 X 215 cm (š x v)</t>
  </si>
  <si>
    <t>textilie screenová, ovládání kovovým</t>
  </si>
  <si>
    <t>řetízkem, kotveno do nadpraží, specifikace</t>
  </si>
  <si>
    <t>viz příloha</t>
  </si>
  <si>
    <t>"3 nP "2</t>
  </si>
  <si>
    <t>44</t>
  </si>
  <si>
    <t>G .04</t>
  </si>
  <si>
    <t>vnitřní rolety (1480*2150 mm )</t>
  </si>
  <si>
    <t>-718406659</t>
  </si>
  <si>
    <t>vnitřní rolety (1480*2150)mm , motorické ovládání ,D+ M</t>
  </si>
  <si>
    <t>textilie screenová, motorické ovládání -</t>
  </si>
  <si>
    <t>drátově ovládaný motor, kotveno do</t>
  </si>
  <si>
    <t>nadpraží, specifikace viz příloha</t>
  </si>
  <si>
    <t>45</t>
  </si>
  <si>
    <t>G .05</t>
  </si>
  <si>
    <t xml:space="preserve">vnitřní rolety  (1150*2150 )mm</t>
  </si>
  <si>
    <t>-2120751084</t>
  </si>
  <si>
    <t>vnitřní rolety (1150*2150)mm motorické ovládání ,D+ M</t>
  </si>
  <si>
    <t>"4 NP "4</t>
  </si>
  <si>
    <t>46</t>
  </si>
  <si>
    <t>G 06</t>
  </si>
  <si>
    <t>vnitřní rolety (1950*2150 )mm</t>
  </si>
  <si>
    <t>-1774269561</t>
  </si>
  <si>
    <t>vnitřnírolety (1950*2150)mm,motorické ovládání ,D+ M</t>
  </si>
  <si>
    <t>47</t>
  </si>
  <si>
    <t>G.07</t>
  </si>
  <si>
    <t>vnitřní rolety (1150*2150)mm</t>
  </si>
  <si>
    <t>1136042762</t>
  </si>
  <si>
    <t>vnitřní rolety (1150*2150 mm) manuální ovládání D+ M</t>
  </si>
  <si>
    <t>textilie zatemňovací - blackout, ovládání</t>
  </si>
  <si>
    <t>manuální - kovovým řetízkem, kotveno do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</si>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</sst>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32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36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36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36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32</v>
      </c>
      <c r="AO17" s="24"/>
      <c r="AP17" s="24"/>
      <c r="AQ17" s="24"/>
      <c r="AR17" s="22"/>
      <c r="BE17" s="33"/>
      <c r="BS17" s="19" t="s">
        <v>39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32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32</v>
      </c>
      <c r="AO20" s="24"/>
      <c r="AP20" s="24"/>
      <c r="AQ20" s="24"/>
      <c r="AR20" s="22"/>
      <c r="BE20" s="33"/>
      <c r="BS20" s="19" t="s">
        <v>39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48</v>
      </c>
      <c r="E29" s="50"/>
      <c r="F29" s="34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50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52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2020-1-10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Kateřinská 17 ,Olomouc Mobiliář,truhlář ,ostatní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Olomouc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1. 10. 2020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Universita Palackého Olomouc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37</v>
      </c>
      <c r="AJ49" s="43"/>
      <c r="AK49" s="43"/>
      <c r="AL49" s="43"/>
      <c r="AM49" s="76" t="str">
        <f>IF(E17="","",E17)</f>
        <v>Mg Ing arch Lukáš Blažek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35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40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32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24.75" customHeight="1">
      <c r="A55" s="7"/>
      <c r="B55" s="114"/>
      <c r="C55" s="115"/>
      <c r="D55" s="116" t="s">
        <v>82</v>
      </c>
      <c r="E55" s="116"/>
      <c r="F55" s="116"/>
      <c r="G55" s="116"/>
      <c r="H55" s="116"/>
      <c r="I55" s="117"/>
      <c r="J55" s="116" t="s">
        <v>83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ROUND(AG56,2)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84</v>
      </c>
      <c r="AR55" s="121"/>
      <c r="AS55" s="122">
        <f>ROUND(AS56,2)</f>
        <v>0</v>
      </c>
      <c r="AT55" s="123">
        <f>ROUND(SUM(AV55:AW55),2)</f>
        <v>0</v>
      </c>
      <c r="AU55" s="124">
        <f>ROUND(AU56,5)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ROUND(AZ56,2)</f>
        <v>0</v>
      </c>
      <c r="BA55" s="123">
        <f>ROUND(BA56,2)</f>
        <v>0</v>
      </c>
      <c r="BB55" s="123">
        <f>ROUND(BB56,2)</f>
        <v>0</v>
      </c>
      <c r="BC55" s="123">
        <f>ROUND(BC56,2)</f>
        <v>0</v>
      </c>
      <c r="BD55" s="125">
        <f>ROUND(BD56,2)</f>
        <v>0</v>
      </c>
      <c r="BE55" s="7"/>
      <c r="BS55" s="126" t="s">
        <v>77</v>
      </c>
      <c r="BT55" s="126" t="s">
        <v>85</v>
      </c>
      <c r="BU55" s="126" t="s">
        <v>79</v>
      </c>
      <c r="BV55" s="126" t="s">
        <v>80</v>
      </c>
      <c r="BW55" s="126" t="s">
        <v>86</v>
      </c>
      <c r="BX55" s="126" t="s">
        <v>5</v>
      </c>
      <c r="CL55" s="126" t="s">
        <v>87</v>
      </c>
      <c r="CM55" s="126" t="s">
        <v>88</v>
      </c>
    </row>
    <row r="56" s="4" customFormat="1" ht="23.25" customHeight="1">
      <c r="A56" s="4"/>
      <c r="B56" s="66"/>
      <c r="C56" s="127"/>
      <c r="D56" s="127"/>
      <c r="E56" s="128" t="s">
        <v>89</v>
      </c>
      <c r="F56" s="128"/>
      <c r="G56" s="128"/>
      <c r="H56" s="128"/>
      <c r="I56" s="128"/>
      <c r="J56" s="127"/>
      <c r="K56" s="128" t="s">
        <v>90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ROUND(AG57,2)</f>
        <v>0</v>
      </c>
      <c r="AH56" s="127"/>
      <c r="AI56" s="127"/>
      <c r="AJ56" s="127"/>
      <c r="AK56" s="127"/>
      <c r="AL56" s="127"/>
      <c r="AM56" s="127"/>
      <c r="AN56" s="130">
        <f>SUM(AG56,AT56)</f>
        <v>0</v>
      </c>
      <c r="AO56" s="127"/>
      <c r="AP56" s="127"/>
      <c r="AQ56" s="131" t="s">
        <v>91</v>
      </c>
      <c r="AR56" s="68"/>
      <c r="AS56" s="132">
        <f>ROUND(AS57,2)</f>
        <v>0</v>
      </c>
      <c r="AT56" s="133">
        <f>ROUND(SUM(AV56:AW56),2)</f>
        <v>0</v>
      </c>
      <c r="AU56" s="134">
        <f>ROUND(AU57,5)</f>
        <v>0</v>
      </c>
      <c r="AV56" s="133">
        <f>ROUND(AZ56*L29,2)</f>
        <v>0</v>
      </c>
      <c r="AW56" s="133">
        <f>ROUND(BA56*L30,2)</f>
        <v>0</v>
      </c>
      <c r="AX56" s="133">
        <f>ROUND(BB56*L29,2)</f>
        <v>0</v>
      </c>
      <c r="AY56" s="133">
        <f>ROUND(BC56*L30,2)</f>
        <v>0</v>
      </c>
      <c r="AZ56" s="133">
        <f>ROUND(AZ57,2)</f>
        <v>0</v>
      </c>
      <c r="BA56" s="133">
        <f>ROUND(BA57,2)</f>
        <v>0</v>
      </c>
      <c r="BB56" s="133">
        <f>ROUND(BB57,2)</f>
        <v>0</v>
      </c>
      <c r="BC56" s="133">
        <f>ROUND(BC57,2)</f>
        <v>0</v>
      </c>
      <c r="BD56" s="135">
        <f>ROUND(BD57,2)</f>
        <v>0</v>
      </c>
      <c r="BE56" s="4"/>
      <c r="BS56" s="136" t="s">
        <v>77</v>
      </c>
      <c r="BT56" s="136" t="s">
        <v>88</v>
      </c>
      <c r="BU56" s="136" t="s">
        <v>79</v>
      </c>
      <c r="BV56" s="136" t="s">
        <v>80</v>
      </c>
      <c r="BW56" s="136" t="s">
        <v>92</v>
      </c>
      <c r="BX56" s="136" t="s">
        <v>86</v>
      </c>
      <c r="CL56" s="136" t="s">
        <v>19</v>
      </c>
    </row>
    <row r="57" s="4" customFormat="1" ht="35.25" customHeight="1">
      <c r="A57" s="137" t="s">
        <v>93</v>
      </c>
      <c r="B57" s="66"/>
      <c r="C57" s="127"/>
      <c r="D57" s="127"/>
      <c r="E57" s="127"/>
      <c r="F57" s="128" t="s">
        <v>94</v>
      </c>
      <c r="G57" s="128"/>
      <c r="H57" s="128"/>
      <c r="I57" s="128"/>
      <c r="J57" s="128"/>
      <c r="K57" s="127"/>
      <c r="L57" s="128" t="s">
        <v>95</v>
      </c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30">
        <f>'MR 2019-7-15-1 - Mobiliář...'!J34</f>
        <v>0</v>
      </c>
      <c r="AH57" s="127"/>
      <c r="AI57" s="127"/>
      <c r="AJ57" s="127"/>
      <c r="AK57" s="127"/>
      <c r="AL57" s="127"/>
      <c r="AM57" s="127"/>
      <c r="AN57" s="130">
        <f>SUM(AG57,AT57)</f>
        <v>0</v>
      </c>
      <c r="AO57" s="127"/>
      <c r="AP57" s="127"/>
      <c r="AQ57" s="131" t="s">
        <v>91</v>
      </c>
      <c r="AR57" s="68"/>
      <c r="AS57" s="138">
        <v>0</v>
      </c>
      <c r="AT57" s="139">
        <f>ROUND(SUM(AV57:AW57),2)</f>
        <v>0</v>
      </c>
      <c r="AU57" s="140">
        <f>'MR 2019-7-15-1 - Mobiliář...'!P96</f>
        <v>0</v>
      </c>
      <c r="AV57" s="139">
        <f>'MR 2019-7-15-1 - Mobiliář...'!J37</f>
        <v>0</v>
      </c>
      <c r="AW57" s="139">
        <f>'MR 2019-7-15-1 - Mobiliář...'!J38</f>
        <v>0</v>
      </c>
      <c r="AX57" s="139">
        <f>'MR 2019-7-15-1 - Mobiliář...'!J39</f>
        <v>0</v>
      </c>
      <c r="AY57" s="139">
        <f>'MR 2019-7-15-1 - Mobiliář...'!J40</f>
        <v>0</v>
      </c>
      <c r="AZ57" s="139">
        <f>'MR 2019-7-15-1 - Mobiliář...'!F37</f>
        <v>0</v>
      </c>
      <c r="BA57" s="139">
        <f>'MR 2019-7-15-1 - Mobiliář...'!F38</f>
        <v>0</v>
      </c>
      <c r="BB57" s="139">
        <f>'MR 2019-7-15-1 - Mobiliář...'!F39</f>
        <v>0</v>
      </c>
      <c r="BC57" s="139">
        <f>'MR 2019-7-15-1 - Mobiliář...'!F40</f>
        <v>0</v>
      </c>
      <c r="BD57" s="141">
        <f>'MR 2019-7-15-1 - Mobiliář...'!F41</f>
        <v>0</v>
      </c>
      <c r="BE57" s="4"/>
      <c r="BT57" s="136" t="s">
        <v>96</v>
      </c>
      <c r="BV57" s="136" t="s">
        <v>80</v>
      </c>
      <c r="BW57" s="136" t="s">
        <v>97</v>
      </c>
      <c r="BX57" s="136" t="s">
        <v>92</v>
      </c>
      <c r="CL57" s="136" t="s">
        <v>87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C4pTwmSBxumXJkWmUSk2HfoajngvwVz8796p1APNtMuZkKOkDNjsrPfq70xTp3lYq+FCSJ9XK5w1MCD1NvEdxg==" hashValue="4Eveb0Nom03nnvk8H6HZMj7mpierUbuikvceF93ozwTb2wK5j0a6pMHMZb5zmEjQZyz9PhbFTM2pQbiJmkkaA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F57:J57"/>
    <mergeCell ref="L57:AF57"/>
    <mergeCell ref="AG54:AM54"/>
    <mergeCell ref="AN54:AP54"/>
    <mergeCell ref="AR2:BE2"/>
  </mergeCells>
  <hyperlinks>
    <hyperlink ref="A57" location="'MR 2019-7-15-1 - Mobiliář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2"/>
      <c r="AT3" s="19" t="s">
        <v>88</v>
      </c>
    </row>
    <row r="4" s="1" customFormat="1" ht="24.96" customHeight="1">
      <c r="B4" s="22"/>
      <c r="D4" s="146" t="s">
        <v>98</v>
      </c>
      <c r="I4" s="142"/>
      <c r="L4" s="22"/>
      <c r="M4" s="147" t="s">
        <v>10</v>
      </c>
      <c r="AT4" s="19" t="s">
        <v>4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8" t="s">
        <v>16</v>
      </c>
      <c r="I6" s="142"/>
      <c r="L6" s="22"/>
    </row>
    <row r="7" s="1" customFormat="1" ht="16.5" customHeight="1">
      <c r="B7" s="22"/>
      <c r="E7" s="149" t="str">
        <f>'Rekapitulace stavby'!K6</f>
        <v>Rekonstrukce Kateřinská 17 ,Olomouc Mobiliář,truhlář ,ostatní</v>
      </c>
      <c r="F7" s="148"/>
      <c r="G7" s="148"/>
      <c r="H7" s="148"/>
      <c r="I7" s="142"/>
      <c r="L7" s="22"/>
    </row>
    <row r="8">
      <c r="B8" s="22"/>
      <c r="D8" s="148" t="s">
        <v>99</v>
      </c>
      <c r="L8" s="22"/>
    </row>
    <row r="9" s="1" customFormat="1" ht="16.5" customHeight="1">
      <c r="B9" s="22"/>
      <c r="E9" s="149" t="s">
        <v>100</v>
      </c>
      <c r="F9" s="1"/>
      <c r="G9" s="1"/>
      <c r="H9" s="1"/>
      <c r="I9" s="142"/>
      <c r="L9" s="22"/>
    </row>
    <row r="10" s="1" customFormat="1" ht="12" customHeight="1">
      <c r="B10" s="22"/>
      <c r="D10" s="148" t="s">
        <v>101</v>
      </c>
      <c r="I10" s="142"/>
      <c r="L10" s="22"/>
    </row>
    <row r="11" s="2" customFormat="1" ht="16.5" customHeight="1">
      <c r="A11" s="41"/>
      <c r="B11" s="47"/>
      <c r="C11" s="41"/>
      <c r="D11" s="41"/>
      <c r="E11" s="150" t="s">
        <v>102</v>
      </c>
      <c r="F11" s="41"/>
      <c r="G11" s="41"/>
      <c r="H11" s="41"/>
      <c r="I11" s="151"/>
      <c r="J11" s="41"/>
      <c r="K11" s="41"/>
      <c r="L11" s="15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8" t="s">
        <v>103</v>
      </c>
      <c r="E12" s="41"/>
      <c r="F12" s="41"/>
      <c r="G12" s="41"/>
      <c r="H12" s="41"/>
      <c r="I12" s="151"/>
      <c r="J12" s="41"/>
      <c r="K12" s="41"/>
      <c r="L12" s="15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3" t="s">
        <v>104</v>
      </c>
      <c r="F13" s="41"/>
      <c r="G13" s="41"/>
      <c r="H13" s="41"/>
      <c r="I13" s="151"/>
      <c r="J13" s="41"/>
      <c r="K13" s="41"/>
      <c r="L13" s="15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151"/>
      <c r="J14" s="41"/>
      <c r="K14" s="41"/>
      <c r="L14" s="15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8" t="s">
        <v>18</v>
      </c>
      <c r="E15" s="41"/>
      <c r="F15" s="136" t="s">
        <v>87</v>
      </c>
      <c r="G15" s="41"/>
      <c r="H15" s="41"/>
      <c r="I15" s="154" t="s">
        <v>20</v>
      </c>
      <c r="J15" s="136" t="s">
        <v>21</v>
      </c>
      <c r="K15" s="41"/>
      <c r="L15" s="15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8" t="s">
        <v>22</v>
      </c>
      <c r="E16" s="41"/>
      <c r="F16" s="136" t="s">
        <v>23</v>
      </c>
      <c r="G16" s="41"/>
      <c r="H16" s="41"/>
      <c r="I16" s="154" t="s">
        <v>24</v>
      </c>
      <c r="J16" s="155" t="str">
        <f>'Rekapitulace stavby'!AN8</f>
        <v>1. 10. 2020</v>
      </c>
      <c r="K16" s="41"/>
      <c r="L16" s="15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21.84" customHeight="1">
      <c r="A17" s="41"/>
      <c r="B17" s="47"/>
      <c r="C17" s="41"/>
      <c r="D17" s="156" t="s">
        <v>26</v>
      </c>
      <c r="E17" s="41"/>
      <c r="F17" s="157" t="s">
        <v>27</v>
      </c>
      <c r="G17" s="41"/>
      <c r="H17" s="41"/>
      <c r="I17" s="158" t="s">
        <v>28</v>
      </c>
      <c r="J17" s="157" t="s">
        <v>105</v>
      </c>
      <c r="K17" s="41"/>
      <c r="L17" s="15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8" t="s">
        <v>30</v>
      </c>
      <c r="E18" s="41"/>
      <c r="F18" s="41"/>
      <c r="G18" s="41"/>
      <c r="H18" s="41"/>
      <c r="I18" s="154" t="s">
        <v>31</v>
      </c>
      <c r="J18" s="136" t="s">
        <v>32</v>
      </c>
      <c r="K18" s="41"/>
      <c r="L18" s="15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106</v>
      </c>
      <c r="F19" s="41"/>
      <c r="G19" s="41"/>
      <c r="H19" s="41"/>
      <c r="I19" s="154" t="s">
        <v>34</v>
      </c>
      <c r="J19" s="136" t="s">
        <v>32</v>
      </c>
      <c r="K19" s="41"/>
      <c r="L19" s="15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151"/>
      <c r="J20" s="41"/>
      <c r="K20" s="41"/>
      <c r="L20" s="15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8" t="s">
        <v>35</v>
      </c>
      <c r="E21" s="41"/>
      <c r="F21" s="41"/>
      <c r="G21" s="41"/>
      <c r="H21" s="41"/>
      <c r="I21" s="154" t="s">
        <v>31</v>
      </c>
      <c r="J21" s="35" t="str">
        <f>'Rekapitulace stavby'!AN13</f>
        <v>Vyplň údaj</v>
      </c>
      <c r="K21" s="41"/>
      <c r="L21" s="15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5" t="str">
        <f>'Rekapitulace stavby'!E14</f>
        <v>Vyplň údaj</v>
      </c>
      <c r="F22" s="136"/>
      <c r="G22" s="136"/>
      <c r="H22" s="136"/>
      <c r="I22" s="154" t="s">
        <v>34</v>
      </c>
      <c r="J22" s="35" t="str">
        <f>'Rekapitulace stavby'!AN14</f>
        <v>Vyplň údaj</v>
      </c>
      <c r="K22" s="41"/>
      <c r="L22" s="15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151"/>
      <c r="J23" s="41"/>
      <c r="K23" s="41"/>
      <c r="L23" s="15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8" t="s">
        <v>37</v>
      </c>
      <c r="E24" s="41"/>
      <c r="F24" s="41"/>
      <c r="G24" s="41"/>
      <c r="H24" s="41"/>
      <c r="I24" s="154" t="s">
        <v>31</v>
      </c>
      <c r="J24" s="136" t="s">
        <v>32</v>
      </c>
      <c r="K24" s="41"/>
      <c r="L24" s="15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107</v>
      </c>
      <c r="F25" s="41"/>
      <c r="G25" s="41"/>
      <c r="H25" s="41"/>
      <c r="I25" s="154" t="s">
        <v>34</v>
      </c>
      <c r="J25" s="136" t="s">
        <v>32</v>
      </c>
      <c r="K25" s="41"/>
      <c r="L25" s="15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151"/>
      <c r="J26" s="41"/>
      <c r="K26" s="41"/>
      <c r="L26" s="15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8" t="s">
        <v>40</v>
      </c>
      <c r="E27" s="41"/>
      <c r="F27" s="41"/>
      <c r="G27" s="41"/>
      <c r="H27" s="41"/>
      <c r="I27" s="154" t="s">
        <v>31</v>
      </c>
      <c r="J27" s="136" t="s">
        <v>32</v>
      </c>
      <c r="K27" s="41"/>
      <c r="L27" s="15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41</v>
      </c>
      <c r="F28" s="41"/>
      <c r="G28" s="41"/>
      <c r="H28" s="41"/>
      <c r="I28" s="154" t="s">
        <v>34</v>
      </c>
      <c r="J28" s="136" t="s">
        <v>32</v>
      </c>
      <c r="K28" s="41"/>
      <c r="L28" s="15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151"/>
      <c r="J29" s="41"/>
      <c r="K29" s="41"/>
      <c r="L29" s="152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8" t="s">
        <v>42</v>
      </c>
      <c r="E30" s="41"/>
      <c r="F30" s="41"/>
      <c r="G30" s="41"/>
      <c r="H30" s="41"/>
      <c r="I30" s="151"/>
      <c r="J30" s="41"/>
      <c r="K30" s="41"/>
      <c r="L30" s="15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9"/>
      <c r="B31" s="160"/>
      <c r="C31" s="159"/>
      <c r="D31" s="159"/>
      <c r="E31" s="161" t="s">
        <v>32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151"/>
      <c r="J32" s="41"/>
      <c r="K32" s="41"/>
      <c r="L32" s="15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4"/>
      <c r="E33" s="164"/>
      <c r="F33" s="164"/>
      <c r="G33" s="164"/>
      <c r="H33" s="164"/>
      <c r="I33" s="165"/>
      <c r="J33" s="164"/>
      <c r="K33" s="164"/>
      <c r="L33" s="15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66" t="s">
        <v>44</v>
      </c>
      <c r="E34" s="41"/>
      <c r="F34" s="41"/>
      <c r="G34" s="41"/>
      <c r="H34" s="41"/>
      <c r="I34" s="151"/>
      <c r="J34" s="167">
        <f>ROUND(J96, 2)</f>
        <v>0</v>
      </c>
      <c r="K34" s="41"/>
      <c r="L34" s="15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64"/>
      <c r="E35" s="164"/>
      <c r="F35" s="164"/>
      <c r="G35" s="164"/>
      <c r="H35" s="164"/>
      <c r="I35" s="165"/>
      <c r="J35" s="164"/>
      <c r="K35" s="164"/>
      <c r="L35" s="15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68" t="s">
        <v>46</v>
      </c>
      <c r="G36" s="41"/>
      <c r="H36" s="41"/>
      <c r="I36" s="169" t="s">
        <v>45</v>
      </c>
      <c r="J36" s="168" t="s">
        <v>47</v>
      </c>
      <c r="K36" s="41"/>
      <c r="L36" s="15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50" t="s">
        <v>48</v>
      </c>
      <c r="E37" s="148" t="s">
        <v>49</v>
      </c>
      <c r="F37" s="170">
        <f>ROUND((SUM(BE96:BE592)),  2)</f>
        <v>0</v>
      </c>
      <c r="G37" s="41"/>
      <c r="H37" s="41"/>
      <c r="I37" s="171">
        <v>0.20999999999999999</v>
      </c>
      <c r="J37" s="170">
        <f>ROUND(((SUM(BE96:BE592))*I37),  2)</f>
        <v>0</v>
      </c>
      <c r="K37" s="41"/>
      <c r="L37" s="15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8" t="s">
        <v>50</v>
      </c>
      <c r="F38" s="170">
        <f>ROUND((SUM(BF96:BF592)),  2)</f>
        <v>0</v>
      </c>
      <c r="G38" s="41"/>
      <c r="H38" s="41"/>
      <c r="I38" s="171">
        <v>0.14999999999999999</v>
      </c>
      <c r="J38" s="170">
        <f>ROUND(((SUM(BF96:BF592))*I38),  2)</f>
        <v>0</v>
      </c>
      <c r="K38" s="41"/>
      <c r="L38" s="15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8" t="s">
        <v>51</v>
      </c>
      <c r="F39" s="170">
        <f>ROUND((SUM(BG96:BG592)),  2)</f>
        <v>0</v>
      </c>
      <c r="G39" s="41"/>
      <c r="H39" s="41"/>
      <c r="I39" s="171">
        <v>0.20999999999999999</v>
      </c>
      <c r="J39" s="170">
        <f>0</f>
        <v>0</v>
      </c>
      <c r="K39" s="41"/>
      <c r="L39" s="15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8" t="s">
        <v>52</v>
      </c>
      <c r="F40" s="170">
        <f>ROUND((SUM(BH96:BH592)),  2)</f>
        <v>0</v>
      </c>
      <c r="G40" s="41"/>
      <c r="H40" s="41"/>
      <c r="I40" s="171">
        <v>0.14999999999999999</v>
      </c>
      <c r="J40" s="170">
        <f>0</f>
        <v>0</v>
      </c>
      <c r="K40" s="41"/>
      <c r="L40" s="15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8" t="s">
        <v>53</v>
      </c>
      <c r="F41" s="170">
        <f>ROUND((SUM(BI96:BI592)),  2)</f>
        <v>0</v>
      </c>
      <c r="G41" s="41"/>
      <c r="H41" s="41"/>
      <c r="I41" s="171">
        <v>0</v>
      </c>
      <c r="J41" s="170">
        <f>0</f>
        <v>0</v>
      </c>
      <c r="K41" s="41"/>
      <c r="L41" s="15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151"/>
      <c r="J42" s="41"/>
      <c r="K42" s="41"/>
      <c r="L42" s="15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72"/>
      <c r="D43" s="173" t="s">
        <v>54</v>
      </c>
      <c r="E43" s="174"/>
      <c r="F43" s="174"/>
      <c r="G43" s="175" t="s">
        <v>55</v>
      </c>
      <c r="H43" s="176" t="s">
        <v>56</v>
      </c>
      <c r="I43" s="177"/>
      <c r="J43" s="178">
        <f>SUM(J34:J41)</f>
        <v>0</v>
      </c>
      <c r="K43" s="179"/>
      <c r="L43" s="15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80"/>
      <c r="C44" s="181"/>
      <c r="D44" s="181"/>
      <c r="E44" s="181"/>
      <c r="F44" s="181"/>
      <c r="G44" s="181"/>
      <c r="H44" s="181"/>
      <c r="I44" s="182"/>
      <c r="J44" s="181"/>
      <c r="K44" s="181"/>
      <c r="L44" s="15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83"/>
      <c r="C48" s="184"/>
      <c r="D48" s="184"/>
      <c r="E48" s="184"/>
      <c r="F48" s="184"/>
      <c r="G48" s="184"/>
      <c r="H48" s="184"/>
      <c r="I48" s="185"/>
      <c r="J48" s="184"/>
      <c r="K48" s="184"/>
      <c r="L48" s="152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5" t="s">
        <v>108</v>
      </c>
      <c r="D49" s="43"/>
      <c r="E49" s="43"/>
      <c r="F49" s="43"/>
      <c r="G49" s="43"/>
      <c r="H49" s="43"/>
      <c r="I49" s="151"/>
      <c r="J49" s="43"/>
      <c r="K49" s="43"/>
      <c r="L49" s="152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151"/>
      <c r="J50" s="43"/>
      <c r="K50" s="43"/>
      <c r="L50" s="152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4" t="s">
        <v>16</v>
      </c>
      <c r="D51" s="43"/>
      <c r="E51" s="43"/>
      <c r="F51" s="43"/>
      <c r="G51" s="43"/>
      <c r="H51" s="43"/>
      <c r="I51" s="151"/>
      <c r="J51" s="43"/>
      <c r="K51" s="43"/>
      <c r="L51" s="152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86" t="str">
        <f>E7</f>
        <v>Rekonstrukce Kateřinská 17 ,Olomouc Mobiliář,truhlář ,ostatní</v>
      </c>
      <c r="F52" s="34"/>
      <c r="G52" s="34"/>
      <c r="H52" s="34"/>
      <c r="I52" s="151"/>
      <c r="J52" s="43"/>
      <c r="K52" s="43"/>
      <c r="L52" s="152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3"/>
      <c r="C53" s="34" t="s">
        <v>99</v>
      </c>
      <c r="D53" s="24"/>
      <c r="E53" s="24"/>
      <c r="F53" s="24"/>
      <c r="G53" s="24"/>
      <c r="H53" s="24"/>
      <c r="I53" s="142"/>
      <c r="J53" s="24"/>
      <c r="K53" s="24"/>
      <c r="L53" s="22"/>
    </row>
    <row r="54" s="1" customFormat="1" ht="16.5" customHeight="1">
      <c r="B54" s="23"/>
      <c r="C54" s="24"/>
      <c r="D54" s="24"/>
      <c r="E54" s="186" t="s">
        <v>100</v>
      </c>
      <c r="F54" s="24"/>
      <c r="G54" s="24"/>
      <c r="H54" s="24"/>
      <c r="I54" s="142"/>
      <c r="J54" s="24"/>
      <c r="K54" s="24"/>
      <c r="L54" s="22"/>
    </row>
    <row r="55" s="1" customFormat="1" ht="12" customHeight="1">
      <c r="B55" s="23"/>
      <c r="C55" s="34" t="s">
        <v>101</v>
      </c>
      <c r="D55" s="24"/>
      <c r="E55" s="24"/>
      <c r="F55" s="24"/>
      <c r="G55" s="24"/>
      <c r="H55" s="24"/>
      <c r="I55" s="142"/>
      <c r="J55" s="24"/>
      <c r="K55" s="24"/>
      <c r="L55" s="22"/>
    </row>
    <row r="56" s="2" customFormat="1" ht="16.5" customHeight="1">
      <c r="A56" s="41"/>
      <c r="B56" s="42"/>
      <c r="C56" s="43"/>
      <c r="D56" s="43"/>
      <c r="E56" s="187" t="s">
        <v>102</v>
      </c>
      <c r="F56" s="43"/>
      <c r="G56" s="43"/>
      <c r="H56" s="43"/>
      <c r="I56" s="151"/>
      <c r="J56" s="43"/>
      <c r="K56" s="43"/>
      <c r="L56" s="152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4" t="s">
        <v>103</v>
      </c>
      <c r="D57" s="43"/>
      <c r="E57" s="43"/>
      <c r="F57" s="43"/>
      <c r="G57" s="43"/>
      <c r="H57" s="43"/>
      <c r="I57" s="151"/>
      <c r="J57" s="43"/>
      <c r="K57" s="43"/>
      <c r="L57" s="152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MR 2019-7-15-1 - Mobiliář-stolový nábytek,skříňový nábytek ,doplňky</v>
      </c>
      <c r="F58" s="43"/>
      <c r="G58" s="43"/>
      <c r="H58" s="43"/>
      <c r="I58" s="151"/>
      <c r="J58" s="43"/>
      <c r="K58" s="43"/>
      <c r="L58" s="152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151"/>
      <c r="J59" s="43"/>
      <c r="K59" s="43"/>
      <c r="L59" s="152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4" t="s">
        <v>22</v>
      </c>
      <c r="D60" s="43"/>
      <c r="E60" s="43"/>
      <c r="F60" s="29" t="str">
        <f>F16</f>
        <v>Olomouc</v>
      </c>
      <c r="G60" s="43"/>
      <c r="H60" s="43"/>
      <c r="I60" s="154" t="s">
        <v>24</v>
      </c>
      <c r="J60" s="75" t="str">
        <f>IF(J16="","",J16)</f>
        <v>1. 10. 2020</v>
      </c>
      <c r="K60" s="43"/>
      <c r="L60" s="152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151"/>
      <c r="J61" s="43"/>
      <c r="K61" s="43"/>
      <c r="L61" s="15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25.65" customHeight="1">
      <c r="A62" s="41"/>
      <c r="B62" s="42"/>
      <c r="C62" s="34" t="s">
        <v>30</v>
      </c>
      <c r="D62" s="43"/>
      <c r="E62" s="43"/>
      <c r="F62" s="29" t="str">
        <f>E19</f>
        <v>UP Olomouc</v>
      </c>
      <c r="G62" s="43"/>
      <c r="H62" s="43"/>
      <c r="I62" s="154" t="s">
        <v>37</v>
      </c>
      <c r="J62" s="39" t="str">
        <f>E25</f>
        <v>Mg Ing arch Lukaš Blažek</v>
      </c>
      <c r="K62" s="43"/>
      <c r="L62" s="152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4" t="s">
        <v>35</v>
      </c>
      <c r="D63" s="43"/>
      <c r="E63" s="43"/>
      <c r="F63" s="29" t="str">
        <f>IF(E22="","",E22)</f>
        <v>Vyplň údaj</v>
      </c>
      <c r="G63" s="43"/>
      <c r="H63" s="43"/>
      <c r="I63" s="154" t="s">
        <v>40</v>
      </c>
      <c r="J63" s="39" t="str">
        <f>E28</f>
        <v xml:space="preserve"> </v>
      </c>
      <c r="K63" s="43"/>
      <c r="L63" s="152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151"/>
      <c r="J64" s="43"/>
      <c r="K64" s="43"/>
      <c r="L64" s="152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88" t="s">
        <v>109</v>
      </c>
      <c r="D65" s="189"/>
      <c r="E65" s="189"/>
      <c r="F65" s="189"/>
      <c r="G65" s="189"/>
      <c r="H65" s="189"/>
      <c r="I65" s="190"/>
      <c r="J65" s="191" t="s">
        <v>110</v>
      </c>
      <c r="K65" s="189"/>
      <c r="L65" s="15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151"/>
      <c r="J66" s="43"/>
      <c r="K66" s="43"/>
      <c r="L66" s="152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92" t="s">
        <v>76</v>
      </c>
      <c r="D67" s="43"/>
      <c r="E67" s="43"/>
      <c r="F67" s="43"/>
      <c r="G67" s="43"/>
      <c r="H67" s="43"/>
      <c r="I67" s="151"/>
      <c r="J67" s="105">
        <f>J96</f>
        <v>0</v>
      </c>
      <c r="K67" s="43"/>
      <c r="L67" s="152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19" t="s">
        <v>111</v>
      </c>
    </row>
    <row r="68" s="9" customFormat="1" ht="24.96" customHeight="1">
      <c r="A68" s="9"/>
      <c r="B68" s="193"/>
      <c r="C68" s="194"/>
      <c r="D68" s="195" t="s">
        <v>112</v>
      </c>
      <c r="E68" s="196"/>
      <c r="F68" s="196"/>
      <c r="G68" s="196"/>
      <c r="H68" s="196"/>
      <c r="I68" s="197"/>
      <c r="J68" s="198">
        <f>J97</f>
        <v>0</v>
      </c>
      <c r="K68" s="194"/>
      <c r="L68" s="19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200"/>
      <c r="C69" s="127"/>
      <c r="D69" s="201" t="s">
        <v>113</v>
      </c>
      <c r="E69" s="202"/>
      <c r="F69" s="202"/>
      <c r="G69" s="202"/>
      <c r="H69" s="202"/>
      <c r="I69" s="203"/>
      <c r="J69" s="204">
        <f>J98</f>
        <v>0</v>
      </c>
      <c r="K69" s="127"/>
      <c r="L69" s="20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200"/>
      <c r="C70" s="127"/>
      <c r="D70" s="201" t="s">
        <v>114</v>
      </c>
      <c r="E70" s="202"/>
      <c r="F70" s="202"/>
      <c r="G70" s="202"/>
      <c r="H70" s="202"/>
      <c r="I70" s="203"/>
      <c r="J70" s="204">
        <f>J288</f>
        <v>0</v>
      </c>
      <c r="K70" s="127"/>
      <c r="L70" s="20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200"/>
      <c r="C71" s="127"/>
      <c r="D71" s="201" t="s">
        <v>115</v>
      </c>
      <c r="E71" s="202"/>
      <c r="F71" s="202"/>
      <c r="G71" s="202"/>
      <c r="H71" s="202"/>
      <c r="I71" s="203"/>
      <c r="J71" s="204">
        <f>J423</f>
        <v>0</v>
      </c>
      <c r="K71" s="127"/>
      <c r="L71" s="20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200"/>
      <c r="C72" s="127"/>
      <c r="D72" s="201" t="s">
        <v>116</v>
      </c>
      <c r="E72" s="202"/>
      <c r="F72" s="202"/>
      <c r="G72" s="202"/>
      <c r="H72" s="202"/>
      <c r="I72" s="203"/>
      <c r="J72" s="204">
        <f>J525</f>
        <v>0</v>
      </c>
      <c r="K72" s="127"/>
      <c r="L72" s="20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151"/>
      <c r="J73" s="43"/>
      <c r="K73" s="43"/>
      <c r="L73" s="152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182"/>
      <c r="J74" s="63"/>
      <c r="K74" s="63"/>
      <c r="L74" s="152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185"/>
      <c r="J78" s="65"/>
      <c r="K78" s="65"/>
      <c r="L78" s="152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5" t="s">
        <v>117</v>
      </c>
      <c r="D79" s="43"/>
      <c r="E79" s="43"/>
      <c r="F79" s="43"/>
      <c r="G79" s="43"/>
      <c r="H79" s="43"/>
      <c r="I79" s="151"/>
      <c r="J79" s="43"/>
      <c r="K79" s="43"/>
      <c r="L79" s="152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151"/>
      <c r="J80" s="43"/>
      <c r="K80" s="43"/>
      <c r="L80" s="152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16</v>
      </c>
      <c r="D81" s="43"/>
      <c r="E81" s="43"/>
      <c r="F81" s="43"/>
      <c r="G81" s="43"/>
      <c r="H81" s="43"/>
      <c r="I81" s="151"/>
      <c r="J81" s="43"/>
      <c r="K81" s="43"/>
      <c r="L81" s="15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86" t="str">
        <f>E7</f>
        <v>Rekonstrukce Kateřinská 17 ,Olomouc Mobiliář,truhlář ,ostatní</v>
      </c>
      <c r="F82" s="34"/>
      <c r="G82" s="34"/>
      <c r="H82" s="34"/>
      <c r="I82" s="151"/>
      <c r="J82" s="43"/>
      <c r="K82" s="43"/>
      <c r="L82" s="15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3"/>
      <c r="C83" s="34" t="s">
        <v>99</v>
      </c>
      <c r="D83" s="24"/>
      <c r="E83" s="24"/>
      <c r="F83" s="24"/>
      <c r="G83" s="24"/>
      <c r="H83" s="24"/>
      <c r="I83" s="142"/>
      <c r="J83" s="24"/>
      <c r="K83" s="24"/>
      <c r="L83" s="22"/>
    </row>
    <row r="84" s="1" customFormat="1" ht="16.5" customHeight="1">
      <c r="B84" s="23"/>
      <c r="C84" s="24"/>
      <c r="D84" s="24"/>
      <c r="E84" s="186" t="s">
        <v>100</v>
      </c>
      <c r="F84" s="24"/>
      <c r="G84" s="24"/>
      <c r="H84" s="24"/>
      <c r="I84" s="142"/>
      <c r="J84" s="24"/>
      <c r="K84" s="24"/>
      <c r="L84" s="22"/>
    </row>
    <row r="85" s="1" customFormat="1" ht="12" customHeight="1">
      <c r="B85" s="23"/>
      <c r="C85" s="34" t="s">
        <v>101</v>
      </c>
      <c r="D85" s="24"/>
      <c r="E85" s="24"/>
      <c r="F85" s="24"/>
      <c r="G85" s="24"/>
      <c r="H85" s="24"/>
      <c r="I85" s="142"/>
      <c r="J85" s="24"/>
      <c r="K85" s="24"/>
      <c r="L85" s="22"/>
    </row>
    <row r="86" s="2" customFormat="1" ht="16.5" customHeight="1">
      <c r="A86" s="41"/>
      <c r="B86" s="42"/>
      <c r="C86" s="43"/>
      <c r="D86" s="43"/>
      <c r="E86" s="187" t="s">
        <v>102</v>
      </c>
      <c r="F86" s="43"/>
      <c r="G86" s="43"/>
      <c r="H86" s="43"/>
      <c r="I86" s="151"/>
      <c r="J86" s="43"/>
      <c r="K86" s="43"/>
      <c r="L86" s="152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4" t="s">
        <v>103</v>
      </c>
      <c r="D87" s="43"/>
      <c r="E87" s="43"/>
      <c r="F87" s="43"/>
      <c r="G87" s="43"/>
      <c r="H87" s="43"/>
      <c r="I87" s="151"/>
      <c r="J87" s="43"/>
      <c r="K87" s="43"/>
      <c r="L87" s="15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E13</f>
        <v>MR 2019-7-15-1 - Mobiliář-stolový nábytek,skříňový nábytek ,doplňky</v>
      </c>
      <c r="F88" s="43"/>
      <c r="G88" s="43"/>
      <c r="H88" s="43"/>
      <c r="I88" s="151"/>
      <c r="J88" s="43"/>
      <c r="K88" s="43"/>
      <c r="L88" s="15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151"/>
      <c r="J89" s="43"/>
      <c r="K89" s="43"/>
      <c r="L89" s="15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4" t="s">
        <v>22</v>
      </c>
      <c r="D90" s="43"/>
      <c r="E90" s="43"/>
      <c r="F90" s="29" t="str">
        <f>F16</f>
        <v>Olomouc</v>
      </c>
      <c r="G90" s="43"/>
      <c r="H90" s="43"/>
      <c r="I90" s="154" t="s">
        <v>24</v>
      </c>
      <c r="J90" s="75" t="str">
        <f>IF(J16="","",J16)</f>
        <v>1. 10. 2020</v>
      </c>
      <c r="K90" s="43"/>
      <c r="L90" s="15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151"/>
      <c r="J91" s="43"/>
      <c r="K91" s="43"/>
      <c r="L91" s="15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25.65" customHeight="1">
      <c r="A92" s="41"/>
      <c r="B92" s="42"/>
      <c r="C92" s="34" t="s">
        <v>30</v>
      </c>
      <c r="D92" s="43"/>
      <c r="E92" s="43"/>
      <c r="F92" s="29" t="str">
        <f>E19</f>
        <v>UP Olomouc</v>
      </c>
      <c r="G92" s="43"/>
      <c r="H92" s="43"/>
      <c r="I92" s="154" t="s">
        <v>37</v>
      </c>
      <c r="J92" s="39" t="str">
        <f>E25</f>
        <v>Mg Ing arch Lukaš Blažek</v>
      </c>
      <c r="K92" s="43"/>
      <c r="L92" s="15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4" t="s">
        <v>35</v>
      </c>
      <c r="D93" s="43"/>
      <c r="E93" s="43"/>
      <c r="F93" s="29" t="str">
        <f>IF(E22="","",E22)</f>
        <v>Vyplň údaj</v>
      </c>
      <c r="G93" s="43"/>
      <c r="H93" s="43"/>
      <c r="I93" s="154" t="s">
        <v>40</v>
      </c>
      <c r="J93" s="39" t="str">
        <f>E28</f>
        <v xml:space="preserve"> </v>
      </c>
      <c r="K93" s="43"/>
      <c r="L93" s="15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151"/>
      <c r="J94" s="43"/>
      <c r="K94" s="43"/>
      <c r="L94" s="15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206"/>
      <c r="B95" s="207"/>
      <c r="C95" s="208" t="s">
        <v>118</v>
      </c>
      <c r="D95" s="209" t="s">
        <v>63</v>
      </c>
      <c r="E95" s="209" t="s">
        <v>59</v>
      </c>
      <c r="F95" s="209" t="s">
        <v>60</v>
      </c>
      <c r="G95" s="209" t="s">
        <v>119</v>
      </c>
      <c r="H95" s="209" t="s">
        <v>120</v>
      </c>
      <c r="I95" s="210" t="s">
        <v>121</v>
      </c>
      <c r="J95" s="209" t="s">
        <v>110</v>
      </c>
      <c r="K95" s="211" t="s">
        <v>122</v>
      </c>
      <c r="L95" s="212"/>
      <c r="M95" s="95" t="s">
        <v>32</v>
      </c>
      <c r="N95" s="96" t="s">
        <v>48</v>
      </c>
      <c r="O95" s="96" t="s">
        <v>123</v>
      </c>
      <c r="P95" s="96" t="s">
        <v>124</v>
      </c>
      <c r="Q95" s="96" t="s">
        <v>125</v>
      </c>
      <c r="R95" s="96" t="s">
        <v>126</v>
      </c>
      <c r="S95" s="96" t="s">
        <v>127</v>
      </c>
      <c r="T95" s="97" t="s">
        <v>128</v>
      </c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</row>
    <row r="96" s="2" customFormat="1" ht="22.8" customHeight="1">
      <c r="A96" s="41"/>
      <c r="B96" s="42"/>
      <c r="C96" s="102" t="s">
        <v>129</v>
      </c>
      <c r="D96" s="43"/>
      <c r="E96" s="43"/>
      <c r="F96" s="43"/>
      <c r="G96" s="43"/>
      <c r="H96" s="43"/>
      <c r="I96" s="151"/>
      <c r="J96" s="213">
        <f>BK96</f>
        <v>0</v>
      </c>
      <c r="K96" s="43"/>
      <c r="L96" s="47"/>
      <c r="M96" s="98"/>
      <c r="N96" s="214"/>
      <c r="O96" s="99"/>
      <c r="P96" s="215">
        <f>P97</f>
        <v>0</v>
      </c>
      <c r="Q96" s="99"/>
      <c r="R96" s="215">
        <f>R97</f>
        <v>0</v>
      </c>
      <c r="S96" s="99"/>
      <c r="T96" s="216">
        <f>T97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77</v>
      </c>
      <c r="AU96" s="19" t="s">
        <v>111</v>
      </c>
      <c r="BK96" s="217">
        <f>BK97</f>
        <v>0</v>
      </c>
    </row>
    <row r="97" s="12" customFormat="1" ht="25.92" customHeight="1">
      <c r="A97" s="12"/>
      <c r="B97" s="218"/>
      <c r="C97" s="219"/>
      <c r="D97" s="220" t="s">
        <v>77</v>
      </c>
      <c r="E97" s="221" t="s">
        <v>130</v>
      </c>
      <c r="F97" s="221" t="s">
        <v>131</v>
      </c>
      <c r="G97" s="219"/>
      <c r="H97" s="219"/>
      <c r="I97" s="222"/>
      <c r="J97" s="223">
        <f>BK97</f>
        <v>0</v>
      </c>
      <c r="K97" s="219"/>
      <c r="L97" s="224"/>
      <c r="M97" s="225"/>
      <c r="N97" s="226"/>
      <c r="O97" s="226"/>
      <c r="P97" s="227">
        <f>P98+P288+P423+P525</f>
        <v>0</v>
      </c>
      <c r="Q97" s="226"/>
      <c r="R97" s="227">
        <f>R98+R288+R423+R525</f>
        <v>0</v>
      </c>
      <c r="S97" s="226"/>
      <c r="T97" s="228">
        <f>T98+T288+T423+T525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29" t="s">
        <v>88</v>
      </c>
      <c r="AT97" s="230" t="s">
        <v>77</v>
      </c>
      <c r="AU97" s="230" t="s">
        <v>78</v>
      </c>
      <c r="AY97" s="229" t="s">
        <v>132</v>
      </c>
      <c r="BK97" s="231">
        <f>BK98+BK288+BK423+BK525</f>
        <v>0</v>
      </c>
    </row>
    <row r="98" s="12" customFormat="1" ht="22.8" customHeight="1">
      <c r="A98" s="12"/>
      <c r="B98" s="218"/>
      <c r="C98" s="219"/>
      <c r="D98" s="220" t="s">
        <v>77</v>
      </c>
      <c r="E98" s="232" t="s">
        <v>133</v>
      </c>
      <c r="F98" s="232" t="s">
        <v>134</v>
      </c>
      <c r="G98" s="219"/>
      <c r="H98" s="219"/>
      <c r="I98" s="222"/>
      <c r="J98" s="233">
        <f>BK98</f>
        <v>0</v>
      </c>
      <c r="K98" s="219"/>
      <c r="L98" s="224"/>
      <c r="M98" s="225"/>
      <c r="N98" s="226"/>
      <c r="O98" s="226"/>
      <c r="P98" s="227">
        <f>SUM(P99:P287)</f>
        <v>0</v>
      </c>
      <c r="Q98" s="226"/>
      <c r="R98" s="227">
        <f>SUM(R99:R287)</f>
        <v>0</v>
      </c>
      <c r="S98" s="226"/>
      <c r="T98" s="228">
        <f>SUM(T99:T287)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29" t="s">
        <v>88</v>
      </c>
      <c r="AT98" s="230" t="s">
        <v>77</v>
      </c>
      <c r="AU98" s="230" t="s">
        <v>85</v>
      </c>
      <c r="AY98" s="229" t="s">
        <v>132</v>
      </c>
      <c r="BK98" s="231">
        <f>SUM(BK99:BK287)</f>
        <v>0</v>
      </c>
    </row>
    <row r="99" s="2" customFormat="1" ht="16.5" customHeight="1">
      <c r="A99" s="41"/>
      <c r="B99" s="42"/>
      <c r="C99" s="234" t="s">
        <v>85</v>
      </c>
      <c r="D99" s="234" t="s">
        <v>135</v>
      </c>
      <c r="E99" s="235" t="s">
        <v>136</v>
      </c>
      <c r="F99" s="236" t="s">
        <v>137</v>
      </c>
      <c r="G99" s="237" t="s">
        <v>138</v>
      </c>
      <c r="H99" s="238">
        <v>2</v>
      </c>
      <c r="I99" s="239"/>
      <c r="J99" s="240">
        <f>ROUND(I99*H99,2)</f>
        <v>0</v>
      </c>
      <c r="K99" s="236" t="s">
        <v>139</v>
      </c>
      <c r="L99" s="47"/>
      <c r="M99" s="241" t="s">
        <v>32</v>
      </c>
      <c r="N99" s="242" t="s">
        <v>49</v>
      </c>
      <c r="O99" s="87"/>
      <c r="P99" s="243">
        <f>O99*H99</f>
        <v>0</v>
      </c>
      <c r="Q99" s="243">
        <v>0</v>
      </c>
      <c r="R99" s="243">
        <f>Q99*H99</f>
        <v>0</v>
      </c>
      <c r="S99" s="243">
        <v>0</v>
      </c>
      <c r="T99" s="244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45" t="s">
        <v>140</v>
      </c>
      <c r="AT99" s="245" t="s">
        <v>135</v>
      </c>
      <c r="AU99" s="245" t="s">
        <v>88</v>
      </c>
      <c r="AY99" s="19" t="s">
        <v>132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19" t="s">
        <v>85</v>
      </c>
      <c r="BK99" s="246">
        <f>ROUND(I99*H99,2)</f>
        <v>0</v>
      </c>
      <c r="BL99" s="19" t="s">
        <v>140</v>
      </c>
      <c r="BM99" s="245" t="s">
        <v>141</v>
      </c>
    </row>
    <row r="100" s="2" customFormat="1">
      <c r="A100" s="41"/>
      <c r="B100" s="42"/>
      <c r="C100" s="43"/>
      <c r="D100" s="247" t="s">
        <v>142</v>
      </c>
      <c r="E100" s="43"/>
      <c r="F100" s="248" t="s">
        <v>143</v>
      </c>
      <c r="G100" s="43"/>
      <c r="H100" s="43"/>
      <c r="I100" s="151"/>
      <c r="J100" s="43"/>
      <c r="K100" s="43"/>
      <c r="L100" s="47"/>
      <c r="M100" s="249"/>
      <c r="N100" s="250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142</v>
      </c>
      <c r="AU100" s="19" t="s">
        <v>88</v>
      </c>
    </row>
    <row r="101" s="13" customFormat="1">
      <c r="A101" s="13"/>
      <c r="B101" s="251"/>
      <c r="C101" s="252"/>
      <c r="D101" s="247" t="s">
        <v>144</v>
      </c>
      <c r="E101" s="253" t="s">
        <v>32</v>
      </c>
      <c r="F101" s="254" t="s">
        <v>145</v>
      </c>
      <c r="G101" s="252"/>
      <c r="H101" s="253" t="s">
        <v>32</v>
      </c>
      <c r="I101" s="255"/>
      <c r="J101" s="252"/>
      <c r="K101" s="252"/>
      <c r="L101" s="256"/>
      <c r="M101" s="257"/>
      <c r="N101" s="258"/>
      <c r="O101" s="258"/>
      <c r="P101" s="258"/>
      <c r="Q101" s="258"/>
      <c r="R101" s="258"/>
      <c r="S101" s="258"/>
      <c r="T101" s="25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60" t="s">
        <v>144</v>
      </c>
      <c r="AU101" s="260" t="s">
        <v>88</v>
      </c>
      <c r="AV101" s="13" t="s">
        <v>85</v>
      </c>
      <c r="AW101" s="13" t="s">
        <v>39</v>
      </c>
      <c r="AX101" s="13" t="s">
        <v>78</v>
      </c>
      <c r="AY101" s="260" t="s">
        <v>132</v>
      </c>
    </row>
    <row r="102" s="13" customFormat="1">
      <c r="A102" s="13"/>
      <c r="B102" s="251"/>
      <c r="C102" s="252"/>
      <c r="D102" s="247" t="s">
        <v>144</v>
      </c>
      <c r="E102" s="253" t="s">
        <v>32</v>
      </c>
      <c r="F102" s="254" t="s">
        <v>146</v>
      </c>
      <c r="G102" s="252"/>
      <c r="H102" s="253" t="s">
        <v>32</v>
      </c>
      <c r="I102" s="255"/>
      <c r="J102" s="252"/>
      <c r="K102" s="252"/>
      <c r="L102" s="256"/>
      <c r="M102" s="257"/>
      <c r="N102" s="258"/>
      <c r="O102" s="258"/>
      <c r="P102" s="258"/>
      <c r="Q102" s="258"/>
      <c r="R102" s="258"/>
      <c r="S102" s="258"/>
      <c r="T102" s="25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60" t="s">
        <v>144</v>
      </c>
      <c r="AU102" s="260" t="s">
        <v>88</v>
      </c>
      <c r="AV102" s="13" t="s">
        <v>85</v>
      </c>
      <c r="AW102" s="13" t="s">
        <v>39</v>
      </c>
      <c r="AX102" s="13" t="s">
        <v>78</v>
      </c>
      <c r="AY102" s="260" t="s">
        <v>132</v>
      </c>
    </row>
    <row r="103" s="13" customFormat="1">
      <c r="A103" s="13"/>
      <c r="B103" s="251"/>
      <c r="C103" s="252"/>
      <c r="D103" s="247" t="s">
        <v>144</v>
      </c>
      <c r="E103" s="253" t="s">
        <v>32</v>
      </c>
      <c r="F103" s="254" t="s">
        <v>147</v>
      </c>
      <c r="G103" s="252"/>
      <c r="H103" s="253" t="s">
        <v>32</v>
      </c>
      <c r="I103" s="255"/>
      <c r="J103" s="252"/>
      <c r="K103" s="252"/>
      <c r="L103" s="256"/>
      <c r="M103" s="257"/>
      <c r="N103" s="258"/>
      <c r="O103" s="258"/>
      <c r="P103" s="258"/>
      <c r="Q103" s="258"/>
      <c r="R103" s="258"/>
      <c r="S103" s="258"/>
      <c r="T103" s="25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60" t="s">
        <v>144</v>
      </c>
      <c r="AU103" s="260" t="s">
        <v>88</v>
      </c>
      <c r="AV103" s="13" t="s">
        <v>85</v>
      </c>
      <c r="AW103" s="13" t="s">
        <v>39</v>
      </c>
      <c r="AX103" s="13" t="s">
        <v>78</v>
      </c>
      <c r="AY103" s="260" t="s">
        <v>132</v>
      </c>
    </row>
    <row r="104" s="13" customFormat="1">
      <c r="A104" s="13"/>
      <c r="B104" s="251"/>
      <c r="C104" s="252"/>
      <c r="D104" s="247" t="s">
        <v>144</v>
      </c>
      <c r="E104" s="253" t="s">
        <v>32</v>
      </c>
      <c r="F104" s="254" t="s">
        <v>148</v>
      </c>
      <c r="G104" s="252"/>
      <c r="H104" s="253" t="s">
        <v>32</v>
      </c>
      <c r="I104" s="255"/>
      <c r="J104" s="252"/>
      <c r="K104" s="252"/>
      <c r="L104" s="256"/>
      <c r="M104" s="257"/>
      <c r="N104" s="258"/>
      <c r="O104" s="258"/>
      <c r="P104" s="258"/>
      <c r="Q104" s="258"/>
      <c r="R104" s="258"/>
      <c r="S104" s="258"/>
      <c r="T104" s="25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60" t="s">
        <v>144</v>
      </c>
      <c r="AU104" s="260" t="s">
        <v>88</v>
      </c>
      <c r="AV104" s="13" t="s">
        <v>85</v>
      </c>
      <c r="AW104" s="13" t="s">
        <v>39</v>
      </c>
      <c r="AX104" s="13" t="s">
        <v>78</v>
      </c>
      <c r="AY104" s="260" t="s">
        <v>132</v>
      </c>
    </row>
    <row r="105" s="13" customFormat="1">
      <c r="A105" s="13"/>
      <c r="B105" s="251"/>
      <c r="C105" s="252"/>
      <c r="D105" s="247" t="s">
        <v>144</v>
      </c>
      <c r="E105" s="253" t="s">
        <v>32</v>
      </c>
      <c r="F105" s="254" t="s">
        <v>149</v>
      </c>
      <c r="G105" s="252"/>
      <c r="H105" s="253" t="s">
        <v>32</v>
      </c>
      <c r="I105" s="255"/>
      <c r="J105" s="252"/>
      <c r="K105" s="252"/>
      <c r="L105" s="256"/>
      <c r="M105" s="257"/>
      <c r="N105" s="258"/>
      <c r="O105" s="258"/>
      <c r="P105" s="258"/>
      <c r="Q105" s="258"/>
      <c r="R105" s="258"/>
      <c r="S105" s="258"/>
      <c r="T105" s="25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60" t="s">
        <v>144</v>
      </c>
      <c r="AU105" s="260" t="s">
        <v>88</v>
      </c>
      <c r="AV105" s="13" t="s">
        <v>85</v>
      </c>
      <c r="AW105" s="13" t="s">
        <v>39</v>
      </c>
      <c r="AX105" s="13" t="s">
        <v>78</v>
      </c>
      <c r="AY105" s="260" t="s">
        <v>132</v>
      </c>
    </row>
    <row r="106" s="13" customFormat="1">
      <c r="A106" s="13"/>
      <c r="B106" s="251"/>
      <c r="C106" s="252"/>
      <c r="D106" s="247" t="s">
        <v>144</v>
      </c>
      <c r="E106" s="253" t="s">
        <v>32</v>
      </c>
      <c r="F106" s="254" t="s">
        <v>150</v>
      </c>
      <c r="G106" s="252"/>
      <c r="H106" s="253" t="s">
        <v>32</v>
      </c>
      <c r="I106" s="255"/>
      <c r="J106" s="252"/>
      <c r="K106" s="252"/>
      <c r="L106" s="256"/>
      <c r="M106" s="257"/>
      <c r="N106" s="258"/>
      <c r="O106" s="258"/>
      <c r="P106" s="258"/>
      <c r="Q106" s="258"/>
      <c r="R106" s="258"/>
      <c r="S106" s="258"/>
      <c r="T106" s="25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60" t="s">
        <v>144</v>
      </c>
      <c r="AU106" s="260" t="s">
        <v>88</v>
      </c>
      <c r="AV106" s="13" t="s">
        <v>85</v>
      </c>
      <c r="AW106" s="13" t="s">
        <v>39</v>
      </c>
      <c r="AX106" s="13" t="s">
        <v>78</v>
      </c>
      <c r="AY106" s="260" t="s">
        <v>132</v>
      </c>
    </row>
    <row r="107" s="13" customFormat="1">
      <c r="A107" s="13"/>
      <c r="B107" s="251"/>
      <c r="C107" s="252"/>
      <c r="D107" s="247" t="s">
        <v>144</v>
      </c>
      <c r="E107" s="253" t="s">
        <v>32</v>
      </c>
      <c r="F107" s="254" t="s">
        <v>151</v>
      </c>
      <c r="G107" s="252"/>
      <c r="H107" s="253" t="s">
        <v>32</v>
      </c>
      <c r="I107" s="255"/>
      <c r="J107" s="252"/>
      <c r="K107" s="252"/>
      <c r="L107" s="256"/>
      <c r="M107" s="257"/>
      <c r="N107" s="258"/>
      <c r="O107" s="258"/>
      <c r="P107" s="258"/>
      <c r="Q107" s="258"/>
      <c r="R107" s="258"/>
      <c r="S107" s="258"/>
      <c r="T107" s="25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60" t="s">
        <v>144</v>
      </c>
      <c r="AU107" s="260" t="s">
        <v>88</v>
      </c>
      <c r="AV107" s="13" t="s">
        <v>85</v>
      </c>
      <c r="AW107" s="13" t="s">
        <v>39</v>
      </c>
      <c r="AX107" s="13" t="s">
        <v>78</v>
      </c>
      <c r="AY107" s="260" t="s">
        <v>132</v>
      </c>
    </row>
    <row r="108" s="13" customFormat="1">
      <c r="A108" s="13"/>
      <c r="B108" s="251"/>
      <c r="C108" s="252"/>
      <c r="D108" s="247" t="s">
        <v>144</v>
      </c>
      <c r="E108" s="253" t="s">
        <v>32</v>
      </c>
      <c r="F108" s="254" t="s">
        <v>152</v>
      </c>
      <c r="G108" s="252"/>
      <c r="H108" s="253" t="s">
        <v>32</v>
      </c>
      <c r="I108" s="255"/>
      <c r="J108" s="252"/>
      <c r="K108" s="252"/>
      <c r="L108" s="256"/>
      <c r="M108" s="257"/>
      <c r="N108" s="258"/>
      <c r="O108" s="258"/>
      <c r="P108" s="258"/>
      <c r="Q108" s="258"/>
      <c r="R108" s="258"/>
      <c r="S108" s="258"/>
      <c r="T108" s="25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60" t="s">
        <v>144</v>
      </c>
      <c r="AU108" s="260" t="s">
        <v>88</v>
      </c>
      <c r="AV108" s="13" t="s">
        <v>85</v>
      </c>
      <c r="AW108" s="13" t="s">
        <v>39</v>
      </c>
      <c r="AX108" s="13" t="s">
        <v>78</v>
      </c>
      <c r="AY108" s="260" t="s">
        <v>132</v>
      </c>
    </row>
    <row r="109" s="13" customFormat="1">
      <c r="A109" s="13"/>
      <c r="B109" s="251"/>
      <c r="C109" s="252"/>
      <c r="D109" s="247" t="s">
        <v>144</v>
      </c>
      <c r="E109" s="253" t="s">
        <v>32</v>
      </c>
      <c r="F109" s="254" t="s">
        <v>153</v>
      </c>
      <c r="G109" s="252"/>
      <c r="H109" s="253" t="s">
        <v>32</v>
      </c>
      <c r="I109" s="255"/>
      <c r="J109" s="252"/>
      <c r="K109" s="252"/>
      <c r="L109" s="256"/>
      <c r="M109" s="257"/>
      <c r="N109" s="258"/>
      <c r="O109" s="258"/>
      <c r="P109" s="258"/>
      <c r="Q109" s="258"/>
      <c r="R109" s="258"/>
      <c r="S109" s="258"/>
      <c r="T109" s="25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60" t="s">
        <v>144</v>
      </c>
      <c r="AU109" s="260" t="s">
        <v>88</v>
      </c>
      <c r="AV109" s="13" t="s">
        <v>85</v>
      </c>
      <c r="AW109" s="13" t="s">
        <v>39</v>
      </c>
      <c r="AX109" s="13" t="s">
        <v>78</v>
      </c>
      <c r="AY109" s="260" t="s">
        <v>132</v>
      </c>
    </row>
    <row r="110" s="14" customFormat="1">
      <c r="A110" s="14"/>
      <c r="B110" s="261"/>
      <c r="C110" s="262"/>
      <c r="D110" s="247" t="s">
        <v>144</v>
      </c>
      <c r="E110" s="263" t="s">
        <v>32</v>
      </c>
      <c r="F110" s="264" t="s">
        <v>154</v>
      </c>
      <c r="G110" s="262"/>
      <c r="H110" s="265">
        <v>2</v>
      </c>
      <c r="I110" s="266"/>
      <c r="J110" s="262"/>
      <c r="K110" s="262"/>
      <c r="L110" s="267"/>
      <c r="M110" s="268"/>
      <c r="N110" s="269"/>
      <c r="O110" s="269"/>
      <c r="P110" s="269"/>
      <c r="Q110" s="269"/>
      <c r="R110" s="269"/>
      <c r="S110" s="269"/>
      <c r="T110" s="27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71" t="s">
        <v>144</v>
      </c>
      <c r="AU110" s="271" t="s">
        <v>88</v>
      </c>
      <c r="AV110" s="14" t="s">
        <v>88</v>
      </c>
      <c r="AW110" s="14" t="s">
        <v>39</v>
      </c>
      <c r="AX110" s="14" t="s">
        <v>78</v>
      </c>
      <c r="AY110" s="271" t="s">
        <v>132</v>
      </c>
    </row>
    <row r="111" s="15" customFormat="1">
      <c r="A111" s="15"/>
      <c r="B111" s="272"/>
      <c r="C111" s="273"/>
      <c r="D111" s="247" t="s">
        <v>144</v>
      </c>
      <c r="E111" s="274" t="s">
        <v>32</v>
      </c>
      <c r="F111" s="275" t="s">
        <v>155</v>
      </c>
      <c r="G111" s="273"/>
      <c r="H111" s="276">
        <v>2</v>
      </c>
      <c r="I111" s="277"/>
      <c r="J111" s="273"/>
      <c r="K111" s="273"/>
      <c r="L111" s="278"/>
      <c r="M111" s="279"/>
      <c r="N111" s="280"/>
      <c r="O111" s="280"/>
      <c r="P111" s="280"/>
      <c r="Q111" s="280"/>
      <c r="R111" s="280"/>
      <c r="S111" s="280"/>
      <c r="T111" s="281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82" t="s">
        <v>144</v>
      </c>
      <c r="AU111" s="282" t="s">
        <v>88</v>
      </c>
      <c r="AV111" s="15" t="s">
        <v>156</v>
      </c>
      <c r="AW111" s="15" t="s">
        <v>39</v>
      </c>
      <c r="AX111" s="15" t="s">
        <v>85</v>
      </c>
      <c r="AY111" s="282" t="s">
        <v>132</v>
      </c>
    </row>
    <row r="112" s="2" customFormat="1" ht="16.5" customHeight="1">
      <c r="A112" s="41"/>
      <c r="B112" s="42"/>
      <c r="C112" s="234" t="s">
        <v>88</v>
      </c>
      <c r="D112" s="234" t="s">
        <v>135</v>
      </c>
      <c r="E112" s="235" t="s">
        <v>157</v>
      </c>
      <c r="F112" s="236" t="s">
        <v>158</v>
      </c>
      <c r="G112" s="237" t="s">
        <v>138</v>
      </c>
      <c r="H112" s="238">
        <v>12</v>
      </c>
      <c r="I112" s="239"/>
      <c r="J112" s="240">
        <f>ROUND(I112*H112,2)</f>
        <v>0</v>
      </c>
      <c r="K112" s="236" t="s">
        <v>139</v>
      </c>
      <c r="L112" s="47"/>
      <c r="M112" s="241" t="s">
        <v>32</v>
      </c>
      <c r="N112" s="242" t="s">
        <v>49</v>
      </c>
      <c r="O112" s="87"/>
      <c r="P112" s="243">
        <f>O112*H112</f>
        <v>0</v>
      </c>
      <c r="Q112" s="243">
        <v>0</v>
      </c>
      <c r="R112" s="243">
        <f>Q112*H112</f>
        <v>0</v>
      </c>
      <c r="S112" s="243">
        <v>0</v>
      </c>
      <c r="T112" s="244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45" t="s">
        <v>140</v>
      </c>
      <c r="AT112" s="245" t="s">
        <v>135</v>
      </c>
      <c r="AU112" s="245" t="s">
        <v>88</v>
      </c>
      <c r="AY112" s="19" t="s">
        <v>132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19" t="s">
        <v>85</v>
      </c>
      <c r="BK112" s="246">
        <f>ROUND(I112*H112,2)</f>
        <v>0</v>
      </c>
      <c r="BL112" s="19" t="s">
        <v>140</v>
      </c>
      <c r="BM112" s="245" t="s">
        <v>159</v>
      </c>
    </row>
    <row r="113" s="2" customFormat="1">
      <c r="A113" s="41"/>
      <c r="B113" s="42"/>
      <c r="C113" s="43"/>
      <c r="D113" s="247" t="s">
        <v>142</v>
      </c>
      <c r="E113" s="43"/>
      <c r="F113" s="248" t="s">
        <v>160</v>
      </c>
      <c r="G113" s="43"/>
      <c r="H113" s="43"/>
      <c r="I113" s="151"/>
      <c r="J113" s="43"/>
      <c r="K113" s="43"/>
      <c r="L113" s="47"/>
      <c r="M113" s="249"/>
      <c r="N113" s="250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142</v>
      </c>
      <c r="AU113" s="19" t="s">
        <v>88</v>
      </c>
    </row>
    <row r="114" s="13" customFormat="1">
      <c r="A114" s="13"/>
      <c r="B114" s="251"/>
      <c r="C114" s="252"/>
      <c r="D114" s="247" t="s">
        <v>144</v>
      </c>
      <c r="E114" s="253" t="s">
        <v>32</v>
      </c>
      <c r="F114" s="254" t="s">
        <v>161</v>
      </c>
      <c r="G114" s="252"/>
      <c r="H114" s="253" t="s">
        <v>32</v>
      </c>
      <c r="I114" s="255"/>
      <c r="J114" s="252"/>
      <c r="K114" s="252"/>
      <c r="L114" s="256"/>
      <c r="M114" s="257"/>
      <c r="N114" s="258"/>
      <c r="O114" s="258"/>
      <c r="P114" s="258"/>
      <c r="Q114" s="258"/>
      <c r="R114" s="258"/>
      <c r="S114" s="258"/>
      <c r="T114" s="25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60" t="s">
        <v>144</v>
      </c>
      <c r="AU114" s="260" t="s">
        <v>88</v>
      </c>
      <c r="AV114" s="13" t="s">
        <v>85</v>
      </c>
      <c r="AW114" s="13" t="s">
        <v>39</v>
      </c>
      <c r="AX114" s="13" t="s">
        <v>78</v>
      </c>
      <c r="AY114" s="260" t="s">
        <v>132</v>
      </c>
    </row>
    <row r="115" s="13" customFormat="1">
      <c r="A115" s="13"/>
      <c r="B115" s="251"/>
      <c r="C115" s="252"/>
      <c r="D115" s="247" t="s">
        <v>144</v>
      </c>
      <c r="E115" s="253" t="s">
        <v>32</v>
      </c>
      <c r="F115" s="254" t="s">
        <v>162</v>
      </c>
      <c r="G115" s="252"/>
      <c r="H115" s="253" t="s">
        <v>32</v>
      </c>
      <c r="I115" s="255"/>
      <c r="J115" s="252"/>
      <c r="K115" s="252"/>
      <c r="L115" s="256"/>
      <c r="M115" s="257"/>
      <c r="N115" s="258"/>
      <c r="O115" s="258"/>
      <c r="P115" s="258"/>
      <c r="Q115" s="258"/>
      <c r="R115" s="258"/>
      <c r="S115" s="258"/>
      <c r="T115" s="25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60" t="s">
        <v>144</v>
      </c>
      <c r="AU115" s="260" t="s">
        <v>88</v>
      </c>
      <c r="AV115" s="13" t="s">
        <v>85</v>
      </c>
      <c r="AW115" s="13" t="s">
        <v>39</v>
      </c>
      <c r="AX115" s="13" t="s">
        <v>78</v>
      </c>
      <c r="AY115" s="260" t="s">
        <v>132</v>
      </c>
    </row>
    <row r="116" s="13" customFormat="1">
      <c r="A116" s="13"/>
      <c r="B116" s="251"/>
      <c r="C116" s="252"/>
      <c r="D116" s="247" t="s">
        <v>144</v>
      </c>
      <c r="E116" s="253" t="s">
        <v>32</v>
      </c>
      <c r="F116" s="254" t="s">
        <v>163</v>
      </c>
      <c r="G116" s="252"/>
      <c r="H116" s="253" t="s">
        <v>32</v>
      </c>
      <c r="I116" s="255"/>
      <c r="J116" s="252"/>
      <c r="K116" s="252"/>
      <c r="L116" s="256"/>
      <c r="M116" s="257"/>
      <c r="N116" s="258"/>
      <c r="O116" s="258"/>
      <c r="P116" s="258"/>
      <c r="Q116" s="258"/>
      <c r="R116" s="258"/>
      <c r="S116" s="258"/>
      <c r="T116" s="25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60" t="s">
        <v>144</v>
      </c>
      <c r="AU116" s="260" t="s">
        <v>88</v>
      </c>
      <c r="AV116" s="13" t="s">
        <v>85</v>
      </c>
      <c r="AW116" s="13" t="s">
        <v>39</v>
      </c>
      <c r="AX116" s="13" t="s">
        <v>78</v>
      </c>
      <c r="AY116" s="260" t="s">
        <v>132</v>
      </c>
    </row>
    <row r="117" s="13" customFormat="1">
      <c r="A117" s="13"/>
      <c r="B117" s="251"/>
      <c r="C117" s="252"/>
      <c r="D117" s="247" t="s">
        <v>144</v>
      </c>
      <c r="E117" s="253" t="s">
        <v>32</v>
      </c>
      <c r="F117" s="254" t="s">
        <v>164</v>
      </c>
      <c r="G117" s="252"/>
      <c r="H117" s="253" t="s">
        <v>32</v>
      </c>
      <c r="I117" s="255"/>
      <c r="J117" s="252"/>
      <c r="K117" s="252"/>
      <c r="L117" s="256"/>
      <c r="M117" s="257"/>
      <c r="N117" s="258"/>
      <c r="O117" s="258"/>
      <c r="P117" s="258"/>
      <c r="Q117" s="258"/>
      <c r="R117" s="258"/>
      <c r="S117" s="258"/>
      <c r="T117" s="25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60" t="s">
        <v>144</v>
      </c>
      <c r="AU117" s="260" t="s">
        <v>88</v>
      </c>
      <c r="AV117" s="13" t="s">
        <v>85</v>
      </c>
      <c r="AW117" s="13" t="s">
        <v>39</v>
      </c>
      <c r="AX117" s="13" t="s">
        <v>78</v>
      </c>
      <c r="AY117" s="260" t="s">
        <v>132</v>
      </c>
    </row>
    <row r="118" s="13" customFormat="1">
      <c r="A118" s="13"/>
      <c r="B118" s="251"/>
      <c r="C118" s="252"/>
      <c r="D118" s="247" t="s">
        <v>144</v>
      </c>
      <c r="E118" s="253" t="s">
        <v>32</v>
      </c>
      <c r="F118" s="254" t="s">
        <v>165</v>
      </c>
      <c r="G118" s="252"/>
      <c r="H118" s="253" t="s">
        <v>32</v>
      </c>
      <c r="I118" s="255"/>
      <c r="J118" s="252"/>
      <c r="K118" s="252"/>
      <c r="L118" s="256"/>
      <c r="M118" s="257"/>
      <c r="N118" s="258"/>
      <c r="O118" s="258"/>
      <c r="P118" s="258"/>
      <c r="Q118" s="258"/>
      <c r="R118" s="258"/>
      <c r="S118" s="258"/>
      <c r="T118" s="25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60" t="s">
        <v>144</v>
      </c>
      <c r="AU118" s="260" t="s">
        <v>88</v>
      </c>
      <c r="AV118" s="13" t="s">
        <v>85</v>
      </c>
      <c r="AW118" s="13" t="s">
        <v>39</v>
      </c>
      <c r="AX118" s="13" t="s">
        <v>78</v>
      </c>
      <c r="AY118" s="260" t="s">
        <v>132</v>
      </c>
    </row>
    <row r="119" s="13" customFormat="1">
      <c r="A119" s="13"/>
      <c r="B119" s="251"/>
      <c r="C119" s="252"/>
      <c r="D119" s="247" t="s">
        <v>144</v>
      </c>
      <c r="E119" s="253" t="s">
        <v>32</v>
      </c>
      <c r="F119" s="254" t="s">
        <v>166</v>
      </c>
      <c r="G119" s="252"/>
      <c r="H119" s="253" t="s">
        <v>32</v>
      </c>
      <c r="I119" s="255"/>
      <c r="J119" s="252"/>
      <c r="K119" s="252"/>
      <c r="L119" s="256"/>
      <c r="M119" s="257"/>
      <c r="N119" s="258"/>
      <c r="O119" s="258"/>
      <c r="P119" s="258"/>
      <c r="Q119" s="258"/>
      <c r="R119" s="258"/>
      <c r="S119" s="258"/>
      <c r="T119" s="25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60" t="s">
        <v>144</v>
      </c>
      <c r="AU119" s="260" t="s">
        <v>88</v>
      </c>
      <c r="AV119" s="13" t="s">
        <v>85</v>
      </c>
      <c r="AW119" s="13" t="s">
        <v>39</v>
      </c>
      <c r="AX119" s="13" t="s">
        <v>78</v>
      </c>
      <c r="AY119" s="260" t="s">
        <v>132</v>
      </c>
    </row>
    <row r="120" s="14" customFormat="1">
      <c r="A120" s="14"/>
      <c r="B120" s="261"/>
      <c r="C120" s="262"/>
      <c r="D120" s="247" t="s">
        <v>144</v>
      </c>
      <c r="E120" s="263" t="s">
        <v>32</v>
      </c>
      <c r="F120" s="264" t="s">
        <v>167</v>
      </c>
      <c r="G120" s="262"/>
      <c r="H120" s="265">
        <v>12</v>
      </c>
      <c r="I120" s="266"/>
      <c r="J120" s="262"/>
      <c r="K120" s="262"/>
      <c r="L120" s="267"/>
      <c r="M120" s="268"/>
      <c r="N120" s="269"/>
      <c r="O120" s="269"/>
      <c r="P120" s="269"/>
      <c r="Q120" s="269"/>
      <c r="R120" s="269"/>
      <c r="S120" s="269"/>
      <c r="T120" s="27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71" t="s">
        <v>144</v>
      </c>
      <c r="AU120" s="271" t="s">
        <v>88</v>
      </c>
      <c r="AV120" s="14" t="s">
        <v>88</v>
      </c>
      <c r="AW120" s="14" t="s">
        <v>39</v>
      </c>
      <c r="AX120" s="14" t="s">
        <v>78</v>
      </c>
      <c r="AY120" s="271" t="s">
        <v>132</v>
      </c>
    </row>
    <row r="121" s="15" customFormat="1">
      <c r="A121" s="15"/>
      <c r="B121" s="272"/>
      <c r="C121" s="273"/>
      <c r="D121" s="247" t="s">
        <v>144</v>
      </c>
      <c r="E121" s="274" t="s">
        <v>32</v>
      </c>
      <c r="F121" s="275" t="s">
        <v>155</v>
      </c>
      <c r="G121" s="273"/>
      <c r="H121" s="276">
        <v>12</v>
      </c>
      <c r="I121" s="277"/>
      <c r="J121" s="273"/>
      <c r="K121" s="273"/>
      <c r="L121" s="278"/>
      <c r="M121" s="279"/>
      <c r="N121" s="280"/>
      <c r="O121" s="280"/>
      <c r="P121" s="280"/>
      <c r="Q121" s="280"/>
      <c r="R121" s="280"/>
      <c r="S121" s="280"/>
      <c r="T121" s="281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82" t="s">
        <v>144</v>
      </c>
      <c r="AU121" s="282" t="s">
        <v>88</v>
      </c>
      <c r="AV121" s="15" t="s">
        <v>156</v>
      </c>
      <c r="AW121" s="15" t="s">
        <v>39</v>
      </c>
      <c r="AX121" s="15" t="s">
        <v>85</v>
      </c>
      <c r="AY121" s="282" t="s">
        <v>132</v>
      </c>
    </row>
    <row r="122" s="2" customFormat="1" ht="16.5" customHeight="1">
      <c r="A122" s="41"/>
      <c r="B122" s="42"/>
      <c r="C122" s="234" t="s">
        <v>96</v>
      </c>
      <c r="D122" s="234" t="s">
        <v>135</v>
      </c>
      <c r="E122" s="235" t="s">
        <v>168</v>
      </c>
      <c r="F122" s="236" t="s">
        <v>169</v>
      </c>
      <c r="G122" s="237" t="s">
        <v>138</v>
      </c>
      <c r="H122" s="238">
        <v>1</v>
      </c>
      <c r="I122" s="239"/>
      <c r="J122" s="240">
        <f>ROUND(I122*H122,2)</f>
        <v>0</v>
      </c>
      <c r="K122" s="236" t="s">
        <v>139</v>
      </c>
      <c r="L122" s="47"/>
      <c r="M122" s="241" t="s">
        <v>32</v>
      </c>
      <c r="N122" s="242" t="s">
        <v>49</v>
      </c>
      <c r="O122" s="87"/>
      <c r="P122" s="243">
        <f>O122*H122</f>
        <v>0</v>
      </c>
      <c r="Q122" s="243">
        <v>0</v>
      </c>
      <c r="R122" s="243">
        <f>Q122*H122</f>
        <v>0</v>
      </c>
      <c r="S122" s="243">
        <v>0</v>
      </c>
      <c r="T122" s="244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45" t="s">
        <v>140</v>
      </c>
      <c r="AT122" s="245" t="s">
        <v>135</v>
      </c>
      <c r="AU122" s="245" t="s">
        <v>88</v>
      </c>
      <c r="AY122" s="19" t="s">
        <v>132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19" t="s">
        <v>85</v>
      </c>
      <c r="BK122" s="246">
        <f>ROUND(I122*H122,2)</f>
        <v>0</v>
      </c>
      <c r="BL122" s="19" t="s">
        <v>140</v>
      </c>
      <c r="BM122" s="245" t="s">
        <v>170</v>
      </c>
    </row>
    <row r="123" s="2" customFormat="1">
      <c r="A123" s="41"/>
      <c r="B123" s="42"/>
      <c r="C123" s="43"/>
      <c r="D123" s="247" t="s">
        <v>142</v>
      </c>
      <c r="E123" s="43"/>
      <c r="F123" s="248" t="s">
        <v>169</v>
      </c>
      <c r="G123" s="43"/>
      <c r="H123" s="43"/>
      <c r="I123" s="151"/>
      <c r="J123" s="43"/>
      <c r="K123" s="43"/>
      <c r="L123" s="47"/>
      <c r="M123" s="249"/>
      <c r="N123" s="250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19" t="s">
        <v>142</v>
      </c>
      <c r="AU123" s="19" t="s">
        <v>88</v>
      </c>
    </row>
    <row r="124" s="13" customFormat="1">
      <c r="A124" s="13"/>
      <c r="B124" s="251"/>
      <c r="C124" s="252"/>
      <c r="D124" s="247" t="s">
        <v>144</v>
      </c>
      <c r="E124" s="253" t="s">
        <v>32</v>
      </c>
      <c r="F124" s="254" t="s">
        <v>171</v>
      </c>
      <c r="G124" s="252"/>
      <c r="H124" s="253" t="s">
        <v>32</v>
      </c>
      <c r="I124" s="255"/>
      <c r="J124" s="252"/>
      <c r="K124" s="252"/>
      <c r="L124" s="256"/>
      <c r="M124" s="257"/>
      <c r="N124" s="258"/>
      <c r="O124" s="258"/>
      <c r="P124" s="258"/>
      <c r="Q124" s="258"/>
      <c r="R124" s="258"/>
      <c r="S124" s="258"/>
      <c r="T124" s="25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0" t="s">
        <v>144</v>
      </c>
      <c r="AU124" s="260" t="s">
        <v>88</v>
      </c>
      <c r="AV124" s="13" t="s">
        <v>85</v>
      </c>
      <c r="AW124" s="13" t="s">
        <v>39</v>
      </c>
      <c r="AX124" s="13" t="s">
        <v>78</v>
      </c>
      <c r="AY124" s="260" t="s">
        <v>132</v>
      </c>
    </row>
    <row r="125" s="13" customFormat="1">
      <c r="A125" s="13"/>
      <c r="B125" s="251"/>
      <c r="C125" s="252"/>
      <c r="D125" s="247" t="s">
        <v>144</v>
      </c>
      <c r="E125" s="253" t="s">
        <v>32</v>
      </c>
      <c r="F125" s="254" t="s">
        <v>172</v>
      </c>
      <c r="G125" s="252"/>
      <c r="H125" s="253" t="s">
        <v>32</v>
      </c>
      <c r="I125" s="255"/>
      <c r="J125" s="252"/>
      <c r="K125" s="252"/>
      <c r="L125" s="256"/>
      <c r="M125" s="257"/>
      <c r="N125" s="258"/>
      <c r="O125" s="258"/>
      <c r="P125" s="258"/>
      <c r="Q125" s="258"/>
      <c r="R125" s="258"/>
      <c r="S125" s="258"/>
      <c r="T125" s="25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0" t="s">
        <v>144</v>
      </c>
      <c r="AU125" s="260" t="s">
        <v>88</v>
      </c>
      <c r="AV125" s="13" t="s">
        <v>85</v>
      </c>
      <c r="AW125" s="13" t="s">
        <v>39</v>
      </c>
      <c r="AX125" s="13" t="s">
        <v>78</v>
      </c>
      <c r="AY125" s="260" t="s">
        <v>132</v>
      </c>
    </row>
    <row r="126" s="13" customFormat="1">
      <c r="A126" s="13"/>
      <c r="B126" s="251"/>
      <c r="C126" s="252"/>
      <c r="D126" s="247" t="s">
        <v>144</v>
      </c>
      <c r="E126" s="253" t="s">
        <v>32</v>
      </c>
      <c r="F126" s="254" t="s">
        <v>173</v>
      </c>
      <c r="G126" s="252"/>
      <c r="H126" s="253" t="s">
        <v>32</v>
      </c>
      <c r="I126" s="255"/>
      <c r="J126" s="252"/>
      <c r="K126" s="252"/>
      <c r="L126" s="256"/>
      <c r="M126" s="257"/>
      <c r="N126" s="258"/>
      <c r="O126" s="258"/>
      <c r="P126" s="258"/>
      <c r="Q126" s="258"/>
      <c r="R126" s="258"/>
      <c r="S126" s="258"/>
      <c r="T126" s="25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0" t="s">
        <v>144</v>
      </c>
      <c r="AU126" s="260" t="s">
        <v>88</v>
      </c>
      <c r="AV126" s="13" t="s">
        <v>85</v>
      </c>
      <c r="AW126" s="13" t="s">
        <v>39</v>
      </c>
      <c r="AX126" s="13" t="s">
        <v>78</v>
      </c>
      <c r="AY126" s="260" t="s">
        <v>132</v>
      </c>
    </row>
    <row r="127" s="13" customFormat="1">
      <c r="A127" s="13"/>
      <c r="B127" s="251"/>
      <c r="C127" s="252"/>
      <c r="D127" s="247" t="s">
        <v>144</v>
      </c>
      <c r="E127" s="253" t="s">
        <v>32</v>
      </c>
      <c r="F127" s="254" t="s">
        <v>174</v>
      </c>
      <c r="G127" s="252"/>
      <c r="H127" s="253" t="s">
        <v>32</v>
      </c>
      <c r="I127" s="255"/>
      <c r="J127" s="252"/>
      <c r="K127" s="252"/>
      <c r="L127" s="256"/>
      <c r="M127" s="257"/>
      <c r="N127" s="258"/>
      <c r="O127" s="258"/>
      <c r="P127" s="258"/>
      <c r="Q127" s="258"/>
      <c r="R127" s="258"/>
      <c r="S127" s="258"/>
      <c r="T127" s="25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0" t="s">
        <v>144</v>
      </c>
      <c r="AU127" s="260" t="s">
        <v>88</v>
      </c>
      <c r="AV127" s="13" t="s">
        <v>85</v>
      </c>
      <c r="AW127" s="13" t="s">
        <v>39</v>
      </c>
      <c r="AX127" s="13" t="s">
        <v>78</v>
      </c>
      <c r="AY127" s="260" t="s">
        <v>132</v>
      </c>
    </row>
    <row r="128" s="13" customFormat="1">
      <c r="A128" s="13"/>
      <c r="B128" s="251"/>
      <c r="C128" s="252"/>
      <c r="D128" s="247" t="s">
        <v>144</v>
      </c>
      <c r="E128" s="253" t="s">
        <v>32</v>
      </c>
      <c r="F128" s="254" t="s">
        <v>175</v>
      </c>
      <c r="G128" s="252"/>
      <c r="H128" s="253" t="s">
        <v>32</v>
      </c>
      <c r="I128" s="255"/>
      <c r="J128" s="252"/>
      <c r="K128" s="252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144</v>
      </c>
      <c r="AU128" s="260" t="s">
        <v>88</v>
      </c>
      <c r="AV128" s="13" t="s">
        <v>85</v>
      </c>
      <c r="AW128" s="13" t="s">
        <v>39</v>
      </c>
      <c r="AX128" s="13" t="s">
        <v>78</v>
      </c>
      <c r="AY128" s="260" t="s">
        <v>132</v>
      </c>
    </row>
    <row r="129" s="13" customFormat="1">
      <c r="A129" s="13"/>
      <c r="B129" s="251"/>
      <c r="C129" s="252"/>
      <c r="D129" s="247" t="s">
        <v>144</v>
      </c>
      <c r="E129" s="253" t="s">
        <v>32</v>
      </c>
      <c r="F129" s="254" t="s">
        <v>150</v>
      </c>
      <c r="G129" s="252"/>
      <c r="H129" s="253" t="s">
        <v>32</v>
      </c>
      <c r="I129" s="255"/>
      <c r="J129" s="252"/>
      <c r="K129" s="252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144</v>
      </c>
      <c r="AU129" s="260" t="s">
        <v>88</v>
      </c>
      <c r="AV129" s="13" t="s">
        <v>85</v>
      </c>
      <c r="AW129" s="13" t="s">
        <v>39</v>
      </c>
      <c r="AX129" s="13" t="s">
        <v>78</v>
      </c>
      <c r="AY129" s="260" t="s">
        <v>132</v>
      </c>
    </row>
    <row r="130" s="13" customFormat="1">
      <c r="A130" s="13"/>
      <c r="B130" s="251"/>
      <c r="C130" s="252"/>
      <c r="D130" s="247" t="s">
        <v>144</v>
      </c>
      <c r="E130" s="253" t="s">
        <v>32</v>
      </c>
      <c r="F130" s="254" t="s">
        <v>151</v>
      </c>
      <c r="G130" s="252"/>
      <c r="H130" s="253" t="s">
        <v>32</v>
      </c>
      <c r="I130" s="255"/>
      <c r="J130" s="252"/>
      <c r="K130" s="252"/>
      <c r="L130" s="256"/>
      <c r="M130" s="257"/>
      <c r="N130" s="258"/>
      <c r="O130" s="258"/>
      <c r="P130" s="258"/>
      <c r="Q130" s="258"/>
      <c r="R130" s="258"/>
      <c r="S130" s="258"/>
      <c r="T130" s="25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0" t="s">
        <v>144</v>
      </c>
      <c r="AU130" s="260" t="s">
        <v>88</v>
      </c>
      <c r="AV130" s="13" t="s">
        <v>85</v>
      </c>
      <c r="AW130" s="13" t="s">
        <v>39</v>
      </c>
      <c r="AX130" s="13" t="s">
        <v>78</v>
      </c>
      <c r="AY130" s="260" t="s">
        <v>132</v>
      </c>
    </row>
    <row r="131" s="13" customFormat="1">
      <c r="A131" s="13"/>
      <c r="B131" s="251"/>
      <c r="C131" s="252"/>
      <c r="D131" s="247" t="s">
        <v>144</v>
      </c>
      <c r="E131" s="253" t="s">
        <v>32</v>
      </c>
      <c r="F131" s="254" t="s">
        <v>176</v>
      </c>
      <c r="G131" s="252"/>
      <c r="H131" s="253" t="s">
        <v>32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144</v>
      </c>
      <c r="AU131" s="260" t="s">
        <v>88</v>
      </c>
      <c r="AV131" s="13" t="s">
        <v>85</v>
      </c>
      <c r="AW131" s="13" t="s">
        <v>39</v>
      </c>
      <c r="AX131" s="13" t="s">
        <v>78</v>
      </c>
      <c r="AY131" s="260" t="s">
        <v>132</v>
      </c>
    </row>
    <row r="132" s="13" customFormat="1">
      <c r="A132" s="13"/>
      <c r="B132" s="251"/>
      <c r="C132" s="252"/>
      <c r="D132" s="247" t="s">
        <v>144</v>
      </c>
      <c r="E132" s="253" t="s">
        <v>32</v>
      </c>
      <c r="F132" s="254" t="s">
        <v>153</v>
      </c>
      <c r="G132" s="252"/>
      <c r="H132" s="253" t="s">
        <v>32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144</v>
      </c>
      <c r="AU132" s="260" t="s">
        <v>88</v>
      </c>
      <c r="AV132" s="13" t="s">
        <v>85</v>
      </c>
      <c r="AW132" s="13" t="s">
        <v>39</v>
      </c>
      <c r="AX132" s="13" t="s">
        <v>78</v>
      </c>
      <c r="AY132" s="260" t="s">
        <v>132</v>
      </c>
    </row>
    <row r="133" s="14" customFormat="1">
      <c r="A133" s="14"/>
      <c r="B133" s="261"/>
      <c r="C133" s="262"/>
      <c r="D133" s="247" t="s">
        <v>144</v>
      </c>
      <c r="E133" s="263" t="s">
        <v>32</v>
      </c>
      <c r="F133" s="264" t="s">
        <v>177</v>
      </c>
      <c r="G133" s="262"/>
      <c r="H133" s="265">
        <v>1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144</v>
      </c>
      <c r="AU133" s="271" t="s">
        <v>88</v>
      </c>
      <c r="AV133" s="14" t="s">
        <v>88</v>
      </c>
      <c r="AW133" s="14" t="s">
        <v>39</v>
      </c>
      <c r="AX133" s="14" t="s">
        <v>78</v>
      </c>
      <c r="AY133" s="271" t="s">
        <v>132</v>
      </c>
    </row>
    <row r="134" s="15" customFormat="1">
      <c r="A134" s="15"/>
      <c r="B134" s="272"/>
      <c r="C134" s="273"/>
      <c r="D134" s="247" t="s">
        <v>144</v>
      </c>
      <c r="E134" s="274" t="s">
        <v>32</v>
      </c>
      <c r="F134" s="275" t="s">
        <v>155</v>
      </c>
      <c r="G134" s="273"/>
      <c r="H134" s="276">
        <v>1</v>
      </c>
      <c r="I134" s="277"/>
      <c r="J134" s="273"/>
      <c r="K134" s="273"/>
      <c r="L134" s="278"/>
      <c r="M134" s="279"/>
      <c r="N134" s="280"/>
      <c r="O134" s="280"/>
      <c r="P134" s="280"/>
      <c r="Q134" s="280"/>
      <c r="R134" s="280"/>
      <c r="S134" s="280"/>
      <c r="T134" s="28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2" t="s">
        <v>144</v>
      </c>
      <c r="AU134" s="282" t="s">
        <v>88</v>
      </c>
      <c r="AV134" s="15" t="s">
        <v>156</v>
      </c>
      <c r="AW134" s="15" t="s">
        <v>39</v>
      </c>
      <c r="AX134" s="15" t="s">
        <v>85</v>
      </c>
      <c r="AY134" s="282" t="s">
        <v>132</v>
      </c>
    </row>
    <row r="135" s="2" customFormat="1" ht="16.5" customHeight="1">
      <c r="A135" s="41"/>
      <c r="B135" s="42"/>
      <c r="C135" s="234" t="s">
        <v>156</v>
      </c>
      <c r="D135" s="234" t="s">
        <v>135</v>
      </c>
      <c r="E135" s="235" t="s">
        <v>178</v>
      </c>
      <c r="F135" s="236" t="s">
        <v>179</v>
      </c>
      <c r="G135" s="237" t="s">
        <v>138</v>
      </c>
      <c r="H135" s="238">
        <v>27</v>
      </c>
      <c r="I135" s="239"/>
      <c r="J135" s="240">
        <f>ROUND(I135*H135,2)</f>
        <v>0</v>
      </c>
      <c r="K135" s="236" t="s">
        <v>139</v>
      </c>
      <c r="L135" s="47"/>
      <c r="M135" s="241" t="s">
        <v>32</v>
      </c>
      <c r="N135" s="242" t="s">
        <v>49</v>
      </c>
      <c r="O135" s="87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45" t="s">
        <v>140</v>
      </c>
      <c r="AT135" s="245" t="s">
        <v>135</v>
      </c>
      <c r="AU135" s="245" t="s">
        <v>88</v>
      </c>
      <c r="AY135" s="19" t="s">
        <v>132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9" t="s">
        <v>85</v>
      </c>
      <c r="BK135" s="246">
        <f>ROUND(I135*H135,2)</f>
        <v>0</v>
      </c>
      <c r="BL135" s="19" t="s">
        <v>140</v>
      </c>
      <c r="BM135" s="245" t="s">
        <v>180</v>
      </c>
    </row>
    <row r="136" s="2" customFormat="1">
      <c r="A136" s="41"/>
      <c r="B136" s="42"/>
      <c r="C136" s="43"/>
      <c r="D136" s="247" t="s">
        <v>142</v>
      </c>
      <c r="E136" s="43"/>
      <c r="F136" s="248" t="s">
        <v>181</v>
      </c>
      <c r="G136" s="43"/>
      <c r="H136" s="43"/>
      <c r="I136" s="151"/>
      <c r="J136" s="43"/>
      <c r="K136" s="43"/>
      <c r="L136" s="47"/>
      <c r="M136" s="249"/>
      <c r="N136" s="250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142</v>
      </c>
      <c r="AU136" s="19" t="s">
        <v>88</v>
      </c>
    </row>
    <row r="137" s="13" customFormat="1">
      <c r="A137" s="13"/>
      <c r="B137" s="251"/>
      <c r="C137" s="252"/>
      <c r="D137" s="247" t="s">
        <v>144</v>
      </c>
      <c r="E137" s="253" t="s">
        <v>32</v>
      </c>
      <c r="F137" s="254" t="s">
        <v>182</v>
      </c>
      <c r="G137" s="252"/>
      <c r="H137" s="253" t="s">
        <v>32</v>
      </c>
      <c r="I137" s="255"/>
      <c r="J137" s="252"/>
      <c r="K137" s="252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144</v>
      </c>
      <c r="AU137" s="260" t="s">
        <v>88</v>
      </c>
      <c r="AV137" s="13" t="s">
        <v>85</v>
      </c>
      <c r="AW137" s="13" t="s">
        <v>39</v>
      </c>
      <c r="AX137" s="13" t="s">
        <v>78</v>
      </c>
      <c r="AY137" s="260" t="s">
        <v>132</v>
      </c>
    </row>
    <row r="138" s="13" customFormat="1">
      <c r="A138" s="13"/>
      <c r="B138" s="251"/>
      <c r="C138" s="252"/>
      <c r="D138" s="247" t="s">
        <v>144</v>
      </c>
      <c r="E138" s="253" t="s">
        <v>32</v>
      </c>
      <c r="F138" s="254" t="s">
        <v>183</v>
      </c>
      <c r="G138" s="252"/>
      <c r="H138" s="253" t="s">
        <v>32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144</v>
      </c>
      <c r="AU138" s="260" t="s">
        <v>88</v>
      </c>
      <c r="AV138" s="13" t="s">
        <v>85</v>
      </c>
      <c r="AW138" s="13" t="s">
        <v>39</v>
      </c>
      <c r="AX138" s="13" t="s">
        <v>78</v>
      </c>
      <c r="AY138" s="260" t="s">
        <v>132</v>
      </c>
    </row>
    <row r="139" s="13" customFormat="1">
      <c r="A139" s="13"/>
      <c r="B139" s="251"/>
      <c r="C139" s="252"/>
      <c r="D139" s="247" t="s">
        <v>144</v>
      </c>
      <c r="E139" s="253" t="s">
        <v>32</v>
      </c>
      <c r="F139" s="254" t="s">
        <v>184</v>
      </c>
      <c r="G139" s="252"/>
      <c r="H139" s="253" t="s">
        <v>32</v>
      </c>
      <c r="I139" s="255"/>
      <c r="J139" s="252"/>
      <c r="K139" s="252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144</v>
      </c>
      <c r="AU139" s="260" t="s">
        <v>88</v>
      </c>
      <c r="AV139" s="13" t="s">
        <v>85</v>
      </c>
      <c r="AW139" s="13" t="s">
        <v>39</v>
      </c>
      <c r="AX139" s="13" t="s">
        <v>78</v>
      </c>
      <c r="AY139" s="260" t="s">
        <v>132</v>
      </c>
    </row>
    <row r="140" s="13" customFormat="1">
      <c r="A140" s="13"/>
      <c r="B140" s="251"/>
      <c r="C140" s="252"/>
      <c r="D140" s="247" t="s">
        <v>144</v>
      </c>
      <c r="E140" s="253" t="s">
        <v>32</v>
      </c>
      <c r="F140" s="254" t="s">
        <v>185</v>
      </c>
      <c r="G140" s="252"/>
      <c r="H140" s="253" t="s">
        <v>32</v>
      </c>
      <c r="I140" s="255"/>
      <c r="J140" s="252"/>
      <c r="K140" s="252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144</v>
      </c>
      <c r="AU140" s="260" t="s">
        <v>88</v>
      </c>
      <c r="AV140" s="13" t="s">
        <v>85</v>
      </c>
      <c r="AW140" s="13" t="s">
        <v>39</v>
      </c>
      <c r="AX140" s="13" t="s">
        <v>78</v>
      </c>
      <c r="AY140" s="260" t="s">
        <v>132</v>
      </c>
    </row>
    <row r="141" s="13" customFormat="1">
      <c r="A141" s="13"/>
      <c r="B141" s="251"/>
      <c r="C141" s="252"/>
      <c r="D141" s="247" t="s">
        <v>144</v>
      </c>
      <c r="E141" s="253" t="s">
        <v>32</v>
      </c>
      <c r="F141" s="254" t="s">
        <v>186</v>
      </c>
      <c r="G141" s="252"/>
      <c r="H141" s="253" t="s">
        <v>32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144</v>
      </c>
      <c r="AU141" s="260" t="s">
        <v>88</v>
      </c>
      <c r="AV141" s="13" t="s">
        <v>85</v>
      </c>
      <c r="AW141" s="13" t="s">
        <v>39</v>
      </c>
      <c r="AX141" s="13" t="s">
        <v>78</v>
      </c>
      <c r="AY141" s="260" t="s">
        <v>132</v>
      </c>
    </row>
    <row r="142" s="13" customFormat="1">
      <c r="A142" s="13"/>
      <c r="B142" s="251"/>
      <c r="C142" s="252"/>
      <c r="D142" s="247" t="s">
        <v>144</v>
      </c>
      <c r="E142" s="253" t="s">
        <v>32</v>
      </c>
      <c r="F142" s="254" t="s">
        <v>187</v>
      </c>
      <c r="G142" s="252"/>
      <c r="H142" s="253" t="s">
        <v>32</v>
      </c>
      <c r="I142" s="255"/>
      <c r="J142" s="252"/>
      <c r="K142" s="252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144</v>
      </c>
      <c r="AU142" s="260" t="s">
        <v>88</v>
      </c>
      <c r="AV142" s="13" t="s">
        <v>85</v>
      </c>
      <c r="AW142" s="13" t="s">
        <v>39</v>
      </c>
      <c r="AX142" s="13" t="s">
        <v>78</v>
      </c>
      <c r="AY142" s="260" t="s">
        <v>132</v>
      </c>
    </row>
    <row r="143" s="13" customFormat="1">
      <c r="A143" s="13"/>
      <c r="B143" s="251"/>
      <c r="C143" s="252"/>
      <c r="D143" s="247" t="s">
        <v>144</v>
      </c>
      <c r="E143" s="253" t="s">
        <v>32</v>
      </c>
      <c r="F143" s="254" t="s">
        <v>188</v>
      </c>
      <c r="G143" s="252"/>
      <c r="H143" s="253" t="s">
        <v>32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144</v>
      </c>
      <c r="AU143" s="260" t="s">
        <v>88</v>
      </c>
      <c r="AV143" s="13" t="s">
        <v>85</v>
      </c>
      <c r="AW143" s="13" t="s">
        <v>39</v>
      </c>
      <c r="AX143" s="13" t="s">
        <v>78</v>
      </c>
      <c r="AY143" s="260" t="s">
        <v>132</v>
      </c>
    </row>
    <row r="144" s="13" customFormat="1">
      <c r="A144" s="13"/>
      <c r="B144" s="251"/>
      <c r="C144" s="252"/>
      <c r="D144" s="247" t="s">
        <v>144</v>
      </c>
      <c r="E144" s="253" t="s">
        <v>32</v>
      </c>
      <c r="F144" s="254" t="s">
        <v>189</v>
      </c>
      <c r="G144" s="252"/>
      <c r="H144" s="253" t="s">
        <v>32</v>
      </c>
      <c r="I144" s="255"/>
      <c r="J144" s="252"/>
      <c r="K144" s="252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144</v>
      </c>
      <c r="AU144" s="260" t="s">
        <v>88</v>
      </c>
      <c r="AV144" s="13" t="s">
        <v>85</v>
      </c>
      <c r="AW144" s="13" t="s">
        <v>39</v>
      </c>
      <c r="AX144" s="13" t="s">
        <v>78</v>
      </c>
      <c r="AY144" s="260" t="s">
        <v>132</v>
      </c>
    </row>
    <row r="145" s="13" customFormat="1">
      <c r="A145" s="13"/>
      <c r="B145" s="251"/>
      <c r="C145" s="252"/>
      <c r="D145" s="247" t="s">
        <v>144</v>
      </c>
      <c r="E145" s="253" t="s">
        <v>32</v>
      </c>
      <c r="F145" s="254" t="s">
        <v>190</v>
      </c>
      <c r="G145" s="252"/>
      <c r="H145" s="253" t="s">
        <v>32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144</v>
      </c>
      <c r="AU145" s="260" t="s">
        <v>88</v>
      </c>
      <c r="AV145" s="13" t="s">
        <v>85</v>
      </c>
      <c r="AW145" s="13" t="s">
        <v>39</v>
      </c>
      <c r="AX145" s="13" t="s">
        <v>78</v>
      </c>
      <c r="AY145" s="260" t="s">
        <v>132</v>
      </c>
    </row>
    <row r="146" s="13" customFormat="1">
      <c r="A146" s="13"/>
      <c r="B146" s="251"/>
      <c r="C146" s="252"/>
      <c r="D146" s="247" t="s">
        <v>144</v>
      </c>
      <c r="E146" s="253" t="s">
        <v>32</v>
      </c>
      <c r="F146" s="254" t="s">
        <v>191</v>
      </c>
      <c r="G146" s="252"/>
      <c r="H146" s="253" t="s">
        <v>32</v>
      </c>
      <c r="I146" s="255"/>
      <c r="J146" s="252"/>
      <c r="K146" s="252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144</v>
      </c>
      <c r="AU146" s="260" t="s">
        <v>88</v>
      </c>
      <c r="AV146" s="13" t="s">
        <v>85</v>
      </c>
      <c r="AW146" s="13" t="s">
        <v>39</v>
      </c>
      <c r="AX146" s="13" t="s">
        <v>78</v>
      </c>
      <c r="AY146" s="260" t="s">
        <v>132</v>
      </c>
    </row>
    <row r="147" s="13" customFormat="1">
      <c r="A147" s="13"/>
      <c r="B147" s="251"/>
      <c r="C147" s="252"/>
      <c r="D147" s="247" t="s">
        <v>144</v>
      </c>
      <c r="E147" s="253" t="s">
        <v>32</v>
      </c>
      <c r="F147" s="254" t="s">
        <v>192</v>
      </c>
      <c r="G147" s="252"/>
      <c r="H147" s="253" t="s">
        <v>32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144</v>
      </c>
      <c r="AU147" s="260" t="s">
        <v>88</v>
      </c>
      <c r="AV147" s="13" t="s">
        <v>85</v>
      </c>
      <c r="AW147" s="13" t="s">
        <v>39</v>
      </c>
      <c r="AX147" s="13" t="s">
        <v>78</v>
      </c>
      <c r="AY147" s="260" t="s">
        <v>132</v>
      </c>
    </row>
    <row r="148" s="13" customFormat="1">
      <c r="A148" s="13"/>
      <c r="B148" s="251"/>
      <c r="C148" s="252"/>
      <c r="D148" s="247" t="s">
        <v>144</v>
      </c>
      <c r="E148" s="253" t="s">
        <v>32</v>
      </c>
      <c r="F148" s="254" t="s">
        <v>193</v>
      </c>
      <c r="G148" s="252"/>
      <c r="H148" s="253" t="s">
        <v>32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144</v>
      </c>
      <c r="AU148" s="260" t="s">
        <v>88</v>
      </c>
      <c r="AV148" s="13" t="s">
        <v>85</v>
      </c>
      <c r="AW148" s="13" t="s">
        <v>39</v>
      </c>
      <c r="AX148" s="13" t="s">
        <v>78</v>
      </c>
      <c r="AY148" s="260" t="s">
        <v>132</v>
      </c>
    </row>
    <row r="149" s="13" customFormat="1">
      <c r="A149" s="13"/>
      <c r="B149" s="251"/>
      <c r="C149" s="252"/>
      <c r="D149" s="247" t="s">
        <v>144</v>
      </c>
      <c r="E149" s="253" t="s">
        <v>32</v>
      </c>
      <c r="F149" s="254" t="s">
        <v>194</v>
      </c>
      <c r="G149" s="252"/>
      <c r="H149" s="253" t="s">
        <v>32</v>
      </c>
      <c r="I149" s="255"/>
      <c r="J149" s="252"/>
      <c r="K149" s="252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144</v>
      </c>
      <c r="AU149" s="260" t="s">
        <v>88</v>
      </c>
      <c r="AV149" s="13" t="s">
        <v>85</v>
      </c>
      <c r="AW149" s="13" t="s">
        <v>39</v>
      </c>
      <c r="AX149" s="13" t="s">
        <v>78</v>
      </c>
      <c r="AY149" s="260" t="s">
        <v>132</v>
      </c>
    </row>
    <row r="150" s="14" customFormat="1">
      <c r="A150" s="14"/>
      <c r="B150" s="261"/>
      <c r="C150" s="262"/>
      <c r="D150" s="247" t="s">
        <v>144</v>
      </c>
      <c r="E150" s="263" t="s">
        <v>32</v>
      </c>
      <c r="F150" s="264" t="s">
        <v>195</v>
      </c>
      <c r="G150" s="262"/>
      <c r="H150" s="265">
        <v>3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144</v>
      </c>
      <c r="AU150" s="271" t="s">
        <v>88</v>
      </c>
      <c r="AV150" s="14" t="s">
        <v>88</v>
      </c>
      <c r="AW150" s="14" t="s">
        <v>39</v>
      </c>
      <c r="AX150" s="14" t="s">
        <v>78</v>
      </c>
      <c r="AY150" s="271" t="s">
        <v>132</v>
      </c>
    </row>
    <row r="151" s="14" customFormat="1">
      <c r="A151" s="14"/>
      <c r="B151" s="261"/>
      <c r="C151" s="262"/>
      <c r="D151" s="247" t="s">
        <v>144</v>
      </c>
      <c r="E151" s="263" t="s">
        <v>32</v>
      </c>
      <c r="F151" s="264" t="s">
        <v>196</v>
      </c>
      <c r="G151" s="262"/>
      <c r="H151" s="265">
        <v>13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144</v>
      </c>
      <c r="AU151" s="271" t="s">
        <v>88</v>
      </c>
      <c r="AV151" s="14" t="s">
        <v>88</v>
      </c>
      <c r="AW151" s="14" t="s">
        <v>39</v>
      </c>
      <c r="AX151" s="14" t="s">
        <v>78</v>
      </c>
      <c r="AY151" s="271" t="s">
        <v>132</v>
      </c>
    </row>
    <row r="152" s="14" customFormat="1">
      <c r="A152" s="14"/>
      <c r="B152" s="261"/>
      <c r="C152" s="262"/>
      <c r="D152" s="247" t="s">
        <v>144</v>
      </c>
      <c r="E152" s="263" t="s">
        <v>32</v>
      </c>
      <c r="F152" s="264" t="s">
        <v>197</v>
      </c>
      <c r="G152" s="262"/>
      <c r="H152" s="265">
        <v>9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1" t="s">
        <v>144</v>
      </c>
      <c r="AU152" s="271" t="s">
        <v>88</v>
      </c>
      <c r="AV152" s="14" t="s">
        <v>88</v>
      </c>
      <c r="AW152" s="14" t="s">
        <v>39</v>
      </c>
      <c r="AX152" s="14" t="s">
        <v>78</v>
      </c>
      <c r="AY152" s="271" t="s">
        <v>132</v>
      </c>
    </row>
    <row r="153" s="14" customFormat="1">
      <c r="A153" s="14"/>
      <c r="B153" s="261"/>
      <c r="C153" s="262"/>
      <c r="D153" s="247" t="s">
        <v>144</v>
      </c>
      <c r="E153" s="263" t="s">
        <v>32</v>
      </c>
      <c r="F153" s="264" t="s">
        <v>198</v>
      </c>
      <c r="G153" s="262"/>
      <c r="H153" s="265">
        <v>2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144</v>
      </c>
      <c r="AU153" s="271" t="s">
        <v>88</v>
      </c>
      <c r="AV153" s="14" t="s">
        <v>88</v>
      </c>
      <c r="AW153" s="14" t="s">
        <v>39</v>
      </c>
      <c r="AX153" s="14" t="s">
        <v>78</v>
      </c>
      <c r="AY153" s="271" t="s">
        <v>132</v>
      </c>
    </row>
    <row r="154" s="15" customFormat="1">
      <c r="A154" s="15"/>
      <c r="B154" s="272"/>
      <c r="C154" s="273"/>
      <c r="D154" s="247" t="s">
        <v>144</v>
      </c>
      <c r="E154" s="274" t="s">
        <v>32</v>
      </c>
      <c r="F154" s="275" t="s">
        <v>155</v>
      </c>
      <c r="G154" s="273"/>
      <c r="H154" s="276">
        <v>27</v>
      </c>
      <c r="I154" s="277"/>
      <c r="J154" s="273"/>
      <c r="K154" s="273"/>
      <c r="L154" s="278"/>
      <c r="M154" s="279"/>
      <c r="N154" s="280"/>
      <c r="O154" s="280"/>
      <c r="P154" s="280"/>
      <c r="Q154" s="280"/>
      <c r="R154" s="280"/>
      <c r="S154" s="280"/>
      <c r="T154" s="28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2" t="s">
        <v>144</v>
      </c>
      <c r="AU154" s="282" t="s">
        <v>88</v>
      </c>
      <c r="AV154" s="15" t="s">
        <v>156</v>
      </c>
      <c r="AW154" s="15" t="s">
        <v>39</v>
      </c>
      <c r="AX154" s="15" t="s">
        <v>85</v>
      </c>
      <c r="AY154" s="282" t="s">
        <v>132</v>
      </c>
    </row>
    <row r="155" s="2" customFormat="1" ht="16.5" customHeight="1">
      <c r="A155" s="41"/>
      <c r="B155" s="42"/>
      <c r="C155" s="234" t="s">
        <v>199</v>
      </c>
      <c r="D155" s="234" t="s">
        <v>135</v>
      </c>
      <c r="E155" s="235" t="s">
        <v>200</v>
      </c>
      <c r="F155" s="236" t="s">
        <v>201</v>
      </c>
      <c r="G155" s="237" t="s">
        <v>138</v>
      </c>
      <c r="H155" s="238">
        <v>2</v>
      </c>
      <c r="I155" s="239"/>
      <c r="J155" s="240">
        <f>ROUND(I155*H155,2)</f>
        <v>0</v>
      </c>
      <c r="K155" s="236" t="s">
        <v>139</v>
      </c>
      <c r="L155" s="47"/>
      <c r="M155" s="241" t="s">
        <v>32</v>
      </c>
      <c r="N155" s="242" t="s">
        <v>49</v>
      </c>
      <c r="O155" s="87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45" t="s">
        <v>140</v>
      </c>
      <c r="AT155" s="245" t="s">
        <v>135</v>
      </c>
      <c r="AU155" s="245" t="s">
        <v>88</v>
      </c>
      <c r="AY155" s="19" t="s">
        <v>132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9" t="s">
        <v>85</v>
      </c>
      <c r="BK155" s="246">
        <f>ROUND(I155*H155,2)</f>
        <v>0</v>
      </c>
      <c r="BL155" s="19" t="s">
        <v>140</v>
      </c>
      <c r="BM155" s="245" t="s">
        <v>202</v>
      </c>
    </row>
    <row r="156" s="2" customFormat="1">
      <c r="A156" s="41"/>
      <c r="B156" s="42"/>
      <c r="C156" s="43"/>
      <c r="D156" s="247" t="s">
        <v>142</v>
      </c>
      <c r="E156" s="43"/>
      <c r="F156" s="248" t="s">
        <v>201</v>
      </c>
      <c r="G156" s="43"/>
      <c r="H156" s="43"/>
      <c r="I156" s="151"/>
      <c r="J156" s="43"/>
      <c r="K156" s="43"/>
      <c r="L156" s="47"/>
      <c r="M156" s="249"/>
      <c r="N156" s="250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142</v>
      </c>
      <c r="AU156" s="19" t="s">
        <v>88</v>
      </c>
    </row>
    <row r="157" s="13" customFormat="1">
      <c r="A157" s="13"/>
      <c r="B157" s="251"/>
      <c r="C157" s="252"/>
      <c r="D157" s="247" t="s">
        <v>144</v>
      </c>
      <c r="E157" s="253" t="s">
        <v>32</v>
      </c>
      <c r="F157" s="254" t="s">
        <v>182</v>
      </c>
      <c r="G157" s="252"/>
      <c r="H157" s="253" t="s">
        <v>32</v>
      </c>
      <c r="I157" s="255"/>
      <c r="J157" s="252"/>
      <c r="K157" s="252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144</v>
      </c>
      <c r="AU157" s="260" t="s">
        <v>88</v>
      </c>
      <c r="AV157" s="13" t="s">
        <v>85</v>
      </c>
      <c r="AW157" s="13" t="s">
        <v>39</v>
      </c>
      <c r="AX157" s="13" t="s">
        <v>78</v>
      </c>
      <c r="AY157" s="260" t="s">
        <v>132</v>
      </c>
    </row>
    <row r="158" s="13" customFormat="1">
      <c r="A158" s="13"/>
      <c r="B158" s="251"/>
      <c r="C158" s="252"/>
      <c r="D158" s="247" t="s">
        <v>144</v>
      </c>
      <c r="E158" s="253" t="s">
        <v>32</v>
      </c>
      <c r="F158" s="254" t="s">
        <v>203</v>
      </c>
      <c r="G158" s="252"/>
      <c r="H158" s="253" t="s">
        <v>32</v>
      </c>
      <c r="I158" s="255"/>
      <c r="J158" s="252"/>
      <c r="K158" s="252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144</v>
      </c>
      <c r="AU158" s="260" t="s">
        <v>88</v>
      </c>
      <c r="AV158" s="13" t="s">
        <v>85</v>
      </c>
      <c r="AW158" s="13" t="s">
        <v>39</v>
      </c>
      <c r="AX158" s="13" t="s">
        <v>78</v>
      </c>
      <c r="AY158" s="260" t="s">
        <v>132</v>
      </c>
    </row>
    <row r="159" s="13" customFormat="1">
      <c r="A159" s="13"/>
      <c r="B159" s="251"/>
      <c r="C159" s="252"/>
      <c r="D159" s="247" t="s">
        <v>144</v>
      </c>
      <c r="E159" s="253" t="s">
        <v>32</v>
      </c>
      <c r="F159" s="254" t="s">
        <v>184</v>
      </c>
      <c r="G159" s="252"/>
      <c r="H159" s="253" t="s">
        <v>32</v>
      </c>
      <c r="I159" s="255"/>
      <c r="J159" s="252"/>
      <c r="K159" s="252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144</v>
      </c>
      <c r="AU159" s="260" t="s">
        <v>88</v>
      </c>
      <c r="AV159" s="13" t="s">
        <v>85</v>
      </c>
      <c r="AW159" s="13" t="s">
        <v>39</v>
      </c>
      <c r="AX159" s="13" t="s">
        <v>78</v>
      </c>
      <c r="AY159" s="260" t="s">
        <v>132</v>
      </c>
    </row>
    <row r="160" s="13" customFormat="1">
      <c r="A160" s="13"/>
      <c r="B160" s="251"/>
      <c r="C160" s="252"/>
      <c r="D160" s="247" t="s">
        <v>144</v>
      </c>
      <c r="E160" s="253" t="s">
        <v>32</v>
      </c>
      <c r="F160" s="254" t="s">
        <v>185</v>
      </c>
      <c r="G160" s="252"/>
      <c r="H160" s="253" t="s">
        <v>32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144</v>
      </c>
      <c r="AU160" s="260" t="s">
        <v>88</v>
      </c>
      <c r="AV160" s="13" t="s">
        <v>85</v>
      </c>
      <c r="AW160" s="13" t="s">
        <v>39</v>
      </c>
      <c r="AX160" s="13" t="s">
        <v>78</v>
      </c>
      <c r="AY160" s="260" t="s">
        <v>132</v>
      </c>
    </row>
    <row r="161" s="13" customFormat="1">
      <c r="A161" s="13"/>
      <c r="B161" s="251"/>
      <c r="C161" s="252"/>
      <c r="D161" s="247" t="s">
        <v>144</v>
      </c>
      <c r="E161" s="253" t="s">
        <v>32</v>
      </c>
      <c r="F161" s="254" t="s">
        <v>186</v>
      </c>
      <c r="G161" s="252"/>
      <c r="H161" s="253" t="s">
        <v>32</v>
      </c>
      <c r="I161" s="255"/>
      <c r="J161" s="252"/>
      <c r="K161" s="252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144</v>
      </c>
      <c r="AU161" s="260" t="s">
        <v>88</v>
      </c>
      <c r="AV161" s="13" t="s">
        <v>85</v>
      </c>
      <c r="AW161" s="13" t="s">
        <v>39</v>
      </c>
      <c r="AX161" s="13" t="s">
        <v>78</v>
      </c>
      <c r="AY161" s="260" t="s">
        <v>132</v>
      </c>
    </row>
    <row r="162" s="13" customFormat="1">
      <c r="A162" s="13"/>
      <c r="B162" s="251"/>
      <c r="C162" s="252"/>
      <c r="D162" s="247" t="s">
        <v>144</v>
      </c>
      <c r="E162" s="253" t="s">
        <v>32</v>
      </c>
      <c r="F162" s="254" t="s">
        <v>187</v>
      </c>
      <c r="G162" s="252"/>
      <c r="H162" s="253" t="s">
        <v>32</v>
      </c>
      <c r="I162" s="255"/>
      <c r="J162" s="252"/>
      <c r="K162" s="252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144</v>
      </c>
      <c r="AU162" s="260" t="s">
        <v>88</v>
      </c>
      <c r="AV162" s="13" t="s">
        <v>85</v>
      </c>
      <c r="AW162" s="13" t="s">
        <v>39</v>
      </c>
      <c r="AX162" s="13" t="s">
        <v>78</v>
      </c>
      <c r="AY162" s="260" t="s">
        <v>132</v>
      </c>
    </row>
    <row r="163" s="13" customFormat="1">
      <c r="A163" s="13"/>
      <c r="B163" s="251"/>
      <c r="C163" s="252"/>
      <c r="D163" s="247" t="s">
        <v>144</v>
      </c>
      <c r="E163" s="253" t="s">
        <v>32</v>
      </c>
      <c r="F163" s="254" t="s">
        <v>188</v>
      </c>
      <c r="G163" s="252"/>
      <c r="H163" s="253" t="s">
        <v>32</v>
      </c>
      <c r="I163" s="255"/>
      <c r="J163" s="252"/>
      <c r="K163" s="252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144</v>
      </c>
      <c r="AU163" s="260" t="s">
        <v>88</v>
      </c>
      <c r="AV163" s="13" t="s">
        <v>85</v>
      </c>
      <c r="AW163" s="13" t="s">
        <v>39</v>
      </c>
      <c r="AX163" s="13" t="s">
        <v>78</v>
      </c>
      <c r="AY163" s="260" t="s">
        <v>132</v>
      </c>
    </row>
    <row r="164" s="13" customFormat="1">
      <c r="A164" s="13"/>
      <c r="B164" s="251"/>
      <c r="C164" s="252"/>
      <c r="D164" s="247" t="s">
        <v>144</v>
      </c>
      <c r="E164" s="253" t="s">
        <v>32</v>
      </c>
      <c r="F164" s="254" t="s">
        <v>189</v>
      </c>
      <c r="G164" s="252"/>
      <c r="H164" s="253" t="s">
        <v>32</v>
      </c>
      <c r="I164" s="255"/>
      <c r="J164" s="252"/>
      <c r="K164" s="252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144</v>
      </c>
      <c r="AU164" s="260" t="s">
        <v>88</v>
      </c>
      <c r="AV164" s="13" t="s">
        <v>85</v>
      </c>
      <c r="AW164" s="13" t="s">
        <v>39</v>
      </c>
      <c r="AX164" s="13" t="s">
        <v>78</v>
      </c>
      <c r="AY164" s="260" t="s">
        <v>132</v>
      </c>
    </row>
    <row r="165" s="13" customFormat="1">
      <c r="A165" s="13"/>
      <c r="B165" s="251"/>
      <c r="C165" s="252"/>
      <c r="D165" s="247" t="s">
        <v>144</v>
      </c>
      <c r="E165" s="253" t="s">
        <v>32</v>
      </c>
      <c r="F165" s="254" t="s">
        <v>204</v>
      </c>
      <c r="G165" s="252"/>
      <c r="H165" s="253" t="s">
        <v>32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144</v>
      </c>
      <c r="AU165" s="260" t="s">
        <v>88</v>
      </c>
      <c r="AV165" s="13" t="s">
        <v>85</v>
      </c>
      <c r="AW165" s="13" t="s">
        <v>39</v>
      </c>
      <c r="AX165" s="13" t="s">
        <v>78</v>
      </c>
      <c r="AY165" s="260" t="s">
        <v>132</v>
      </c>
    </row>
    <row r="166" s="13" customFormat="1">
      <c r="A166" s="13"/>
      <c r="B166" s="251"/>
      <c r="C166" s="252"/>
      <c r="D166" s="247" t="s">
        <v>144</v>
      </c>
      <c r="E166" s="253" t="s">
        <v>32</v>
      </c>
      <c r="F166" s="254" t="s">
        <v>191</v>
      </c>
      <c r="G166" s="252"/>
      <c r="H166" s="253" t="s">
        <v>32</v>
      </c>
      <c r="I166" s="255"/>
      <c r="J166" s="252"/>
      <c r="K166" s="252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144</v>
      </c>
      <c r="AU166" s="260" t="s">
        <v>88</v>
      </c>
      <c r="AV166" s="13" t="s">
        <v>85</v>
      </c>
      <c r="AW166" s="13" t="s">
        <v>39</v>
      </c>
      <c r="AX166" s="13" t="s">
        <v>78</v>
      </c>
      <c r="AY166" s="260" t="s">
        <v>132</v>
      </c>
    </row>
    <row r="167" s="13" customFormat="1">
      <c r="A167" s="13"/>
      <c r="B167" s="251"/>
      <c r="C167" s="252"/>
      <c r="D167" s="247" t="s">
        <v>144</v>
      </c>
      <c r="E167" s="253" t="s">
        <v>32</v>
      </c>
      <c r="F167" s="254" t="s">
        <v>205</v>
      </c>
      <c r="G167" s="252"/>
      <c r="H167" s="253" t="s">
        <v>32</v>
      </c>
      <c r="I167" s="255"/>
      <c r="J167" s="252"/>
      <c r="K167" s="252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144</v>
      </c>
      <c r="AU167" s="260" t="s">
        <v>88</v>
      </c>
      <c r="AV167" s="13" t="s">
        <v>85</v>
      </c>
      <c r="AW167" s="13" t="s">
        <v>39</v>
      </c>
      <c r="AX167" s="13" t="s">
        <v>78</v>
      </c>
      <c r="AY167" s="260" t="s">
        <v>132</v>
      </c>
    </row>
    <row r="168" s="13" customFormat="1">
      <c r="A168" s="13"/>
      <c r="B168" s="251"/>
      <c r="C168" s="252"/>
      <c r="D168" s="247" t="s">
        <v>144</v>
      </c>
      <c r="E168" s="253" t="s">
        <v>32</v>
      </c>
      <c r="F168" s="254" t="s">
        <v>193</v>
      </c>
      <c r="G168" s="252"/>
      <c r="H168" s="253" t="s">
        <v>32</v>
      </c>
      <c r="I168" s="255"/>
      <c r="J168" s="252"/>
      <c r="K168" s="252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144</v>
      </c>
      <c r="AU168" s="260" t="s">
        <v>88</v>
      </c>
      <c r="AV168" s="13" t="s">
        <v>85</v>
      </c>
      <c r="AW168" s="13" t="s">
        <v>39</v>
      </c>
      <c r="AX168" s="13" t="s">
        <v>78</v>
      </c>
      <c r="AY168" s="260" t="s">
        <v>132</v>
      </c>
    </row>
    <row r="169" s="13" customFormat="1">
      <c r="A169" s="13"/>
      <c r="B169" s="251"/>
      <c r="C169" s="252"/>
      <c r="D169" s="247" t="s">
        <v>144</v>
      </c>
      <c r="E169" s="253" t="s">
        <v>32</v>
      </c>
      <c r="F169" s="254" t="s">
        <v>194</v>
      </c>
      <c r="G169" s="252"/>
      <c r="H169" s="253" t="s">
        <v>32</v>
      </c>
      <c r="I169" s="255"/>
      <c r="J169" s="252"/>
      <c r="K169" s="252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144</v>
      </c>
      <c r="AU169" s="260" t="s">
        <v>88</v>
      </c>
      <c r="AV169" s="13" t="s">
        <v>85</v>
      </c>
      <c r="AW169" s="13" t="s">
        <v>39</v>
      </c>
      <c r="AX169" s="13" t="s">
        <v>78</v>
      </c>
      <c r="AY169" s="260" t="s">
        <v>132</v>
      </c>
    </row>
    <row r="170" s="14" customFormat="1">
      <c r="A170" s="14"/>
      <c r="B170" s="261"/>
      <c r="C170" s="262"/>
      <c r="D170" s="247" t="s">
        <v>144</v>
      </c>
      <c r="E170" s="263" t="s">
        <v>32</v>
      </c>
      <c r="F170" s="264" t="s">
        <v>206</v>
      </c>
      <c r="G170" s="262"/>
      <c r="H170" s="265">
        <v>2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144</v>
      </c>
      <c r="AU170" s="271" t="s">
        <v>88</v>
      </c>
      <c r="AV170" s="14" t="s">
        <v>88</v>
      </c>
      <c r="AW170" s="14" t="s">
        <v>39</v>
      </c>
      <c r="AX170" s="14" t="s">
        <v>78</v>
      </c>
      <c r="AY170" s="271" t="s">
        <v>132</v>
      </c>
    </row>
    <row r="171" s="15" customFormat="1">
      <c r="A171" s="15"/>
      <c r="B171" s="272"/>
      <c r="C171" s="273"/>
      <c r="D171" s="247" t="s">
        <v>144</v>
      </c>
      <c r="E171" s="274" t="s">
        <v>32</v>
      </c>
      <c r="F171" s="275" t="s">
        <v>155</v>
      </c>
      <c r="G171" s="273"/>
      <c r="H171" s="276">
        <v>2</v>
      </c>
      <c r="I171" s="277"/>
      <c r="J171" s="273"/>
      <c r="K171" s="273"/>
      <c r="L171" s="278"/>
      <c r="M171" s="279"/>
      <c r="N171" s="280"/>
      <c r="O171" s="280"/>
      <c r="P171" s="280"/>
      <c r="Q171" s="280"/>
      <c r="R171" s="280"/>
      <c r="S171" s="280"/>
      <c r="T171" s="28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2" t="s">
        <v>144</v>
      </c>
      <c r="AU171" s="282" t="s">
        <v>88</v>
      </c>
      <c r="AV171" s="15" t="s">
        <v>156</v>
      </c>
      <c r="AW171" s="15" t="s">
        <v>39</v>
      </c>
      <c r="AX171" s="15" t="s">
        <v>85</v>
      </c>
      <c r="AY171" s="282" t="s">
        <v>132</v>
      </c>
    </row>
    <row r="172" s="2" customFormat="1" ht="16.5" customHeight="1">
      <c r="A172" s="41"/>
      <c r="B172" s="42"/>
      <c r="C172" s="234" t="s">
        <v>207</v>
      </c>
      <c r="D172" s="234" t="s">
        <v>135</v>
      </c>
      <c r="E172" s="235" t="s">
        <v>208</v>
      </c>
      <c r="F172" s="236" t="s">
        <v>209</v>
      </c>
      <c r="G172" s="237" t="s">
        <v>138</v>
      </c>
      <c r="H172" s="238">
        <v>4</v>
      </c>
      <c r="I172" s="239"/>
      <c r="J172" s="240">
        <f>ROUND(I172*H172,2)</f>
        <v>0</v>
      </c>
      <c r="K172" s="236" t="s">
        <v>139</v>
      </c>
      <c r="L172" s="47"/>
      <c r="M172" s="241" t="s">
        <v>32</v>
      </c>
      <c r="N172" s="242" t="s">
        <v>49</v>
      </c>
      <c r="O172" s="87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45" t="s">
        <v>140</v>
      </c>
      <c r="AT172" s="245" t="s">
        <v>135</v>
      </c>
      <c r="AU172" s="245" t="s">
        <v>88</v>
      </c>
      <c r="AY172" s="19" t="s">
        <v>132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9" t="s">
        <v>85</v>
      </c>
      <c r="BK172" s="246">
        <f>ROUND(I172*H172,2)</f>
        <v>0</v>
      </c>
      <c r="BL172" s="19" t="s">
        <v>140</v>
      </c>
      <c r="BM172" s="245" t="s">
        <v>210</v>
      </c>
    </row>
    <row r="173" s="2" customFormat="1">
      <c r="A173" s="41"/>
      <c r="B173" s="42"/>
      <c r="C173" s="43"/>
      <c r="D173" s="247" t="s">
        <v>142</v>
      </c>
      <c r="E173" s="43"/>
      <c r="F173" s="248" t="s">
        <v>211</v>
      </c>
      <c r="G173" s="43"/>
      <c r="H173" s="43"/>
      <c r="I173" s="151"/>
      <c r="J173" s="43"/>
      <c r="K173" s="43"/>
      <c r="L173" s="47"/>
      <c r="M173" s="249"/>
      <c r="N173" s="250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142</v>
      </c>
      <c r="AU173" s="19" t="s">
        <v>88</v>
      </c>
    </row>
    <row r="174" s="13" customFormat="1">
      <c r="A174" s="13"/>
      <c r="B174" s="251"/>
      <c r="C174" s="252"/>
      <c r="D174" s="247" t="s">
        <v>144</v>
      </c>
      <c r="E174" s="253" t="s">
        <v>32</v>
      </c>
      <c r="F174" s="254" t="s">
        <v>212</v>
      </c>
      <c r="G174" s="252"/>
      <c r="H174" s="253" t="s">
        <v>32</v>
      </c>
      <c r="I174" s="255"/>
      <c r="J174" s="252"/>
      <c r="K174" s="252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144</v>
      </c>
      <c r="AU174" s="260" t="s">
        <v>88</v>
      </c>
      <c r="AV174" s="13" t="s">
        <v>85</v>
      </c>
      <c r="AW174" s="13" t="s">
        <v>39</v>
      </c>
      <c r="AX174" s="13" t="s">
        <v>78</v>
      </c>
      <c r="AY174" s="260" t="s">
        <v>132</v>
      </c>
    </row>
    <row r="175" s="13" customFormat="1">
      <c r="A175" s="13"/>
      <c r="B175" s="251"/>
      <c r="C175" s="252"/>
      <c r="D175" s="247" t="s">
        <v>144</v>
      </c>
      <c r="E175" s="253" t="s">
        <v>32</v>
      </c>
      <c r="F175" s="254" t="s">
        <v>213</v>
      </c>
      <c r="G175" s="252"/>
      <c r="H175" s="253" t="s">
        <v>32</v>
      </c>
      <c r="I175" s="255"/>
      <c r="J175" s="252"/>
      <c r="K175" s="252"/>
      <c r="L175" s="256"/>
      <c r="M175" s="257"/>
      <c r="N175" s="258"/>
      <c r="O175" s="258"/>
      <c r="P175" s="258"/>
      <c r="Q175" s="258"/>
      <c r="R175" s="258"/>
      <c r="S175" s="258"/>
      <c r="T175" s="25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0" t="s">
        <v>144</v>
      </c>
      <c r="AU175" s="260" t="s">
        <v>88</v>
      </c>
      <c r="AV175" s="13" t="s">
        <v>85</v>
      </c>
      <c r="AW175" s="13" t="s">
        <v>39</v>
      </c>
      <c r="AX175" s="13" t="s">
        <v>78</v>
      </c>
      <c r="AY175" s="260" t="s">
        <v>132</v>
      </c>
    </row>
    <row r="176" s="13" customFormat="1">
      <c r="A176" s="13"/>
      <c r="B176" s="251"/>
      <c r="C176" s="252"/>
      <c r="D176" s="247" t="s">
        <v>144</v>
      </c>
      <c r="E176" s="253" t="s">
        <v>32</v>
      </c>
      <c r="F176" s="254" t="s">
        <v>214</v>
      </c>
      <c r="G176" s="252"/>
      <c r="H176" s="253" t="s">
        <v>32</v>
      </c>
      <c r="I176" s="255"/>
      <c r="J176" s="252"/>
      <c r="K176" s="252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144</v>
      </c>
      <c r="AU176" s="260" t="s">
        <v>88</v>
      </c>
      <c r="AV176" s="13" t="s">
        <v>85</v>
      </c>
      <c r="AW176" s="13" t="s">
        <v>39</v>
      </c>
      <c r="AX176" s="13" t="s">
        <v>78</v>
      </c>
      <c r="AY176" s="260" t="s">
        <v>132</v>
      </c>
    </row>
    <row r="177" s="13" customFormat="1">
      <c r="A177" s="13"/>
      <c r="B177" s="251"/>
      <c r="C177" s="252"/>
      <c r="D177" s="247" t="s">
        <v>144</v>
      </c>
      <c r="E177" s="253" t="s">
        <v>32</v>
      </c>
      <c r="F177" s="254" t="s">
        <v>215</v>
      </c>
      <c r="G177" s="252"/>
      <c r="H177" s="253" t="s">
        <v>32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144</v>
      </c>
      <c r="AU177" s="260" t="s">
        <v>88</v>
      </c>
      <c r="AV177" s="13" t="s">
        <v>85</v>
      </c>
      <c r="AW177" s="13" t="s">
        <v>39</v>
      </c>
      <c r="AX177" s="13" t="s">
        <v>78</v>
      </c>
      <c r="AY177" s="260" t="s">
        <v>132</v>
      </c>
    </row>
    <row r="178" s="13" customFormat="1">
      <c r="A178" s="13"/>
      <c r="B178" s="251"/>
      <c r="C178" s="252"/>
      <c r="D178" s="247" t="s">
        <v>144</v>
      </c>
      <c r="E178" s="253" t="s">
        <v>32</v>
      </c>
      <c r="F178" s="254" t="s">
        <v>187</v>
      </c>
      <c r="G178" s="252"/>
      <c r="H178" s="253" t="s">
        <v>32</v>
      </c>
      <c r="I178" s="255"/>
      <c r="J178" s="252"/>
      <c r="K178" s="252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144</v>
      </c>
      <c r="AU178" s="260" t="s">
        <v>88</v>
      </c>
      <c r="AV178" s="13" t="s">
        <v>85</v>
      </c>
      <c r="AW178" s="13" t="s">
        <v>39</v>
      </c>
      <c r="AX178" s="13" t="s">
        <v>78</v>
      </c>
      <c r="AY178" s="260" t="s">
        <v>132</v>
      </c>
    </row>
    <row r="179" s="13" customFormat="1">
      <c r="A179" s="13"/>
      <c r="B179" s="251"/>
      <c r="C179" s="252"/>
      <c r="D179" s="247" t="s">
        <v>144</v>
      </c>
      <c r="E179" s="253" t="s">
        <v>32</v>
      </c>
      <c r="F179" s="254" t="s">
        <v>216</v>
      </c>
      <c r="G179" s="252"/>
      <c r="H179" s="253" t="s">
        <v>32</v>
      </c>
      <c r="I179" s="255"/>
      <c r="J179" s="252"/>
      <c r="K179" s="252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144</v>
      </c>
      <c r="AU179" s="260" t="s">
        <v>88</v>
      </c>
      <c r="AV179" s="13" t="s">
        <v>85</v>
      </c>
      <c r="AW179" s="13" t="s">
        <v>39</v>
      </c>
      <c r="AX179" s="13" t="s">
        <v>78</v>
      </c>
      <c r="AY179" s="260" t="s">
        <v>132</v>
      </c>
    </row>
    <row r="180" s="13" customFormat="1">
      <c r="A180" s="13"/>
      <c r="B180" s="251"/>
      <c r="C180" s="252"/>
      <c r="D180" s="247" t="s">
        <v>144</v>
      </c>
      <c r="E180" s="253" t="s">
        <v>32</v>
      </c>
      <c r="F180" s="254" t="s">
        <v>217</v>
      </c>
      <c r="G180" s="252"/>
      <c r="H180" s="253" t="s">
        <v>32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144</v>
      </c>
      <c r="AU180" s="260" t="s">
        <v>88</v>
      </c>
      <c r="AV180" s="13" t="s">
        <v>85</v>
      </c>
      <c r="AW180" s="13" t="s">
        <v>39</v>
      </c>
      <c r="AX180" s="13" t="s">
        <v>78</v>
      </c>
      <c r="AY180" s="260" t="s">
        <v>132</v>
      </c>
    </row>
    <row r="181" s="13" customFormat="1">
      <c r="A181" s="13"/>
      <c r="B181" s="251"/>
      <c r="C181" s="252"/>
      <c r="D181" s="247" t="s">
        <v>144</v>
      </c>
      <c r="E181" s="253" t="s">
        <v>32</v>
      </c>
      <c r="F181" s="254" t="s">
        <v>218</v>
      </c>
      <c r="G181" s="252"/>
      <c r="H181" s="253" t="s">
        <v>32</v>
      </c>
      <c r="I181" s="255"/>
      <c r="J181" s="252"/>
      <c r="K181" s="252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144</v>
      </c>
      <c r="AU181" s="260" t="s">
        <v>88</v>
      </c>
      <c r="AV181" s="13" t="s">
        <v>85</v>
      </c>
      <c r="AW181" s="13" t="s">
        <v>39</v>
      </c>
      <c r="AX181" s="13" t="s">
        <v>78</v>
      </c>
      <c r="AY181" s="260" t="s">
        <v>132</v>
      </c>
    </row>
    <row r="182" s="13" customFormat="1">
      <c r="A182" s="13"/>
      <c r="B182" s="251"/>
      <c r="C182" s="252"/>
      <c r="D182" s="247" t="s">
        <v>144</v>
      </c>
      <c r="E182" s="253" t="s">
        <v>32</v>
      </c>
      <c r="F182" s="254" t="s">
        <v>219</v>
      </c>
      <c r="G182" s="252"/>
      <c r="H182" s="253" t="s">
        <v>32</v>
      </c>
      <c r="I182" s="255"/>
      <c r="J182" s="252"/>
      <c r="K182" s="252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144</v>
      </c>
      <c r="AU182" s="260" t="s">
        <v>88</v>
      </c>
      <c r="AV182" s="13" t="s">
        <v>85</v>
      </c>
      <c r="AW182" s="13" t="s">
        <v>39</v>
      </c>
      <c r="AX182" s="13" t="s">
        <v>78</v>
      </c>
      <c r="AY182" s="260" t="s">
        <v>132</v>
      </c>
    </row>
    <row r="183" s="13" customFormat="1">
      <c r="A183" s="13"/>
      <c r="B183" s="251"/>
      <c r="C183" s="252"/>
      <c r="D183" s="247" t="s">
        <v>144</v>
      </c>
      <c r="E183" s="253" t="s">
        <v>32</v>
      </c>
      <c r="F183" s="254" t="s">
        <v>220</v>
      </c>
      <c r="G183" s="252"/>
      <c r="H183" s="253" t="s">
        <v>32</v>
      </c>
      <c r="I183" s="255"/>
      <c r="J183" s="252"/>
      <c r="K183" s="252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144</v>
      </c>
      <c r="AU183" s="260" t="s">
        <v>88</v>
      </c>
      <c r="AV183" s="13" t="s">
        <v>85</v>
      </c>
      <c r="AW183" s="13" t="s">
        <v>39</v>
      </c>
      <c r="AX183" s="13" t="s">
        <v>78</v>
      </c>
      <c r="AY183" s="260" t="s">
        <v>132</v>
      </c>
    </row>
    <row r="184" s="13" customFormat="1">
      <c r="A184" s="13"/>
      <c r="B184" s="251"/>
      <c r="C184" s="252"/>
      <c r="D184" s="247" t="s">
        <v>144</v>
      </c>
      <c r="E184" s="253" t="s">
        <v>32</v>
      </c>
      <c r="F184" s="254" t="s">
        <v>221</v>
      </c>
      <c r="G184" s="252"/>
      <c r="H184" s="253" t="s">
        <v>32</v>
      </c>
      <c r="I184" s="255"/>
      <c r="J184" s="252"/>
      <c r="K184" s="252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144</v>
      </c>
      <c r="AU184" s="260" t="s">
        <v>88</v>
      </c>
      <c r="AV184" s="13" t="s">
        <v>85</v>
      </c>
      <c r="AW184" s="13" t="s">
        <v>39</v>
      </c>
      <c r="AX184" s="13" t="s">
        <v>78</v>
      </c>
      <c r="AY184" s="260" t="s">
        <v>132</v>
      </c>
    </row>
    <row r="185" s="13" customFormat="1">
      <c r="A185" s="13"/>
      <c r="B185" s="251"/>
      <c r="C185" s="252"/>
      <c r="D185" s="247" t="s">
        <v>144</v>
      </c>
      <c r="E185" s="253" t="s">
        <v>32</v>
      </c>
      <c r="F185" s="254" t="s">
        <v>194</v>
      </c>
      <c r="G185" s="252"/>
      <c r="H185" s="253" t="s">
        <v>32</v>
      </c>
      <c r="I185" s="255"/>
      <c r="J185" s="252"/>
      <c r="K185" s="252"/>
      <c r="L185" s="256"/>
      <c r="M185" s="257"/>
      <c r="N185" s="258"/>
      <c r="O185" s="258"/>
      <c r="P185" s="258"/>
      <c r="Q185" s="258"/>
      <c r="R185" s="258"/>
      <c r="S185" s="258"/>
      <c r="T185" s="25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144</v>
      </c>
      <c r="AU185" s="260" t="s">
        <v>88</v>
      </c>
      <c r="AV185" s="13" t="s">
        <v>85</v>
      </c>
      <c r="AW185" s="13" t="s">
        <v>39</v>
      </c>
      <c r="AX185" s="13" t="s">
        <v>78</v>
      </c>
      <c r="AY185" s="260" t="s">
        <v>132</v>
      </c>
    </row>
    <row r="186" s="14" customFormat="1">
      <c r="A186" s="14"/>
      <c r="B186" s="261"/>
      <c r="C186" s="262"/>
      <c r="D186" s="247" t="s">
        <v>144</v>
      </c>
      <c r="E186" s="263" t="s">
        <v>32</v>
      </c>
      <c r="F186" s="264" t="s">
        <v>177</v>
      </c>
      <c r="G186" s="262"/>
      <c r="H186" s="265">
        <v>1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1" t="s">
        <v>144</v>
      </c>
      <c r="AU186" s="271" t="s">
        <v>88</v>
      </c>
      <c r="AV186" s="14" t="s">
        <v>88</v>
      </c>
      <c r="AW186" s="14" t="s">
        <v>39</v>
      </c>
      <c r="AX186" s="14" t="s">
        <v>78</v>
      </c>
      <c r="AY186" s="271" t="s">
        <v>132</v>
      </c>
    </row>
    <row r="187" s="14" customFormat="1">
      <c r="A187" s="14"/>
      <c r="B187" s="261"/>
      <c r="C187" s="262"/>
      <c r="D187" s="247" t="s">
        <v>144</v>
      </c>
      <c r="E187" s="263" t="s">
        <v>32</v>
      </c>
      <c r="F187" s="264" t="s">
        <v>222</v>
      </c>
      <c r="G187" s="262"/>
      <c r="H187" s="265">
        <v>3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144</v>
      </c>
      <c r="AU187" s="271" t="s">
        <v>88</v>
      </c>
      <c r="AV187" s="14" t="s">
        <v>88</v>
      </c>
      <c r="AW187" s="14" t="s">
        <v>39</v>
      </c>
      <c r="AX187" s="14" t="s">
        <v>78</v>
      </c>
      <c r="AY187" s="271" t="s">
        <v>132</v>
      </c>
    </row>
    <row r="188" s="15" customFormat="1">
      <c r="A188" s="15"/>
      <c r="B188" s="272"/>
      <c r="C188" s="273"/>
      <c r="D188" s="247" t="s">
        <v>144</v>
      </c>
      <c r="E188" s="274" t="s">
        <v>32</v>
      </c>
      <c r="F188" s="275" t="s">
        <v>155</v>
      </c>
      <c r="G188" s="273"/>
      <c r="H188" s="276">
        <v>4</v>
      </c>
      <c r="I188" s="277"/>
      <c r="J188" s="273"/>
      <c r="K188" s="273"/>
      <c r="L188" s="278"/>
      <c r="M188" s="279"/>
      <c r="N188" s="280"/>
      <c r="O188" s="280"/>
      <c r="P188" s="280"/>
      <c r="Q188" s="280"/>
      <c r="R188" s="280"/>
      <c r="S188" s="280"/>
      <c r="T188" s="281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2" t="s">
        <v>144</v>
      </c>
      <c r="AU188" s="282" t="s">
        <v>88</v>
      </c>
      <c r="AV188" s="15" t="s">
        <v>156</v>
      </c>
      <c r="AW188" s="15" t="s">
        <v>39</v>
      </c>
      <c r="AX188" s="15" t="s">
        <v>85</v>
      </c>
      <c r="AY188" s="282" t="s">
        <v>132</v>
      </c>
    </row>
    <row r="189" s="2" customFormat="1" ht="16.5" customHeight="1">
      <c r="A189" s="41"/>
      <c r="B189" s="42"/>
      <c r="C189" s="234" t="s">
        <v>223</v>
      </c>
      <c r="D189" s="234" t="s">
        <v>135</v>
      </c>
      <c r="E189" s="235" t="s">
        <v>224</v>
      </c>
      <c r="F189" s="236" t="s">
        <v>225</v>
      </c>
      <c r="G189" s="237" t="s">
        <v>138</v>
      </c>
      <c r="H189" s="238">
        <v>1</v>
      </c>
      <c r="I189" s="239"/>
      <c r="J189" s="240">
        <f>ROUND(I189*H189,2)</f>
        <v>0</v>
      </c>
      <c r="K189" s="236" t="s">
        <v>139</v>
      </c>
      <c r="L189" s="47"/>
      <c r="M189" s="241" t="s">
        <v>32</v>
      </c>
      <c r="N189" s="242" t="s">
        <v>49</v>
      </c>
      <c r="O189" s="87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45" t="s">
        <v>140</v>
      </c>
      <c r="AT189" s="245" t="s">
        <v>135</v>
      </c>
      <c r="AU189" s="245" t="s">
        <v>88</v>
      </c>
      <c r="AY189" s="19" t="s">
        <v>132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9" t="s">
        <v>85</v>
      </c>
      <c r="BK189" s="246">
        <f>ROUND(I189*H189,2)</f>
        <v>0</v>
      </c>
      <c r="BL189" s="19" t="s">
        <v>140</v>
      </c>
      <c r="BM189" s="245" t="s">
        <v>226</v>
      </c>
    </row>
    <row r="190" s="2" customFormat="1">
      <c r="A190" s="41"/>
      <c r="B190" s="42"/>
      <c r="C190" s="43"/>
      <c r="D190" s="247" t="s">
        <v>142</v>
      </c>
      <c r="E190" s="43"/>
      <c r="F190" s="248" t="s">
        <v>227</v>
      </c>
      <c r="G190" s="43"/>
      <c r="H190" s="43"/>
      <c r="I190" s="151"/>
      <c r="J190" s="43"/>
      <c r="K190" s="43"/>
      <c r="L190" s="47"/>
      <c r="M190" s="249"/>
      <c r="N190" s="250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142</v>
      </c>
      <c r="AU190" s="19" t="s">
        <v>88</v>
      </c>
    </row>
    <row r="191" s="13" customFormat="1">
      <c r="A191" s="13"/>
      <c r="B191" s="251"/>
      <c r="C191" s="252"/>
      <c r="D191" s="247" t="s">
        <v>144</v>
      </c>
      <c r="E191" s="253" t="s">
        <v>32</v>
      </c>
      <c r="F191" s="254" t="s">
        <v>228</v>
      </c>
      <c r="G191" s="252"/>
      <c r="H191" s="253" t="s">
        <v>32</v>
      </c>
      <c r="I191" s="255"/>
      <c r="J191" s="252"/>
      <c r="K191" s="252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144</v>
      </c>
      <c r="AU191" s="260" t="s">
        <v>88</v>
      </c>
      <c r="AV191" s="13" t="s">
        <v>85</v>
      </c>
      <c r="AW191" s="13" t="s">
        <v>39</v>
      </c>
      <c r="AX191" s="13" t="s">
        <v>78</v>
      </c>
      <c r="AY191" s="260" t="s">
        <v>132</v>
      </c>
    </row>
    <row r="192" s="13" customFormat="1">
      <c r="A192" s="13"/>
      <c r="B192" s="251"/>
      <c r="C192" s="252"/>
      <c r="D192" s="247" t="s">
        <v>144</v>
      </c>
      <c r="E192" s="253" t="s">
        <v>32</v>
      </c>
      <c r="F192" s="254" t="s">
        <v>229</v>
      </c>
      <c r="G192" s="252"/>
      <c r="H192" s="253" t="s">
        <v>32</v>
      </c>
      <c r="I192" s="255"/>
      <c r="J192" s="252"/>
      <c r="K192" s="252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144</v>
      </c>
      <c r="AU192" s="260" t="s">
        <v>88</v>
      </c>
      <c r="AV192" s="13" t="s">
        <v>85</v>
      </c>
      <c r="AW192" s="13" t="s">
        <v>39</v>
      </c>
      <c r="AX192" s="13" t="s">
        <v>78</v>
      </c>
      <c r="AY192" s="260" t="s">
        <v>132</v>
      </c>
    </row>
    <row r="193" s="13" customFormat="1">
      <c r="A193" s="13"/>
      <c r="B193" s="251"/>
      <c r="C193" s="252"/>
      <c r="D193" s="247" t="s">
        <v>144</v>
      </c>
      <c r="E193" s="253" t="s">
        <v>32</v>
      </c>
      <c r="F193" s="254" t="s">
        <v>230</v>
      </c>
      <c r="G193" s="252"/>
      <c r="H193" s="253" t="s">
        <v>32</v>
      </c>
      <c r="I193" s="255"/>
      <c r="J193" s="252"/>
      <c r="K193" s="252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144</v>
      </c>
      <c r="AU193" s="260" t="s">
        <v>88</v>
      </c>
      <c r="AV193" s="13" t="s">
        <v>85</v>
      </c>
      <c r="AW193" s="13" t="s">
        <v>39</v>
      </c>
      <c r="AX193" s="13" t="s">
        <v>78</v>
      </c>
      <c r="AY193" s="260" t="s">
        <v>132</v>
      </c>
    </row>
    <row r="194" s="13" customFormat="1">
      <c r="A194" s="13"/>
      <c r="B194" s="251"/>
      <c r="C194" s="252"/>
      <c r="D194" s="247" t="s">
        <v>144</v>
      </c>
      <c r="E194" s="253" t="s">
        <v>32</v>
      </c>
      <c r="F194" s="254" t="s">
        <v>231</v>
      </c>
      <c r="G194" s="252"/>
      <c r="H194" s="253" t="s">
        <v>32</v>
      </c>
      <c r="I194" s="255"/>
      <c r="J194" s="252"/>
      <c r="K194" s="252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144</v>
      </c>
      <c r="AU194" s="260" t="s">
        <v>88</v>
      </c>
      <c r="AV194" s="13" t="s">
        <v>85</v>
      </c>
      <c r="AW194" s="13" t="s">
        <v>39</v>
      </c>
      <c r="AX194" s="13" t="s">
        <v>78</v>
      </c>
      <c r="AY194" s="260" t="s">
        <v>132</v>
      </c>
    </row>
    <row r="195" s="13" customFormat="1">
      <c r="A195" s="13"/>
      <c r="B195" s="251"/>
      <c r="C195" s="252"/>
      <c r="D195" s="247" t="s">
        <v>144</v>
      </c>
      <c r="E195" s="253" t="s">
        <v>32</v>
      </c>
      <c r="F195" s="254" t="s">
        <v>232</v>
      </c>
      <c r="G195" s="252"/>
      <c r="H195" s="253" t="s">
        <v>32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144</v>
      </c>
      <c r="AU195" s="260" t="s">
        <v>88</v>
      </c>
      <c r="AV195" s="13" t="s">
        <v>85</v>
      </c>
      <c r="AW195" s="13" t="s">
        <v>39</v>
      </c>
      <c r="AX195" s="13" t="s">
        <v>78</v>
      </c>
      <c r="AY195" s="260" t="s">
        <v>132</v>
      </c>
    </row>
    <row r="196" s="13" customFormat="1">
      <c r="A196" s="13"/>
      <c r="B196" s="251"/>
      <c r="C196" s="252"/>
      <c r="D196" s="247" t="s">
        <v>144</v>
      </c>
      <c r="E196" s="253" t="s">
        <v>32</v>
      </c>
      <c r="F196" s="254" t="s">
        <v>233</v>
      </c>
      <c r="G196" s="252"/>
      <c r="H196" s="253" t="s">
        <v>32</v>
      </c>
      <c r="I196" s="255"/>
      <c r="J196" s="252"/>
      <c r="K196" s="252"/>
      <c r="L196" s="256"/>
      <c r="M196" s="257"/>
      <c r="N196" s="258"/>
      <c r="O196" s="258"/>
      <c r="P196" s="258"/>
      <c r="Q196" s="258"/>
      <c r="R196" s="258"/>
      <c r="S196" s="258"/>
      <c r="T196" s="25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0" t="s">
        <v>144</v>
      </c>
      <c r="AU196" s="260" t="s">
        <v>88</v>
      </c>
      <c r="AV196" s="13" t="s">
        <v>85</v>
      </c>
      <c r="AW196" s="13" t="s">
        <v>39</v>
      </c>
      <c r="AX196" s="13" t="s">
        <v>78</v>
      </c>
      <c r="AY196" s="260" t="s">
        <v>132</v>
      </c>
    </row>
    <row r="197" s="14" customFormat="1">
      <c r="A197" s="14"/>
      <c r="B197" s="261"/>
      <c r="C197" s="262"/>
      <c r="D197" s="247" t="s">
        <v>144</v>
      </c>
      <c r="E197" s="263" t="s">
        <v>32</v>
      </c>
      <c r="F197" s="264" t="s">
        <v>177</v>
      </c>
      <c r="G197" s="262"/>
      <c r="H197" s="265">
        <v>1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1" t="s">
        <v>144</v>
      </c>
      <c r="AU197" s="271" t="s">
        <v>88</v>
      </c>
      <c r="AV197" s="14" t="s">
        <v>88</v>
      </c>
      <c r="AW197" s="14" t="s">
        <v>39</v>
      </c>
      <c r="AX197" s="14" t="s">
        <v>78</v>
      </c>
      <c r="AY197" s="271" t="s">
        <v>132</v>
      </c>
    </row>
    <row r="198" s="15" customFormat="1">
      <c r="A198" s="15"/>
      <c r="B198" s="272"/>
      <c r="C198" s="273"/>
      <c r="D198" s="247" t="s">
        <v>144</v>
      </c>
      <c r="E198" s="274" t="s">
        <v>32</v>
      </c>
      <c r="F198" s="275" t="s">
        <v>155</v>
      </c>
      <c r="G198" s="273"/>
      <c r="H198" s="276">
        <v>1</v>
      </c>
      <c r="I198" s="277"/>
      <c r="J198" s="273"/>
      <c r="K198" s="273"/>
      <c r="L198" s="278"/>
      <c r="M198" s="279"/>
      <c r="N198" s="280"/>
      <c r="O198" s="280"/>
      <c r="P198" s="280"/>
      <c r="Q198" s="280"/>
      <c r="R198" s="280"/>
      <c r="S198" s="280"/>
      <c r="T198" s="28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2" t="s">
        <v>144</v>
      </c>
      <c r="AU198" s="282" t="s">
        <v>88</v>
      </c>
      <c r="AV198" s="15" t="s">
        <v>156</v>
      </c>
      <c r="AW198" s="15" t="s">
        <v>39</v>
      </c>
      <c r="AX198" s="15" t="s">
        <v>85</v>
      </c>
      <c r="AY198" s="282" t="s">
        <v>132</v>
      </c>
    </row>
    <row r="199" s="2" customFormat="1" ht="16.5" customHeight="1">
      <c r="A199" s="41"/>
      <c r="B199" s="42"/>
      <c r="C199" s="234" t="s">
        <v>234</v>
      </c>
      <c r="D199" s="234" t="s">
        <v>135</v>
      </c>
      <c r="E199" s="235" t="s">
        <v>235</v>
      </c>
      <c r="F199" s="236" t="s">
        <v>236</v>
      </c>
      <c r="G199" s="237" t="s">
        <v>138</v>
      </c>
      <c r="H199" s="238">
        <v>1</v>
      </c>
      <c r="I199" s="239"/>
      <c r="J199" s="240">
        <f>ROUND(I199*H199,2)</f>
        <v>0</v>
      </c>
      <c r="K199" s="236" t="s">
        <v>139</v>
      </c>
      <c r="L199" s="47"/>
      <c r="M199" s="241" t="s">
        <v>32</v>
      </c>
      <c r="N199" s="242" t="s">
        <v>49</v>
      </c>
      <c r="O199" s="87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45" t="s">
        <v>140</v>
      </c>
      <c r="AT199" s="245" t="s">
        <v>135</v>
      </c>
      <c r="AU199" s="245" t="s">
        <v>88</v>
      </c>
      <c r="AY199" s="19" t="s">
        <v>132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9" t="s">
        <v>85</v>
      </c>
      <c r="BK199" s="246">
        <f>ROUND(I199*H199,2)</f>
        <v>0</v>
      </c>
      <c r="BL199" s="19" t="s">
        <v>140</v>
      </c>
      <c r="BM199" s="245" t="s">
        <v>237</v>
      </c>
    </row>
    <row r="200" s="2" customFormat="1">
      <c r="A200" s="41"/>
      <c r="B200" s="42"/>
      <c r="C200" s="43"/>
      <c r="D200" s="247" t="s">
        <v>142</v>
      </c>
      <c r="E200" s="43"/>
      <c r="F200" s="248" t="s">
        <v>236</v>
      </c>
      <c r="G200" s="43"/>
      <c r="H200" s="43"/>
      <c r="I200" s="151"/>
      <c r="J200" s="43"/>
      <c r="K200" s="43"/>
      <c r="L200" s="47"/>
      <c r="M200" s="249"/>
      <c r="N200" s="250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142</v>
      </c>
      <c r="AU200" s="19" t="s">
        <v>88</v>
      </c>
    </row>
    <row r="201" s="13" customFormat="1">
      <c r="A201" s="13"/>
      <c r="B201" s="251"/>
      <c r="C201" s="252"/>
      <c r="D201" s="247" t="s">
        <v>144</v>
      </c>
      <c r="E201" s="253" t="s">
        <v>32</v>
      </c>
      <c r="F201" s="254" t="s">
        <v>238</v>
      </c>
      <c r="G201" s="252"/>
      <c r="H201" s="253" t="s">
        <v>32</v>
      </c>
      <c r="I201" s="255"/>
      <c r="J201" s="252"/>
      <c r="K201" s="252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144</v>
      </c>
      <c r="AU201" s="260" t="s">
        <v>88</v>
      </c>
      <c r="AV201" s="13" t="s">
        <v>85</v>
      </c>
      <c r="AW201" s="13" t="s">
        <v>39</v>
      </c>
      <c r="AX201" s="13" t="s">
        <v>78</v>
      </c>
      <c r="AY201" s="260" t="s">
        <v>132</v>
      </c>
    </row>
    <row r="202" s="13" customFormat="1">
      <c r="A202" s="13"/>
      <c r="B202" s="251"/>
      <c r="C202" s="252"/>
      <c r="D202" s="247" t="s">
        <v>144</v>
      </c>
      <c r="E202" s="253" t="s">
        <v>32</v>
      </c>
      <c r="F202" s="254" t="s">
        <v>239</v>
      </c>
      <c r="G202" s="252"/>
      <c r="H202" s="253" t="s">
        <v>32</v>
      </c>
      <c r="I202" s="255"/>
      <c r="J202" s="252"/>
      <c r="K202" s="252"/>
      <c r="L202" s="256"/>
      <c r="M202" s="257"/>
      <c r="N202" s="258"/>
      <c r="O202" s="258"/>
      <c r="P202" s="258"/>
      <c r="Q202" s="258"/>
      <c r="R202" s="258"/>
      <c r="S202" s="258"/>
      <c r="T202" s="25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0" t="s">
        <v>144</v>
      </c>
      <c r="AU202" s="260" t="s">
        <v>88</v>
      </c>
      <c r="AV202" s="13" t="s">
        <v>85</v>
      </c>
      <c r="AW202" s="13" t="s">
        <v>39</v>
      </c>
      <c r="AX202" s="13" t="s">
        <v>78</v>
      </c>
      <c r="AY202" s="260" t="s">
        <v>132</v>
      </c>
    </row>
    <row r="203" s="13" customFormat="1">
      <c r="A203" s="13"/>
      <c r="B203" s="251"/>
      <c r="C203" s="252"/>
      <c r="D203" s="247" t="s">
        <v>144</v>
      </c>
      <c r="E203" s="253" t="s">
        <v>32</v>
      </c>
      <c r="F203" s="254" t="s">
        <v>240</v>
      </c>
      <c r="G203" s="252"/>
      <c r="H203" s="253" t="s">
        <v>32</v>
      </c>
      <c r="I203" s="255"/>
      <c r="J203" s="252"/>
      <c r="K203" s="252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144</v>
      </c>
      <c r="AU203" s="260" t="s">
        <v>88</v>
      </c>
      <c r="AV203" s="13" t="s">
        <v>85</v>
      </c>
      <c r="AW203" s="13" t="s">
        <v>39</v>
      </c>
      <c r="AX203" s="13" t="s">
        <v>78</v>
      </c>
      <c r="AY203" s="260" t="s">
        <v>132</v>
      </c>
    </row>
    <row r="204" s="13" customFormat="1">
      <c r="A204" s="13"/>
      <c r="B204" s="251"/>
      <c r="C204" s="252"/>
      <c r="D204" s="247" t="s">
        <v>144</v>
      </c>
      <c r="E204" s="253" t="s">
        <v>32</v>
      </c>
      <c r="F204" s="254" t="s">
        <v>241</v>
      </c>
      <c r="G204" s="252"/>
      <c r="H204" s="253" t="s">
        <v>32</v>
      </c>
      <c r="I204" s="255"/>
      <c r="J204" s="252"/>
      <c r="K204" s="252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144</v>
      </c>
      <c r="AU204" s="260" t="s">
        <v>88</v>
      </c>
      <c r="AV204" s="13" t="s">
        <v>85</v>
      </c>
      <c r="AW204" s="13" t="s">
        <v>39</v>
      </c>
      <c r="AX204" s="13" t="s">
        <v>78</v>
      </c>
      <c r="AY204" s="260" t="s">
        <v>132</v>
      </c>
    </row>
    <row r="205" s="13" customFormat="1">
      <c r="A205" s="13"/>
      <c r="B205" s="251"/>
      <c r="C205" s="252"/>
      <c r="D205" s="247" t="s">
        <v>144</v>
      </c>
      <c r="E205" s="253" t="s">
        <v>32</v>
      </c>
      <c r="F205" s="254" t="s">
        <v>242</v>
      </c>
      <c r="G205" s="252"/>
      <c r="H205" s="253" t="s">
        <v>32</v>
      </c>
      <c r="I205" s="255"/>
      <c r="J205" s="252"/>
      <c r="K205" s="252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144</v>
      </c>
      <c r="AU205" s="260" t="s">
        <v>88</v>
      </c>
      <c r="AV205" s="13" t="s">
        <v>85</v>
      </c>
      <c r="AW205" s="13" t="s">
        <v>39</v>
      </c>
      <c r="AX205" s="13" t="s">
        <v>78</v>
      </c>
      <c r="AY205" s="260" t="s">
        <v>132</v>
      </c>
    </row>
    <row r="206" s="13" customFormat="1">
      <c r="A206" s="13"/>
      <c r="B206" s="251"/>
      <c r="C206" s="252"/>
      <c r="D206" s="247" t="s">
        <v>144</v>
      </c>
      <c r="E206" s="253" t="s">
        <v>32</v>
      </c>
      <c r="F206" s="254" t="s">
        <v>243</v>
      </c>
      <c r="G206" s="252"/>
      <c r="H206" s="253" t="s">
        <v>32</v>
      </c>
      <c r="I206" s="255"/>
      <c r="J206" s="252"/>
      <c r="K206" s="252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144</v>
      </c>
      <c r="AU206" s="260" t="s">
        <v>88</v>
      </c>
      <c r="AV206" s="13" t="s">
        <v>85</v>
      </c>
      <c r="AW206" s="13" t="s">
        <v>39</v>
      </c>
      <c r="AX206" s="13" t="s">
        <v>78</v>
      </c>
      <c r="AY206" s="260" t="s">
        <v>132</v>
      </c>
    </row>
    <row r="207" s="13" customFormat="1">
      <c r="A207" s="13"/>
      <c r="B207" s="251"/>
      <c r="C207" s="252"/>
      <c r="D207" s="247" t="s">
        <v>144</v>
      </c>
      <c r="E207" s="253" t="s">
        <v>32</v>
      </c>
      <c r="F207" s="254" t="s">
        <v>244</v>
      </c>
      <c r="G207" s="252"/>
      <c r="H207" s="253" t="s">
        <v>32</v>
      </c>
      <c r="I207" s="255"/>
      <c r="J207" s="252"/>
      <c r="K207" s="252"/>
      <c r="L207" s="256"/>
      <c r="M207" s="257"/>
      <c r="N207" s="258"/>
      <c r="O207" s="258"/>
      <c r="P207" s="258"/>
      <c r="Q207" s="258"/>
      <c r="R207" s="258"/>
      <c r="S207" s="258"/>
      <c r="T207" s="25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0" t="s">
        <v>144</v>
      </c>
      <c r="AU207" s="260" t="s">
        <v>88</v>
      </c>
      <c r="AV207" s="13" t="s">
        <v>85</v>
      </c>
      <c r="AW207" s="13" t="s">
        <v>39</v>
      </c>
      <c r="AX207" s="13" t="s">
        <v>78</v>
      </c>
      <c r="AY207" s="260" t="s">
        <v>132</v>
      </c>
    </row>
    <row r="208" s="14" customFormat="1">
      <c r="A208" s="14"/>
      <c r="B208" s="261"/>
      <c r="C208" s="262"/>
      <c r="D208" s="247" t="s">
        <v>144</v>
      </c>
      <c r="E208" s="263" t="s">
        <v>32</v>
      </c>
      <c r="F208" s="264" t="s">
        <v>245</v>
      </c>
      <c r="G208" s="262"/>
      <c r="H208" s="265">
        <v>1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1" t="s">
        <v>144</v>
      </c>
      <c r="AU208" s="271" t="s">
        <v>88</v>
      </c>
      <c r="AV208" s="14" t="s">
        <v>88</v>
      </c>
      <c r="AW208" s="14" t="s">
        <v>39</v>
      </c>
      <c r="AX208" s="14" t="s">
        <v>78</v>
      </c>
      <c r="AY208" s="271" t="s">
        <v>132</v>
      </c>
    </row>
    <row r="209" s="15" customFormat="1">
      <c r="A209" s="15"/>
      <c r="B209" s="272"/>
      <c r="C209" s="273"/>
      <c r="D209" s="247" t="s">
        <v>144</v>
      </c>
      <c r="E209" s="274" t="s">
        <v>32</v>
      </c>
      <c r="F209" s="275" t="s">
        <v>155</v>
      </c>
      <c r="G209" s="273"/>
      <c r="H209" s="276">
        <v>1</v>
      </c>
      <c r="I209" s="277"/>
      <c r="J209" s="273"/>
      <c r="K209" s="273"/>
      <c r="L209" s="278"/>
      <c r="M209" s="279"/>
      <c r="N209" s="280"/>
      <c r="O209" s="280"/>
      <c r="P209" s="280"/>
      <c r="Q209" s="280"/>
      <c r="R209" s="280"/>
      <c r="S209" s="280"/>
      <c r="T209" s="28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2" t="s">
        <v>144</v>
      </c>
      <c r="AU209" s="282" t="s">
        <v>88</v>
      </c>
      <c r="AV209" s="15" t="s">
        <v>156</v>
      </c>
      <c r="AW209" s="15" t="s">
        <v>39</v>
      </c>
      <c r="AX209" s="15" t="s">
        <v>85</v>
      </c>
      <c r="AY209" s="282" t="s">
        <v>132</v>
      </c>
    </row>
    <row r="210" s="2" customFormat="1" ht="16.5" customHeight="1">
      <c r="A210" s="41"/>
      <c r="B210" s="42"/>
      <c r="C210" s="234" t="s">
        <v>246</v>
      </c>
      <c r="D210" s="234" t="s">
        <v>135</v>
      </c>
      <c r="E210" s="235" t="s">
        <v>247</v>
      </c>
      <c r="F210" s="236" t="s">
        <v>248</v>
      </c>
      <c r="G210" s="237" t="s">
        <v>138</v>
      </c>
      <c r="H210" s="238">
        <v>2</v>
      </c>
      <c r="I210" s="239"/>
      <c r="J210" s="240">
        <f>ROUND(I210*H210,2)</f>
        <v>0</v>
      </c>
      <c r="K210" s="236" t="s">
        <v>139</v>
      </c>
      <c r="L210" s="47"/>
      <c r="M210" s="241" t="s">
        <v>32</v>
      </c>
      <c r="N210" s="242" t="s">
        <v>49</v>
      </c>
      <c r="O210" s="87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45" t="s">
        <v>140</v>
      </c>
      <c r="AT210" s="245" t="s">
        <v>135</v>
      </c>
      <c r="AU210" s="245" t="s">
        <v>88</v>
      </c>
      <c r="AY210" s="19" t="s">
        <v>132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9" t="s">
        <v>85</v>
      </c>
      <c r="BK210" s="246">
        <f>ROUND(I210*H210,2)</f>
        <v>0</v>
      </c>
      <c r="BL210" s="19" t="s">
        <v>140</v>
      </c>
      <c r="BM210" s="245" t="s">
        <v>249</v>
      </c>
    </row>
    <row r="211" s="2" customFormat="1">
      <c r="A211" s="41"/>
      <c r="B211" s="42"/>
      <c r="C211" s="43"/>
      <c r="D211" s="247" t="s">
        <v>142</v>
      </c>
      <c r="E211" s="43"/>
      <c r="F211" s="248" t="s">
        <v>250</v>
      </c>
      <c r="G211" s="43"/>
      <c r="H211" s="43"/>
      <c r="I211" s="151"/>
      <c r="J211" s="43"/>
      <c r="K211" s="43"/>
      <c r="L211" s="47"/>
      <c r="M211" s="249"/>
      <c r="N211" s="250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19" t="s">
        <v>142</v>
      </c>
      <c r="AU211" s="19" t="s">
        <v>88</v>
      </c>
    </row>
    <row r="212" s="13" customFormat="1">
      <c r="A212" s="13"/>
      <c r="B212" s="251"/>
      <c r="C212" s="252"/>
      <c r="D212" s="247" t="s">
        <v>144</v>
      </c>
      <c r="E212" s="253" t="s">
        <v>32</v>
      </c>
      <c r="F212" s="254" t="s">
        <v>251</v>
      </c>
      <c r="G212" s="252"/>
      <c r="H212" s="253" t="s">
        <v>32</v>
      </c>
      <c r="I212" s="255"/>
      <c r="J212" s="252"/>
      <c r="K212" s="252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144</v>
      </c>
      <c r="AU212" s="260" t="s">
        <v>88</v>
      </c>
      <c r="AV212" s="13" t="s">
        <v>85</v>
      </c>
      <c r="AW212" s="13" t="s">
        <v>39</v>
      </c>
      <c r="AX212" s="13" t="s">
        <v>78</v>
      </c>
      <c r="AY212" s="260" t="s">
        <v>132</v>
      </c>
    </row>
    <row r="213" s="13" customFormat="1">
      <c r="A213" s="13"/>
      <c r="B213" s="251"/>
      <c r="C213" s="252"/>
      <c r="D213" s="247" t="s">
        <v>144</v>
      </c>
      <c r="E213" s="253" t="s">
        <v>32</v>
      </c>
      <c r="F213" s="254" t="s">
        <v>252</v>
      </c>
      <c r="G213" s="252"/>
      <c r="H213" s="253" t="s">
        <v>32</v>
      </c>
      <c r="I213" s="255"/>
      <c r="J213" s="252"/>
      <c r="K213" s="252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144</v>
      </c>
      <c r="AU213" s="260" t="s">
        <v>88</v>
      </c>
      <c r="AV213" s="13" t="s">
        <v>85</v>
      </c>
      <c r="AW213" s="13" t="s">
        <v>39</v>
      </c>
      <c r="AX213" s="13" t="s">
        <v>78</v>
      </c>
      <c r="AY213" s="260" t="s">
        <v>132</v>
      </c>
    </row>
    <row r="214" s="13" customFormat="1">
      <c r="A214" s="13"/>
      <c r="B214" s="251"/>
      <c r="C214" s="252"/>
      <c r="D214" s="247" t="s">
        <v>144</v>
      </c>
      <c r="E214" s="253" t="s">
        <v>32</v>
      </c>
      <c r="F214" s="254" t="s">
        <v>253</v>
      </c>
      <c r="G214" s="252"/>
      <c r="H214" s="253" t="s">
        <v>32</v>
      </c>
      <c r="I214" s="255"/>
      <c r="J214" s="252"/>
      <c r="K214" s="252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144</v>
      </c>
      <c r="AU214" s="260" t="s">
        <v>88</v>
      </c>
      <c r="AV214" s="13" t="s">
        <v>85</v>
      </c>
      <c r="AW214" s="13" t="s">
        <v>39</v>
      </c>
      <c r="AX214" s="13" t="s">
        <v>78</v>
      </c>
      <c r="AY214" s="260" t="s">
        <v>132</v>
      </c>
    </row>
    <row r="215" s="13" customFormat="1">
      <c r="A215" s="13"/>
      <c r="B215" s="251"/>
      <c r="C215" s="252"/>
      <c r="D215" s="247" t="s">
        <v>144</v>
      </c>
      <c r="E215" s="253" t="s">
        <v>32</v>
      </c>
      <c r="F215" s="254" t="s">
        <v>254</v>
      </c>
      <c r="G215" s="252"/>
      <c r="H215" s="253" t="s">
        <v>32</v>
      </c>
      <c r="I215" s="255"/>
      <c r="J215" s="252"/>
      <c r="K215" s="252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144</v>
      </c>
      <c r="AU215" s="260" t="s">
        <v>88</v>
      </c>
      <c r="AV215" s="13" t="s">
        <v>85</v>
      </c>
      <c r="AW215" s="13" t="s">
        <v>39</v>
      </c>
      <c r="AX215" s="13" t="s">
        <v>78</v>
      </c>
      <c r="AY215" s="260" t="s">
        <v>132</v>
      </c>
    </row>
    <row r="216" s="13" customFormat="1">
      <c r="A216" s="13"/>
      <c r="B216" s="251"/>
      <c r="C216" s="252"/>
      <c r="D216" s="247" t="s">
        <v>144</v>
      </c>
      <c r="E216" s="253" t="s">
        <v>32</v>
      </c>
      <c r="F216" s="254" t="s">
        <v>255</v>
      </c>
      <c r="G216" s="252"/>
      <c r="H216" s="253" t="s">
        <v>32</v>
      </c>
      <c r="I216" s="255"/>
      <c r="J216" s="252"/>
      <c r="K216" s="252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144</v>
      </c>
      <c r="AU216" s="260" t="s">
        <v>88</v>
      </c>
      <c r="AV216" s="13" t="s">
        <v>85</v>
      </c>
      <c r="AW216" s="13" t="s">
        <v>39</v>
      </c>
      <c r="AX216" s="13" t="s">
        <v>78</v>
      </c>
      <c r="AY216" s="260" t="s">
        <v>132</v>
      </c>
    </row>
    <row r="217" s="13" customFormat="1">
      <c r="A217" s="13"/>
      <c r="B217" s="251"/>
      <c r="C217" s="252"/>
      <c r="D217" s="247" t="s">
        <v>144</v>
      </c>
      <c r="E217" s="253" t="s">
        <v>32</v>
      </c>
      <c r="F217" s="254" t="s">
        <v>256</v>
      </c>
      <c r="G217" s="252"/>
      <c r="H217" s="253" t="s">
        <v>32</v>
      </c>
      <c r="I217" s="255"/>
      <c r="J217" s="252"/>
      <c r="K217" s="252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144</v>
      </c>
      <c r="AU217" s="260" t="s">
        <v>88</v>
      </c>
      <c r="AV217" s="13" t="s">
        <v>85</v>
      </c>
      <c r="AW217" s="13" t="s">
        <v>39</v>
      </c>
      <c r="AX217" s="13" t="s">
        <v>78</v>
      </c>
      <c r="AY217" s="260" t="s">
        <v>132</v>
      </c>
    </row>
    <row r="218" s="13" customFormat="1">
      <c r="A218" s="13"/>
      <c r="B218" s="251"/>
      <c r="C218" s="252"/>
      <c r="D218" s="247" t="s">
        <v>144</v>
      </c>
      <c r="E218" s="253" t="s">
        <v>32</v>
      </c>
      <c r="F218" s="254" t="s">
        <v>194</v>
      </c>
      <c r="G218" s="252"/>
      <c r="H218" s="253" t="s">
        <v>32</v>
      </c>
      <c r="I218" s="255"/>
      <c r="J218" s="252"/>
      <c r="K218" s="252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144</v>
      </c>
      <c r="AU218" s="260" t="s">
        <v>88</v>
      </c>
      <c r="AV218" s="13" t="s">
        <v>85</v>
      </c>
      <c r="AW218" s="13" t="s">
        <v>39</v>
      </c>
      <c r="AX218" s="13" t="s">
        <v>78</v>
      </c>
      <c r="AY218" s="260" t="s">
        <v>132</v>
      </c>
    </row>
    <row r="219" s="13" customFormat="1">
      <c r="A219" s="13"/>
      <c r="B219" s="251"/>
      <c r="C219" s="252"/>
      <c r="D219" s="247" t="s">
        <v>144</v>
      </c>
      <c r="E219" s="253" t="s">
        <v>32</v>
      </c>
      <c r="F219" s="254" t="s">
        <v>257</v>
      </c>
      <c r="G219" s="252"/>
      <c r="H219" s="253" t="s">
        <v>32</v>
      </c>
      <c r="I219" s="255"/>
      <c r="J219" s="252"/>
      <c r="K219" s="252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144</v>
      </c>
      <c r="AU219" s="260" t="s">
        <v>88</v>
      </c>
      <c r="AV219" s="13" t="s">
        <v>85</v>
      </c>
      <c r="AW219" s="13" t="s">
        <v>39</v>
      </c>
      <c r="AX219" s="13" t="s">
        <v>78</v>
      </c>
      <c r="AY219" s="260" t="s">
        <v>132</v>
      </c>
    </row>
    <row r="220" s="13" customFormat="1">
      <c r="A220" s="13"/>
      <c r="B220" s="251"/>
      <c r="C220" s="252"/>
      <c r="D220" s="247" t="s">
        <v>144</v>
      </c>
      <c r="E220" s="253" t="s">
        <v>32</v>
      </c>
      <c r="F220" s="254" t="s">
        <v>258</v>
      </c>
      <c r="G220" s="252"/>
      <c r="H220" s="253" t="s">
        <v>32</v>
      </c>
      <c r="I220" s="255"/>
      <c r="J220" s="252"/>
      <c r="K220" s="252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144</v>
      </c>
      <c r="AU220" s="260" t="s">
        <v>88</v>
      </c>
      <c r="AV220" s="13" t="s">
        <v>85</v>
      </c>
      <c r="AW220" s="13" t="s">
        <v>39</v>
      </c>
      <c r="AX220" s="13" t="s">
        <v>78</v>
      </c>
      <c r="AY220" s="260" t="s">
        <v>132</v>
      </c>
    </row>
    <row r="221" s="13" customFormat="1">
      <c r="A221" s="13"/>
      <c r="B221" s="251"/>
      <c r="C221" s="252"/>
      <c r="D221" s="247" t="s">
        <v>144</v>
      </c>
      <c r="E221" s="253" t="s">
        <v>32</v>
      </c>
      <c r="F221" s="254" t="s">
        <v>150</v>
      </c>
      <c r="G221" s="252"/>
      <c r="H221" s="253" t="s">
        <v>32</v>
      </c>
      <c r="I221" s="255"/>
      <c r="J221" s="252"/>
      <c r="K221" s="252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144</v>
      </c>
      <c r="AU221" s="260" t="s">
        <v>88</v>
      </c>
      <c r="AV221" s="13" t="s">
        <v>85</v>
      </c>
      <c r="AW221" s="13" t="s">
        <v>39</v>
      </c>
      <c r="AX221" s="13" t="s">
        <v>78</v>
      </c>
      <c r="AY221" s="260" t="s">
        <v>132</v>
      </c>
    </row>
    <row r="222" s="13" customFormat="1">
      <c r="A222" s="13"/>
      <c r="B222" s="251"/>
      <c r="C222" s="252"/>
      <c r="D222" s="247" t="s">
        <v>144</v>
      </c>
      <c r="E222" s="253" t="s">
        <v>32</v>
      </c>
      <c r="F222" s="254" t="s">
        <v>151</v>
      </c>
      <c r="G222" s="252"/>
      <c r="H222" s="253" t="s">
        <v>32</v>
      </c>
      <c r="I222" s="255"/>
      <c r="J222" s="252"/>
      <c r="K222" s="252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144</v>
      </c>
      <c r="AU222" s="260" t="s">
        <v>88</v>
      </c>
      <c r="AV222" s="13" t="s">
        <v>85</v>
      </c>
      <c r="AW222" s="13" t="s">
        <v>39</v>
      </c>
      <c r="AX222" s="13" t="s">
        <v>78</v>
      </c>
      <c r="AY222" s="260" t="s">
        <v>132</v>
      </c>
    </row>
    <row r="223" s="13" customFormat="1">
      <c r="A223" s="13"/>
      <c r="B223" s="251"/>
      <c r="C223" s="252"/>
      <c r="D223" s="247" t="s">
        <v>144</v>
      </c>
      <c r="E223" s="253" t="s">
        <v>32</v>
      </c>
      <c r="F223" s="254" t="s">
        <v>152</v>
      </c>
      <c r="G223" s="252"/>
      <c r="H223" s="253" t="s">
        <v>32</v>
      </c>
      <c r="I223" s="255"/>
      <c r="J223" s="252"/>
      <c r="K223" s="252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144</v>
      </c>
      <c r="AU223" s="260" t="s">
        <v>88</v>
      </c>
      <c r="AV223" s="13" t="s">
        <v>85</v>
      </c>
      <c r="AW223" s="13" t="s">
        <v>39</v>
      </c>
      <c r="AX223" s="13" t="s">
        <v>78</v>
      </c>
      <c r="AY223" s="260" t="s">
        <v>132</v>
      </c>
    </row>
    <row r="224" s="14" customFormat="1">
      <c r="A224" s="14"/>
      <c r="B224" s="261"/>
      <c r="C224" s="262"/>
      <c r="D224" s="247" t="s">
        <v>144</v>
      </c>
      <c r="E224" s="263" t="s">
        <v>32</v>
      </c>
      <c r="F224" s="264" t="s">
        <v>245</v>
      </c>
      <c r="G224" s="262"/>
      <c r="H224" s="265">
        <v>1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144</v>
      </c>
      <c r="AU224" s="271" t="s">
        <v>88</v>
      </c>
      <c r="AV224" s="14" t="s">
        <v>88</v>
      </c>
      <c r="AW224" s="14" t="s">
        <v>39</v>
      </c>
      <c r="AX224" s="14" t="s">
        <v>78</v>
      </c>
      <c r="AY224" s="271" t="s">
        <v>132</v>
      </c>
    </row>
    <row r="225" s="14" customFormat="1">
      <c r="A225" s="14"/>
      <c r="B225" s="261"/>
      <c r="C225" s="262"/>
      <c r="D225" s="247" t="s">
        <v>144</v>
      </c>
      <c r="E225" s="263" t="s">
        <v>32</v>
      </c>
      <c r="F225" s="264" t="s">
        <v>259</v>
      </c>
      <c r="G225" s="262"/>
      <c r="H225" s="265">
        <v>1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1" t="s">
        <v>144</v>
      </c>
      <c r="AU225" s="271" t="s">
        <v>88</v>
      </c>
      <c r="AV225" s="14" t="s">
        <v>88</v>
      </c>
      <c r="AW225" s="14" t="s">
        <v>39</v>
      </c>
      <c r="AX225" s="14" t="s">
        <v>78</v>
      </c>
      <c r="AY225" s="271" t="s">
        <v>132</v>
      </c>
    </row>
    <row r="226" s="15" customFormat="1">
      <c r="A226" s="15"/>
      <c r="B226" s="272"/>
      <c r="C226" s="273"/>
      <c r="D226" s="247" t="s">
        <v>144</v>
      </c>
      <c r="E226" s="274" t="s">
        <v>32</v>
      </c>
      <c r="F226" s="275" t="s">
        <v>155</v>
      </c>
      <c r="G226" s="273"/>
      <c r="H226" s="276">
        <v>2</v>
      </c>
      <c r="I226" s="277"/>
      <c r="J226" s="273"/>
      <c r="K226" s="273"/>
      <c r="L226" s="278"/>
      <c r="M226" s="279"/>
      <c r="N226" s="280"/>
      <c r="O226" s="280"/>
      <c r="P226" s="280"/>
      <c r="Q226" s="280"/>
      <c r="R226" s="280"/>
      <c r="S226" s="280"/>
      <c r="T226" s="28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2" t="s">
        <v>144</v>
      </c>
      <c r="AU226" s="282" t="s">
        <v>88</v>
      </c>
      <c r="AV226" s="15" t="s">
        <v>156</v>
      </c>
      <c r="AW226" s="15" t="s">
        <v>39</v>
      </c>
      <c r="AX226" s="15" t="s">
        <v>85</v>
      </c>
      <c r="AY226" s="282" t="s">
        <v>132</v>
      </c>
    </row>
    <row r="227" s="2" customFormat="1" ht="16.5" customHeight="1">
      <c r="A227" s="41"/>
      <c r="B227" s="42"/>
      <c r="C227" s="234" t="s">
        <v>260</v>
      </c>
      <c r="D227" s="234" t="s">
        <v>135</v>
      </c>
      <c r="E227" s="235" t="s">
        <v>261</v>
      </c>
      <c r="F227" s="236" t="s">
        <v>262</v>
      </c>
      <c r="G227" s="237" t="s">
        <v>138</v>
      </c>
      <c r="H227" s="238">
        <v>3</v>
      </c>
      <c r="I227" s="239"/>
      <c r="J227" s="240">
        <f>ROUND(I227*H227,2)</f>
        <v>0</v>
      </c>
      <c r="K227" s="236" t="s">
        <v>139</v>
      </c>
      <c r="L227" s="47"/>
      <c r="M227" s="241" t="s">
        <v>32</v>
      </c>
      <c r="N227" s="242" t="s">
        <v>49</v>
      </c>
      <c r="O227" s="87"/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45" t="s">
        <v>140</v>
      </c>
      <c r="AT227" s="245" t="s">
        <v>135</v>
      </c>
      <c r="AU227" s="245" t="s">
        <v>88</v>
      </c>
      <c r="AY227" s="19" t="s">
        <v>132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9" t="s">
        <v>85</v>
      </c>
      <c r="BK227" s="246">
        <f>ROUND(I227*H227,2)</f>
        <v>0</v>
      </c>
      <c r="BL227" s="19" t="s">
        <v>140</v>
      </c>
      <c r="BM227" s="245" t="s">
        <v>263</v>
      </c>
    </row>
    <row r="228" s="2" customFormat="1">
      <c r="A228" s="41"/>
      <c r="B228" s="42"/>
      <c r="C228" s="43"/>
      <c r="D228" s="247" t="s">
        <v>142</v>
      </c>
      <c r="E228" s="43"/>
      <c r="F228" s="248" t="s">
        <v>262</v>
      </c>
      <c r="G228" s="43"/>
      <c r="H228" s="43"/>
      <c r="I228" s="151"/>
      <c r="J228" s="43"/>
      <c r="K228" s="43"/>
      <c r="L228" s="47"/>
      <c r="M228" s="249"/>
      <c r="N228" s="250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19" t="s">
        <v>142</v>
      </c>
      <c r="AU228" s="19" t="s">
        <v>88</v>
      </c>
    </row>
    <row r="229" s="13" customFormat="1">
      <c r="A229" s="13"/>
      <c r="B229" s="251"/>
      <c r="C229" s="252"/>
      <c r="D229" s="247" t="s">
        <v>144</v>
      </c>
      <c r="E229" s="253" t="s">
        <v>32</v>
      </c>
      <c r="F229" s="254" t="s">
        <v>264</v>
      </c>
      <c r="G229" s="252"/>
      <c r="H229" s="253" t="s">
        <v>32</v>
      </c>
      <c r="I229" s="255"/>
      <c r="J229" s="252"/>
      <c r="K229" s="252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144</v>
      </c>
      <c r="AU229" s="260" t="s">
        <v>88</v>
      </c>
      <c r="AV229" s="13" t="s">
        <v>85</v>
      </c>
      <c r="AW229" s="13" t="s">
        <v>39</v>
      </c>
      <c r="AX229" s="13" t="s">
        <v>78</v>
      </c>
      <c r="AY229" s="260" t="s">
        <v>132</v>
      </c>
    </row>
    <row r="230" s="13" customFormat="1">
      <c r="A230" s="13"/>
      <c r="B230" s="251"/>
      <c r="C230" s="252"/>
      <c r="D230" s="247" t="s">
        <v>144</v>
      </c>
      <c r="E230" s="253" t="s">
        <v>32</v>
      </c>
      <c r="F230" s="254" t="s">
        <v>265</v>
      </c>
      <c r="G230" s="252"/>
      <c r="H230" s="253" t="s">
        <v>32</v>
      </c>
      <c r="I230" s="255"/>
      <c r="J230" s="252"/>
      <c r="K230" s="252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144</v>
      </c>
      <c r="AU230" s="260" t="s">
        <v>88</v>
      </c>
      <c r="AV230" s="13" t="s">
        <v>85</v>
      </c>
      <c r="AW230" s="13" t="s">
        <v>39</v>
      </c>
      <c r="AX230" s="13" t="s">
        <v>78</v>
      </c>
      <c r="AY230" s="260" t="s">
        <v>132</v>
      </c>
    </row>
    <row r="231" s="13" customFormat="1">
      <c r="A231" s="13"/>
      <c r="B231" s="251"/>
      <c r="C231" s="252"/>
      <c r="D231" s="247" t="s">
        <v>144</v>
      </c>
      <c r="E231" s="253" t="s">
        <v>32</v>
      </c>
      <c r="F231" s="254" t="s">
        <v>266</v>
      </c>
      <c r="G231" s="252"/>
      <c r="H231" s="253" t="s">
        <v>32</v>
      </c>
      <c r="I231" s="255"/>
      <c r="J231" s="252"/>
      <c r="K231" s="252"/>
      <c r="L231" s="256"/>
      <c r="M231" s="257"/>
      <c r="N231" s="258"/>
      <c r="O231" s="258"/>
      <c r="P231" s="258"/>
      <c r="Q231" s="258"/>
      <c r="R231" s="258"/>
      <c r="S231" s="258"/>
      <c r="T231" s="25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0" t="s">
        <v>144</v>
      </c>
      <c r="AU231" s="260" t="s">
        <v>88</v>
      </c>
      <c r="AV231" s="13" t="s">
        <v>85</v>
      </c>
      <c r="AW231" s="13" t="s">
        <v>39</v>
      </c>
      <c r="AX231" s="13" t="s">
        <v>78</v>
      </c>
      <c r="AY231" s="260" t="s">
        <v>132</v>
      </c>
    </row>
    <row r="232" s="13" customFormat="1">
      <c r="A232" s="13"/>
      <c r="B232" s="251"/>
      <c r="C232" s="252"/>
      <c r="D232" s="247" t="s">
        <v>144</v>
      </c>
      <c r="E232" s="253" t="s">
        <v>32</v>
      </c>
      <c r="F232" s="254" t="s">
        <v>267</v>
      </c>
      <c r="G232" s="252"/>
      <c r="H232" s="253" t="s">
        <v>32</v>
      </c>
      <c r="I232" s="255"/>
      <c r="J232" s="252"/>
      <c r="K232" s="252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144</v>
      </c>
      <c r="AU232" s="260" t="s">
        <v>88</v>
      </c>
      <c r="AV232" s="13" t="s">
        <v>85</v>
      </c>
      <c r="AW232" s="13" t="s">
        <v>39</v>
      </c>
      <c r="AX232" s="13" t="s">
        <v>78</v>
      </c>
      <c r="AY232" s="260" t="s">
        <v>132</v>
      </c>
    </row>
    <row r="233" s="13" customFormat="1">
      <c r="A233" s="13"/>
      <c r="B233" s="251"/>
      <c r="C233" s="252"/>
      <c r="D233" s="247" t="s">
        <v>144</v>
      </c>
      <c r="E233" s="253" t="s">
        <v>32</v>
      </c>
      <c r="F233" s="254" t="s">
        <v>268</v>
      </c>
      <c r="G233" s="252"/>
      <c r="H233" s="253" t="s">
        <v>32</v>
      </c>
      <c r="I233" s="255"/>
      <c r="J233" s="252"/>
      <c r="K233" s="252"/>
      <c r="L233" s="256"/>
      <c r="M233" s="257"/>
      <c r="N233" s="258"/>
      <c r="O233" s="258"/>
      <c r="P233" s="258"/>
      <c r="Q233" s="258"/>
      <c r="R233" s="258"/>
      <c r="S233" s="258"/>
      <c r="T233" s="25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0" t="s">
        <v>144</v>
      </c>
      <c r="AU233" s="260" t="s">
        <v>88</v>
      </c>
      <c r="AV233" s="13" t="s">
        <v>85</v>
      </c>
      <c r="AW233" s="13" t="s">
        <v>39</v>
      </c>
      <c r="AX233" s="13" t="s">
        <v>78</v>
      </c>
      <c r="AY233" s="260" t="s">
        <v>132</v>
      </c>
    </row>
    <row r="234" s="13" customFormat="1">
      <c r="A234" s="13"/>
      <c r="B234" s="251"/>
      <c r="C234" s="252"/>
      <c r="D234" s="247" t="s">
        <v>144</v>
      </c>
      <c r="E234" s="253" t="s">
        <v>32</v>
      </c>
      <c r="F234" s="254" t="s">
        <v>269</v>
      </c>
      <c r="G234" s="252"/>
      <c r="H234" s="253" t="s">
        <v>32</v>
      </c>
      <c r="I234" s="255"/>
      <c r="J234" s="252"/>
      <c r="K234" s="252"/>
      <c r="L234" s="256"/>
      <c r="M234" s="257"/>
      <c r="N234" s="258"/>
      <c r="O234" s="258"/>
      <c r="P234" s="258"/>
      <c r="Q234" s="258"/>
      <c r="R234" s="258"/>
      <c r="S234" s="258"/>
      <c r="T234" s="25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0" t="s">
        <v>144</v>
      </c>
      <c r="AU234" s="260" t="s">
        <v>88</v>
      </c>
      <c r="AV234" s="13" t="s">
        <v>85</v>
      </c>
      <c r="AW234" s="13" t="s">
        <v>39</v>
      </c>
      <c r="AX234" s="13" t="s">
        <v>78</v>
      </c>
      <c r="AY234" s="260" t="s">
        <v>132</v>
      </c>
    </row>
    <row r="235" s="13" customFormat="1">
      <c r="A235" s="13"/>
      <c r="B235" s="251"/>
      <c r="C235" s="252"/>
      <c r="D235" s="247" t="s">
        <v>144</v>
      </c>
      <c r="E235" s="253" t="s">
        <v>32</v>
      </c>
      <c r="F235" s="254" t="s">
        <v>270</v>
      </c>
      <c r="G235" s="252"/>
      <c r="H235" s="253" t="s">
        <v>32</v>
      </c>
      <c r="I235" s="255"/>
      <c r="J235" s="252"/>
      <c r="K235" s="252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144</v>
      </c>
      <c r="AU235" s="260" t="s">
        <v>88</v>
      </c>
      <c r="AV235" s="13" t="s">
        <v>85</v>
      </c>
      <c r="AW235" s="13" t="s">
        <v>39</v>
      </c>
      <c r="AX235" s="13" t="s">
        <v>78</v>
      </c>
      <c r="AY235" s="260" t="s">
        <v>132</v>
      </c>
    </row>
    <row r="236" s="13" customFormat="1">
      <c r="A236" s="13"/>
      <c r="B236" s="251"/>
      <c r="C236" s="252"/>
      <c r="D236" s="247" t="s">
        <v>144</v>
      </c>
      <c r="E236" s="253" t="s">
        <v>32</v>
      </c>
      <c r="F236" s="254" t="s">
        <v>194</v>
      </c>
      <c r="G236" s="252"/>
      <c r="H236" s="253" t="s">
        <v>32</v>
      </c>
      <c r="I236" s="255"/>
      <c r="J236" s="252"/>
      <c r="K236" s="252"/>
      <c r="L236" s="256"/>
      <c r="M236" s="257"/>
      <c r="N236" s="258"/>
      <c r="O236" s="258"/>
      <c r="P236" s="258"/>
      <c r="Q236" s="258"/>
      <c r="R236" s="258"/>
      <c r="S236" s="258"/>
      <c r="T236" s="25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0" t="s">
        <v>144</v>
      </c>
      <c r="AU236" s="260" t="s">
        <v>88</v>
      </c>
      <c r="AV236" s="13" t="s">
        <v>85</v>
      </c>
      <c r="AW236" s="13" t="s">
        <v>39</v>
      </c>
      <c r="AX236" s="13" t="s">
        <v>78</v>
      </c>
      <c r="AY236" s="260" t="s">
        <v>132</v>
      </c>
    </row>
    <row r="237" s="14" customFormat="1">
      <c r="A237" s="14"/>
      <c r="B237" s="261"/>
      <c r="C237" s="262"/>
      <c r="D237" s="247" t="s">
        <v>144</v>
      </c>
      <c r="E237" s="263" t="s">
        <v>32</v>
      </c>
      <c r="F237" s="264" t="s">
        <v>271</v>
      </c>
      <c r="G237" s="262"/>
      <c r="H237" s="265">
        <v>3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1" t="s">
        <v>144</v>
      </c>
      <c r="AU237" s="271" t="s">
        <v>88</v>
      </c>
      <c r="AV237" s="14" t="s">
        <v>88</v>
      </c>
      <c r="AW237" s="14" t="s">
        <v>39</v>
      </c>
      <c r="AX237" s="14" t="s">
        <v>78</v>
      </c>
      <c r="AY237" s="271" t="s">
        <v>132</v>
      </c>
    </row>
    <row r="238" s="15" customFormat="1">
      <c r="A238" s="15"/>
      <c r="B238" s="272"/>
      <c r="C238" s="273"/>
      <c r="D238" s="247" t="s">
        <v>144</v>
      </c>
      <c r="E238" s="274" t="s">
        <v>32</v>
      </c>
      <c r="F238" s="275" t="s">
        <v>155</v>
      </c>
      <c r="G238" s="273"/>
      <c r="H238" s="276">
        <v>3</v>
      </c>
      <c r="I238" s="277"/>
      <c r="J238" s="273"/>
      <c r="K238" s="273"/>
      <c r="L238" s="278"/>
      <c r="M238" s="279"/>
      <c r="N238" s="280"/>
      <c r="O238" s="280"/>
      <c r="P238" s="280"/>
      <c r="Q238" s="280"/>
      <c r="R238" s="280"/>
      <c r="S238" s="280"/>
      <c r="T238" s="281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2" t="s">
        <v>144</v>
      </c>
      <c r="AU238" s="282" t="s">
        <v>88</v>
      </c>
      <c r="AV238" s="15" t="s">
        <v>156</v>
      </c>
      <c r="AW238" s="15" t="s">
        <v>39</v>
      </c>
      <c r="AX238" s="15" t="s">
        <v>85</v>
      </c>
      <c r="AY238" s="282" t="s">
        <v>132</v>
      </c>
    </row>
    <row r="239" s="2" customFormat="1" ht="16.5" customHeight="1">
      <c r="A239" s="41"/>
      <c r="B239" s="42"/>
      <c r="C239" s="234" t="s">
        <v>272</v>
      </c>
      <c r="D239" s="234" t="s">
        <v>135</v>
      </c>
      <c r="E239" s="235" t="s">
        <v>273</v>
      </c>
      <c r="F239" s="236" t="s">
        <v>274</v>
      </c>
      <c r="G239" s="237" t="s">
        <v>138</v>
      </c>
      <c r="H239" s="238">
        <v>2</v>
      </c>
      <c r="I239" s="239"/>
      <c r="J239" s="240">
        <f>ROUND(I239*H239,2)</f>
        <v>0</v>
      </c>
      <c r="K239" s="236" t="s">
        <v>139</v>
      </c>
      <c r="L239" s="47"/>
      <c r="M239" s="241" t="s">
        <v>32</v>
      </c>
      <c r="N239" s="242" t="s">
        <v>49</v>
      </c>
      <c r="O239" s="87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45" t="s">
        <v>140</v>
      </c>
      <c r="AT239" s="245" t="s">
        <v>135</v>
      </c>
      <c r="AU239" s="245" t="s">
        <v>88</v>
      </c>
      <c r="AY239" s="19" t="s">
        <v>132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9" t="s">
        <v>85</v>
      </c>
      <c r="BK239" s="246">
        <f>ROUND(I239*H239,2)</f>
        <v>0</v>
      </c>
      <c r="BL239" s="19" t="s">
        <v>140</v>
      </c>
      <c r="BM239" s="245" t="s">
        <v>275</v>
      </c>
    </row>
    <row r="240" s="2" customFormat="1">
      <c r="A240" s="41"/>
      <c r="B240" s="42"/>
      <c r="C240" s="43"/>
      <c r="D240" s="247" t="s">
        <v>142</v>
      </c>
      <c r="E240" s="43"/>
      <c r="F240" s="248" t="s">
        <v>276</v>
      </c>
      <c r="G240" s="43"/>
      <c r="H240" s="43"/>
      <c r="I240" s="151"/>
      <c r="J240" s="43"/>
      <c r="K240" s="43"/>
      <c r="L240" s="47"/>
      <c r="M240" s="249"/>
      <c r="N240" s="250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19" t="s">
        <v>142</v>
      </c>
      <c r="AU240" s="19" t="s">
        <v>88</v>
      </c>
    </row>
    <row r="241" s="13" customFormat="1">
      <c r="A241" s="13"/>
      <c r="B241" s="251"/>
      <c r="C241" s="252"/>
      <c r="D241" s="247" t="s">
        <v>144</v>
      </c>
      <c r="E241" s="253" t="s">
        <v>32</v>
      </c>
      <c r="F241" s="254" t="s">
        <v>277</v>
      </c>
      <c r="G241" s="252"/>
      <c r="H241" s="253" t="s">
        <v>32</v>
      </c>
      <c r="I241" s="255"/>
      <c r="J241" s="252"/>
      <c r="K241" s="252"/>
      <c r="L241" s="256"/>
      <c r="M241" s="257"/>
      <c r="N241" s="258"/>
      <c r="O241" s="258"/>
      <c r="P241" s="258"/>
      <c r="Q241" s="258"/>
      <c r="R241" s="258"/>
      <c r="S241" s="258"/>
      <c r="T241" s="25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0" t="s">
        <v>144</v>
      </c>
      <c r="AU241" s="260" t="s">
        <v>88</v>
      </c>
      <c r="AV241" s="13" t="s">
        <v>85</v>
      </c>
      <c r="AW241" s="13" t="s">
        <v>39</v>
      </c>
      <c r="AX241" s="13" t="s">
        <v>78</v>
      </c>
      <c r="AY241" s="260" t="s">
        <v>132</v>
      </c>
    </row>
    <row r="242" s="13" customFormat="1">
      <c r="A242" s="13"/>
      <c r="B242" s="251"/>
      <c r="C242" s="252"/>
      <c r="D242" s="247" t="s">
        <v>144</v>
      </c>
      <c r="E242" s="253" t="s">
        <v>32</v>
      </c>
      <c r="F242" s="254" t="s">
        <v>183</v>
      </c>
      <c r="G242" s="252"/>
      <c r="H242" s="253" t="s">
        <v>32</v>
      </c>
      <c r="I242" s="255"/>
      <c r="J242" s="252"/>
      <c r="K242" s="252"/>
      <c r="L242" s="256"/>
      <c r="M242" s="257"/>
      <c r="N242" s="258"/>
      <c r="O242" s="258"/>
      <c r="P242" s="258"/>
      <c r="Q242" s="258"/>
      <c r="R242" s="258"/>
      <c r="S242" s="258"/>
      <c r="T242" s="25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0" t="s">
        <v>144</v>
      </c>
      <c r="AU242" s="260" t="s">
        <v>88</v>
      </c>
      <c r="AV242" s="13" t="s">
        <v>85</v>
      </c>
      <c r="AW242" s="13" t="s">
        <v>39</v>
      </c>
      <c r="AX242" s="13" t="s">
        <v>78</v>
      </c>
      <c r="AY242" s="260" t="s">
        <v>132</v>
      </c>
    </row>
    <row r="243" s="13" customFormat="1">
      <c r="A243" s="13"/>
      <c r="B243" s="251"/>
      <c r="C243" s="252"/>
      <c r="D243" s="247" t="s">
        <v>144</v>
      </c>
      <c r="E243" s="253" t="s">
        <v>32</v>
      </c>
      <c r="F243" s="254" t="s">
        <v>278</v>
      </c>
      <c r="G243" s="252"/>
      <c r="H243" s="253" t="s">
        <v>32</v>
      </c>
      <c r="I243" s="255"/>
      <c r="J243" s="252"/>
      <c r="K243" s="252"/>
      <c r="L243" s="256"/>
      <c r="M243" s="257"/>
      <c r="N243" s="258"/>
      <c r="O243" s="258"/>
      <c r="P243" s="258"/>
      <c r="Q243" s="258"/>
      <c r="R243" s="258"/>
      <c r="S243" s="258"/>
      <c r="T243" s="25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0" t="s">
        <v>144</v>
      </c>
      <c r="AU243" s="260" t="s">
        <v>88</v>
      </c>
      <c r="AV243" s="13" t="s">
        <v>85</v>
      </c>
      <c r="AW243" s="13" t="s">
        <v>39</v>
      </c>
      <c r="AX243" s="13" t="s">
        <v>78</v>
      </c>
      <c r="AY243" s="260" t="s">
        <v>132</v>
      </c>
    </row>
    <row r="244" s="13" customFormat="1">
      <c r="A244" s="13"/>
      <c r="B244" s="251"/>
      <c r="C244" s="252"/>
      <c r="D244" s="247" t="s">
        <v>144</v>
      </c>
      <c r="E244" s="253" t="s">
        <v>32</v>
      </c>
      <c r="F244" s="254" t="s">
        <v>185</v>
      </c>
      <c r="G244" s="252"/>
      <c r="H244" s="253" t="s">
        <v>32</v>
      </c>
      <c r="I244" s="255"/>
      <c r="J244" s="252"/>
      <c r="K244" s="252"/>
      <c r="L244" s="256"/>
      <c r="M244" s="257"/>
      <c r="N244" s="258"/>
      <c r="O244" s="258"/>
      <c r="P244" s="258"/>
      <c r="Q244" s="258"/>
      <c r="R244" s="258"/>
      <c r="S244" s="258"/>
      <c r="T244" s="25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0" t="s">
        <v>144</v>
      </c>
      <c r="AU244" s="260" t="s">
        <v>88</v>
      </c>
      <c r="AV244" s="13" t="s">
        <v>85</v>
      </c>
      <c r="AW244" s="13" t="s">
        <v>39</v>
      </c>
      <c r="AX244" s="13" t="s">
        <v>78</v>
      </c>
      <c r="AY244" s="260" t="s">
        <v>132</v>
      </c>
    </row>
    <row r="245" s="13" customFormat="1">
      <c r="A245" s="13"/>
      <c r="B245" s="251"/>
      <c r="C245" s="252"/>
      <c r="D245" s="247" t="s">
        <v>144</v>
      </c>
      <c r="E245" s="253" t="s">
        <v>32</v>
      </c>
      <c r="F245" s="254" t="s">
        <v>186</v>
      </c>
      <c r="G245" s="252"/>
      <c r="H245" s="253" t="s">
        <v>32</v>
      </c>
      <c r="I245" s="255"/>
      <c r="J245" s="252"/>
      <c r="K245" s="252"/>
      <c r="L245" s="256"/>
      <c r="M245" s="257"/>
      <c r="N245" s="258"/>
      <c r="O245" s="258"/>
      <c r="P245" s="258"/>
      <c r="Q245" s="258"/>
      <c r="R245" s="258"/>
      <c r="S245" s="258"/>
      <c r="T245" s="25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0" t="s">
        <v>144</v>
      </c>
      <c r="AU245" s="260" t="s">
        <v>88</v>
      </c>
      <c r="AV245" s="13" t="s">
        <v>85</v>
      </c>
      <c r="AW245" s="13" t="s">
        <v>39</v>
      </c>
      <c r="AX245" s="13" t="s">
        <v>78</v>
      </c>
      <c r="AY245" s="260" t="s">
        <v>132</v>
      </c>
    </row>
    <row r="246" s="13" customFormat="1">
      <c r="A246" s="13"/>
      <c r="B246" s="251"/>
      <c r="C246" s="252"/>
      <c r="D246" s="247" t="s">
        <v>144</v>
      </c>
      <c r="E246" s="253" t="s">
        <v>32</v>
      </c>
      <c r="F246" s="254" t="s">
        <v>187</v>
      </c>
      <c r="G246" s="252"/>
      <c r="H246" s="253" t="s">
        <v>32</v>
      </c>
      <c r="I246" s="255"/>
      <c r="J246" s="252"/>
      <c r="K246" s="252"/>
      <c r="L246" s="256"/>
      <c r="M246" s="257"/>
      <c r="N246" s="258"/>
      <c r="O246" s="258"/>
      <c r="P246" s="258"/>
      <c r="Q246" s="258"/>
      <c r="R246" s="258"/>
      <c r="S246" s="258"/>
      <c r="T246" s="25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0" t="s">
        <v>144</v>
      </c>
      <c r="AU246" s="260" t="s">
        <v>88</v>
      </c>
      <c r="AV246" s="13" t="s">
        <v>85</v>
      </c>
      <c r="AW246" s="13" t="s">
        <v>39</v>
      </c>
      <c r="AX246" s="13" t="s">
        <v>78</v>
      </c>
      <c r="AY246" s="260" t="s">
        <v>132</v>
      </c>
    </row>
    <row r="247" s="13" customFormat="1">
      <c r="A247" s="13"/>
      <c r="B247" s="251"/>
      <c r="C247" s="252"/>
      <c r="D247" s="247" t="s">
        <v>144</v>
      </c>
      <c r="E247" s="253" t="s">
        <v>32</v>
      </c>
      <c r="F247" s="254" t="s">
        <v>188</v>
      </c>
      <c r="G247" s="252"/>
      <c r="H247" s="253" t="s">
        <v>32</v>
      </c>
      <c r="I247" s="255"/>
      <c r="J247" s="252"/>
      <c r="K247" s="252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144</v>
      </c>
      <c r="AU247" s="260" t="s">
        <v>88</v>
      </c>
      <c r="AV247" s="13" t="s">
        <v>85</v>
      </c>
      <c r="AW247" s="13" t="s">
        <v>39</v>
      </c>
      <c r="AX247" s="13" t="s">
        <v>78</v>
      </c>
      <c r="AY247" s="260" t="s">
        <v>132</v>
      </c>
    </row>
    <row r="248" s="13" customFormat="1">
      <c r="A248" s="13"/>
      <c r="B248" s="251"/>
      <c r="C248" s="252"/>
      <c r="D248" s="247" t="s">
        <v>144</v>
      </c>
      <c r="E248" s="253" t="s">
        <v>32</v>
      </c>
      <c r="F248" s="254" t="s">
        <v>189</v>
      </c>
      <c r="G248" s="252"/>
      <c r="H248" s="253" t="s">
        <v>32</v>
      </c>
      <c r="I248" s="255"/>
      <c r="J248" s="252"/>
      <c r="K248" s="252"/>
      <c r="L248" s="256"/>
      <c r="M248" s="257"/>
      <c r="N248" s="258"/>
      <c r="O248" s="258"/>
      <c r="P248" s="258"/>
      <c r="Q248" s="258"/>
      <c r="R248" s="258"/>
      <c r="S248" s="258"/>
      <c r="T248" s="25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0" t="s">
        <v>144</v>
      </c>
      <c r="AU248" s="260" t="s">
        <v>88</v>
      </c>
      <c r="AV248" s="13" t="s">
        <v>85</v>
      </c>
      <c r="AW248" s="13" t="s">
        <v>39</v>
      </c>
      <c r="AX248" s="13" t="s">
        <v>78</v>
      </c>
      <c r="AY248" s="260" t="s">
        <v>132</v>
      </c>
    </row>
    <row r="249" s="13" customFormat="1">
      <c r="A249" s="13"/>
      <c r="B249" s="251"/>
      <c r="C249" s="252"/>
      <c r="D249" s="247" t="s">
        <v>144</v>
      </c>
      <c r="E249" s="253" t="s">
        <v>32</v>
      </c>
      <c r="F249" s="254" t="s">
        <v>279</v>
      </c>
      <c r="G249" s="252"/>
      <c r="H249" s="253" t="s">
        <v>32</v>
      </c>
      <c r="I249" s="255"/>
      <c r="J249" s="252"/>
      <c r="K249" s="252"/>
      <c r="L249" s="256"/>
      <c r="M249" s="257"/>
      <c r="N249" s="258"/>
      <c r="O249" s="258"/>
      <c r="P249" s="258"/>
      <c r="Q249" s="258"/>
      <c r="R249" s="258"/>
      <c r="S249" s="258"/>
      <c r="T249" s="25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0" t="s">
        <v>144</v>
      </c>
      <c r="AU249" s="260" t="s">
        <v>88</v>
      </c>
      <c r="AV249" s="13" t="s">
        <v>85</v>
      </c>
      <c r="AW249" s="13" t="s">
        <v>39</v>
      </c>
      <c r="AX249" s="13" t="s">
        <v>78</v>
      </c>
      <c r="AY249" s="260" t="s">
        <v>132</v>
      </c>
    </row>
    <row r="250" s="13" customFormat="1">
      <c r="A250" s="13"/>
      <c r="B250" s="251"/>
      <c r="C250" s="252"/>
      <c r="D250" s="247" t="s">
        <v>144</v>
      </c>
      <c r="E250" s="253" t="s">
        <v>32</v>
      </c>
      <c r="F250" s="254" t="s">
        <v>192</v>
      </c>
      <c r="G250" s="252"/>
      <c r="H250" s="253" t="s">
        <v>32</v>
      </c>
      <c r="I250" s="255"/>
      <c r="J250" s="252"/>
      <c r="K250" s="252"/>
      <c r="L250" s="256"/>
      <c r="M250" s="257"/>
      <c r="N250" s="258"/>
      <c r="O250" s="258"/>
      <c r="P250" s="258"/>
      <c r="Q250" s="258"/>
      <c r="R250" s="258"/>
      <c r="S250" s="258"/>
      <c r="T250" s="25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0" t="s">
        <v>144</v>
      </c>
      <c r="AU250" s="260" t="s">
        <v>88</v>
      </c>
      <c r="AV250" s="13" t="s">
        <v>85</v>
      </c>
      <c r="AW250" s="13" t="s">
        <v>39</v>
      </c>
      <c r="AX250" s="13" t="s">
        <v>78</v>
      </c>
      <c r="AY250" s="260" t="s">
        <v>132</v>
      </c>
    </row>
    <row r="251" s="13" customFormat="1">
      <c r="A251" s="13"/>
      <c r="B251" s="251"/>
      <c r="C251" s="252"/>
      <c r="D251" s="247" t="s">
        <v>144</v>
      </c>
      <c r="E251" s="253" t="s">
        <v>32</v>
      </c>
      <c r="F251" s="254" t="s">
        <v>193</v>
      </c>
      <c r="G251" s="252"/>
      <c r="H251" s="253" t="s">
        <v>32</v>
      </c>
      <c r="I251" s="255"/>
      <c r="J251" s="252"/>
      <c r="K251" s="252"/>
      <c r="L251" s="256"/>
      <c r="M251" s="257"/>
      <c r="N251" s="258"/>
      <c r="O251" s="258"/>
      <c r="P251" s="258"/>
      <c r="Q251" s="258"/>
      <c r="R251" s="258"/>
      <c r="S251" s="258"/>
      <c r="T251" s="25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0" t="s">
        <v>144</v>
      </c>
      <c r="AU251" s="260" t="s">
        <v>88</v>
      </c>
      <c r="AV251" s="13" t="s">
        <v>85</v>
      </c>
      <c r="AW251" s="13" t="s">
        <v>39</v>
      </c>
      <c r="AX251" s="13" t="s">
        <v>78</v>
      </c>
      <c r="AY251" s="260" t="s">
        <v>132</v>
      </c>
    </row>
    <row r="252" s="13" customFormat="1">
      <c r="A252" s="13"/>
      <c r="B252" s="251"/>
      <c r="C252" s="252"/>
      <c r="D252" s="247" t="s">
        <v>144</v>
      </c>
      <c r="E252" s="253" t="s">
        <v>32</v>
      </c>
      <c r="F252" s="254" t="s">
        <v>194</v>
      </c>
      <c r="G252" s="252"/>
      <c r="H252" s="253" t="s">
        <v>32</v>
      </c>
      <c r="I252" s="255"/>
      <c r="J252" s="252"/>
      <c r="K252" s="252"/>
      <c r="L252" s="256"/>
      <c r="M252" s="257"/>
      <c r="N252" s="258"/>
      <c r="O252" s="258"/>
      <c r="P252" s="258"/>
      <c r="Q252" s="258"/>
      <c r="R252" s="258"/>
      <c r="S252" s="258"/>
      <c r="T252" s="25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0" t="s">
        <v>144</v>
      </c>
      <c r="AU252" s="260" t="s">
        <v>88</v>
      </c>
      <c r="AV252" s="13" t="s">
        <v>85</v>
      </c>
      <c r="AW252" s="13" t="s">
        <v>39</v>
      </c>
      <c r="AX252" s="13" t="s">
        <v>78</v>
      </c>
      <c r="AY252" s="260" t="s">
        <v>132</v>
      </c>
    </row>
    <row r="253" s="14" customFormat="1">
      <c r="A253" s="14"/>
      <c r="B253" s="261"/>
      <c r="C253" s="262"/>
      <c r="D253" s="247" t="s">
        <v>144</v>
      </c>
      <c r="E253" s="263" t="s">
        <v>32</v>
      </c>
      <c r="F253" s="264" t="s">
        <v>206</v>
      </c>
      <c r="G253" s="262"/>
      <c r="H253" s="265">
        <v>2</v>
      </c>
      <c r="I253" s="266"/>
      <c r="J253" s="262"/>
      <c r="K253" s="262"/>
      <c r="L253" s="267"/>
      <c r="M253" s="268"/>
      <c r="N253" s="269"/>
      <c r="O253" s="269"/>
      <c r="P253" s="269"/>
      <c r="Q253" s="269"/>
      <c r="R253" s="269"/>
      <c r="S253" s="269"/>
      <c r="T253" s="27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1" t="s">
        <v>144</v>
      </c>
      <c r="AU253" s="271" t="s">
        <v>88</v>
      </c>
      <c r="AV253" s="14" t="s">
        <v>88</v>
      </c>
      <c r="AW253" s="14" t="s">
        <v>39</v>
      </c>
      <c r="AX253" s="14" t="s">
        <v>78</v>
      </c>
      <c r="AY253" s="271" t="s">
        <v>132</v>
      </c>
    </row>
    <row r="254" s="15" customFormat="1">
      <c r="A254" s="15"/>
      <c r="B254" s="272"/>
      <c r="C254" s="273"/>
      <c r="D254" s="247" t="s">
        <v>144</v>
      </c>
      <c r="E254" s="274" t="s">
        <v>32</v>
      </c>
      <c r="F254" s="275" t="s">
        <v>155</v>
      </c>
      <c r="G254" s="273"/>
      <c r="H254" s="276">
        <v>2</v>
      </c>
      <c r="I254" s="277"/>
      <c r="J254" s="273"/>
      <c r="K254" s="273"/>
      <c r="L254" s="278"/>
      <c r="M254" s="279"/>
      <c r="N254" s="280"/>
      <c r="O254" s="280"/>
      <c r="P254" s="280"/>
      <c r="Q254" s="280"/>
      <c r="R254" s="280"/>
      <c r="S254" s="280"/>
      <c r="T254" s="28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2" t="s">
        <v>144</v>
      </c>
      <c r="AU254" s="282" t="s">
        <v>88</v>
      </c>
      <c r="AV254" s="15" t="s">
        <v>156</v>
      </c>
      <c r="AW254" s="15" t="s">
        <v>39</v>
      </c>
      <c r="AX254" s="15" t="s">
        <v>85</v>
      </c>
      <c r="AY254" s="282" t="s">
        <v>132</v>
      </c>
    </row>
    <row r="255" s="2" customFormat="1" ht="16.5" customHeight="1">
      <c r="A255" s="41"/>
      <c r="B255" s="42"/>
      <c r="C255" s="234" t="s">
        <v>21</v>
      </c>
      <c r="D255" s="234" t="s">
        <v>135</v>
      </c>
      <c r="E255" s="235" t="s">
        <v>280</v>
      </c>
      <c r="F255" s="236" t="s">
        <v>281</v>
      </c>
      <c r="G255" s="237" t="s">
        <v>138</v>
      </c>
      <c r="H255" s="238">
        <v>18</v>
      </c>
      <c r="I255" s="239"/>
      <c r="J255" s="240">
        <f>ROUND(I255*H255,2)</f>
        <v>0</v>
      </c>
      <c r="K255" s="236" t="s">
        <v>139</v>
      </c>
      <c r="L255" s="47"/>
      <c r="M255" s="241" t="s">
        <v>32</v>
      </c>
      <c r="N255" s="242" t="s">
        <v>49</v>
      </c>
      <c r="O255" s="87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45" t="s">
        <v>140</v>
      </c>
      <c r="AT255" s="245" t="s">
        <v>135</v>
      </c>
      <c r="AU255" s="245" t="s">
        <v>88</v>
      </c>
      <c r="AY255" s="19" t="s">
        <v>132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9" t="s">
        <v>85</v>
      </c>
      <c r="BK255" s="246">
        <f>ROUND(I255*H255,2)</f>
        <v>0</v>
      </c>
      <c r="BL255" s="19" t="s">
        <v>140</v>
      </c>
      <c r="BM255" s="245" t="s">
        <v>282</v>
      </c>
    </row>
    <row r="256" s="2" customFormat="1">
      <c r="A256" s="41"/>
      <c r="B256" s="42"/>
      <c r="C256" s="43"/>
      <c r="D256" s="247" t="s">
        <v>142</v>
      </c>
      <c r="E256" s="43"/>
      <c r="F256" s="248" t="s">
        <v>281</v>
      </c>
      <c r="G256" s="43"/>
      <c r="H256" s="43"/>
      <c r="I256" s="151"/>
      <c r="J256" s="43"/>
      <c r="K256" s="43"/>
      <c r="L256" s="47"/>
      <c r="M256" s="249"/>
      <c r="N256" s="250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19" t="s">
        <v>142</v>
      </c>
      <c r="AU256" s="19" t="s">
        <v>88</v>
      </c>
    </row>
    <row r="257" s="13" customFormat="1">
      <c r="A257" s="13"/>
      <c r="B257" s="251"/>
      <c r="C257" s="252"/>
      <c r="D257" s="247" t="s">
        <v>144</v>
      </c>
      <c r="E257" s="253" t="s">
        <v>32</v>
      </c>
      <c r="F257" s="254" t="s">
        <v>283</v>
      </c>
      <c r="G257" s="252"/>
      <c r="H257" s="253" t="s">
        <v>32</v>
      </c>
      <c r="I257" s="255"/>
      <c r="J257" s="252"/>
      <c r="K257" s="252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144</v>
      </c>
      <c r="AU257" s="260" t="s">
        <v>88</v>
      </c>
      <c r="AV257" s="13" t="s">
        <v>85</v>
      </c>
      <c r="AW257" s="13" t="s">
        <v>39</v>
      </c>
      <c r="AX257" s="13" t="s">
        <v>78</v>
      </c>
      <c r="AY257" s="260" t="s">
        <v>132</v>
      </c>
    </row>
    <row r="258" s="13" customFormat="1">
      <c r="A258" s="13"/>
      <c r="B258" s="251"/>
      <c r="C258" s="252"/>
      <c r="D258" s="247" t="s">
        <v>144</v>
      </c>
      <c r="E258" s="253" t="s">
        <v>32</v>
      </c>
      <c r="F258" s="254" t="s">
        <v>284</v>
      </c>
      <c r="G258" s="252"/>
      <c r="H258" s="253" t="s">
        <v>32</v>
      </c>
      <c r="I258" s="255"/>
      <c r="J258" s="252"/>
      <c r="K258" s="252"/>
      <c r="L258" s="256"/>
      <c r="M258" s="257"/>
      <c r="N258" s="258"/>
      <c r="O258" s="258"/>
      <c r="P258" s="258"/>
      <c r="Q258" s="258"/>
      <c r="R258" s="258"/>
      <c r="S258" s="258"/>
      <c r="T258" s="25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0" t="s">
        <v>144</v>
      </c>
      <c r="AU258" s="260" t="s">
        <v>88</v>
      </c>
      <c r="AV258" s="13" t="s">
        <v>85</v>
      </c>
      <c r="AW258" s="13" t="s">
        <v>39</v>
      </c>
      <c r="AX258" s="13" t="s">
        <v>78</v>
      </c>
      <c r="AY258" s="260" t="s">
        <v>132</v>
      </c>
    </row>
    <row r="259" s="13" customFormat="1">
      <c r="A259" s="13"/>
      <c r="B259" s="251"/>
      <c r="C259" s="252"/>
      <c r="D259" s="247" t="s">
        <v>144</v>
      </c>
      <c r="E259" s="253" t="s">
        <v>32</v>
      </c>
      <c r="F259" s="254" t="s">
        <v>285</v>
      </c>
      <c r="G259" s="252"/>
      <c r="H259" s="253" t="s">
        <v>32</v>
      </c>
      <c r="I259" s="255"/>
      <c r="J259" s="252"/>
      <c r="K259" s="252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144</v>
      </c>
      <c r="AU259" s="260" t="s">
        <v>88</v>
      </c>
      <c r="AV259" s="13" t="s">
        <v>85</v>
      </c>
      <c r="AW259" s="13" t="s">
        <v>39</v>
      </c>
      <c r="AX259" s="13" t="s">
        <v>78</v>
      </c>
      <c r="AY259" s="260" t="s">
        <v>132</v>
      </c>
    </row>
    <row r="260" s="13" customFormat="1">
      <c r="A260" s="13"/>
      <c r="B260" s="251"/>
      <c r="C260" s="252"/>
      <c r="D260" s="247" t="s">
        <v>144</v>
      </c>
      <c r="E260" s="253" t="s">
        <v>32</v>
      </c>
      <c r="F260" s="254" t="s">
        <v>286</v>
      </c>
      <c r="G260" s="252"/>
      <c r="H260" s="253" t="s">
        <v>32</v>
      </c>
      <c r="I260" s="255"/>
      <c r="J260" s="252"/>
      <c r="K260" s="252"/>
      <c r="L260" s="256"/>
      <c r="M260" s="257"/>
      <c r="N260" s="258"/>
      <c r="O260" s="258"/>
      <c r="P260" s="258"/>
      <c r="Q260" s="258"/>
      <c r="R260" s="258"/>
      <c r="S260" s="258"/>
      <c r="T260" s="25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0" t="s">
        <v>144</v>
      </c>
      <c r="AU260" s="260" t="s">
        <v>88</v>
      </c>
      <c r="AV260" s="13" t="s">
        <v>85</v>
      </c>
      <c r="AW260" s="13" t="s">
        <v>39</v>
      </c>
      <c r="AX260" s="13" t="s">
        <v>78</v>
      </c>
      <c r="AY260" s="260" t="s">
        <v>132</v>
      </c>
    </row>
    <row r="261" s="13" customFormat="1">
      <c r="A261" s="13"/>
      <c r="B261" s="251"/>
      <c r="C261" s="252"/>
      <c r="D261" s="247" t="s">
        <v>144</v>
      </c>
      <c r="E261" s="253" t="s">
        <v>32</v>
      </c>
      <c r="F261" s="254" t="s">
        <v>287</v>
      </c>
      <c r="G261" s="252"/>
      <c r="H261" s="253" t="s">
        <v>32</v>
      </c>
      <c r="I261" s="255"/>
      <c r="J261" s="252"/>
      <c r="K261" s="252"/>
      <c r="L261" s="256"/>
      <c r="M261" s="257"/>
      <c r="N261" s="258"/>
      <c r="O261" s="258"/>
      <c r="P261" s="258"/>
      <c r="Q261" s="258"/>
      <c r="R261" s="258"/>
      <c r="S261" s="258"/>
      <c r="T261" s="25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0" t="s">
        <v>144</v>
      </c>
      <c r="AU261" s="260" t="s">
        <v>88</v>
      </c>
      <c r="AV261" s="13" t="s">
        <v>85</v>
      </c>
      <c r="AW261" s="13" t="s">
        <v>39</v>
      </c>
      <c r="AX261" s="13" t="s">
        <v>78</v>
      </c>
      <c r="AY261" s="260" t="s">
        <v>132</v>
      </c>
    </row>
    <row r="262" s="13" customFormat="1">
      <c r="A262" s="13"/>
      <c r="B262" s="251"/>
      <c r="C262" s="252"/>
      <c r="D262" s="247" t="s">
        <v>144</v>
      </c>
      <c r="E262" s="253" t="s">
        <v>32</v>
      </c>
      <c r="F262" s="254" t="s">
        <v>288</v>
      </c>
      <c r="G262" s="252"/>
      <c r="H262" s="253" t="s">
        <v>32</v>
      </c>
      <c r="I262" s="255"/>
      <c r="J262" s="252"/>
      <c r="K262" s="252"/>
      <c r="L262" s="256"/>
      <c r="M262" s="257"/>
      <c r="N262" s="258"/>
      <c r="O262" s="258"/>
      <c r="P262" s="258"/>
      <c r="Q262" s="258"/>
      <c r="R262" s="258"/>
      <c r="S262" s="258"/>
      <c r="T262" s="25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0" t="s">
        <v>144</v>
      </c>
      <c r="AU262" s="260" t="s">
        <v>88</v>
      </c>
      <c r="AV262" s="13" t="s">
        <v>85</v>
      </c>
      <c r="AW262" s="13" t="s">
        <v>39</v>
      </c>
      <c r="AX262" s="13" t="s">
        <v>78</v>
      </c>
      <c r="AY262" s="260" t="s">
        <v>132</v>
      </c>
    </row>
    <row r="263" s="13" customFormat="1">
      <c r="A263" s="13"/>
      <c r="B263" s="251"/>
      <c r="C263" s="252"/>
      <c r="D263" s="247" t="s">
        <v>144</v>
      </c>
      <c r="E263" s="253" t="s">
        <v>32</v>
      </c>
      <c r="F263" s="254" t="s">
        <v>289</v>
      </c>
      <c r="G263" s="252"/>
      <c r="H263" s="253" t="s">
        <v>32</v>
      </c>
      <c r="I263" s="255"/>
      <c r="J263" s="252"/>
      <c r="K263" s="252"/>
      <c r="L263" s="256"/>
      <c r="M263" s="257"/>
      <c r="N263" s="258"/>
      <c r="O263" s="258"/>
      <c r="P263" s="258"/>
      <c r="Q263" s="258"/>
      <c r="R263" s="258"/>
      <c r="S263" s="258"/>
      <c r="T263" s="25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0" t="s">
        <v>144</v>
      </c>
      <c r="AU263" s="260" t="s">
        <v>88</v>
      </c>
      <c r="AV263" s="13" t="s">
        <v>85</v>
      </c>
      <c r="AW263" s="13" t="s">
        <v>39</v>
      </c>
      <c r="AX263" s="13" t="s">
        <v>78</v>
      </c>
      <c r="AY263" s="260" t="s">
        <v>132</v>
      </c>
    </row>
    <row r="264" s="13" customFormat="1">
      <c r="A264" s="13"/>
      <c r="B264" s="251"/>
      <c r="C264" s="252"/>
      <c r="D264" s="247" t="s">
        <v>144</v>
      </c>
      <c r="E264" s="253" t="s">
        <v>32</v>
      </c>
      <c r="F264" s="254" t="s">
        <v>290</v>
      </c>
      <c r="G264" s="252"/>
      <c r="H264" s="253" t="s">
        <v>32</v>
      </c>
      <c r="I264" s="255"/>
      <c r="J264" s="252"/>
      <c r="K264" s="252"/>
      <c r="L264" s="256"/>
      <c r="M264" s="257"/>
      <c r="N264" s="258"/>
      <c r="O264" s="258"/>
      <c r="P264" s="258"/>
      <c r="Q264" s="258"/>
      <c r="R264" s="258"/>
      <c r="S264" s="258"/>
      <c r="T264" s="25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0" t="s">
        <v>144</v>
      </c>
      <c r="AU264" s="260" t="s">
        <v>88</v>
      </c>
      <c r="AV264" s="13" t="s">
        <v>85</v>
      </c>
      <c r="AW264" s="13" t="s">
        <v>39</v>
      </c>
      <c r="AX264" s="13" t="s">
        <v>78</v>
      </c>
      <c r="AY264" s="260" t="s">
        <v>132</v>
      </c>
    </row>
    <row r="265" s="13" customFormat="1">
      <c r="A265" s="13"/>
      <c r="B265" s="251"/>
      <c r="C265" s="252"/>
      <c r="D265" s="247" t="s">
        <v>144</v>
      </c>
      <c r="E265" s="253" t="s">
        <v>32</v>
      </c>
      <c r="F265" s="254" t="s">
        <v>291</v>
      </c>
      <c r="G265" s="252"/>
      <c r="H265" s="253" t="s">
        <v>32</v>
      </c>
      <c r="I265" s="255"/>
      <c r="J265" s="252"/>
      <c r="K265" s="252"/>
      <c r="L265" s="256"/>
      <c r="M265" s="257"/>
      <c r="N265" s="258"/>
      <c r="O265" s="258"/>
      <c r="P265" s="258"/>
      <c r="Q265" s="258"/>
      <c r="R265" s="258"/>
      <c r="S265" s="258"/>
      <c r="T265" s="25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0" t="s">
        <v>144</v>
      </c>
      <c r="AU265" s="260" t="s">
        <v>88</v>
      </c>
      <c r="AV265" s="13" t="s">
        <v>85</v>
      </c>
      <c r="AW265" s="13" t="s">
        <v>39</v>
      </c>
      <c r="AX265" s="13" t="s">
        <v>78</v>
      </c>
      <c r="AY265" s="260" t="s">
        <v>132</v>
      </c>
    </row>
    <row r="266" s="13" customFormat="1">
      <c r="A266" s="13"/>
      <c r="B266" s="251"/>
      <c r="C266" s="252"/>
      <c r="D266" s="247" t="s">
        <v>144</v>
      </c>
      <c r="E266" s="253" t="s">
        <v>32</v>
      </c>
      <c r="F266" s="254" t="s">
        <v>292</v>
      </c>
      <c r="G266" s="252"/>
      <c r="H266" s="253" t="s">
        <v>32</v>
      </c>
      <c r="I266" s="255"/>
      <c r="J266" s="252"/>
      <c r="K266" s="252"/>
      <c r="L266" s="256"/>
      <c r="M266" s="257"/>
      <c r="N266" s="258"/>
      <c r="O266" s="258"/>
      <c r="P266" s="258"/>
      <c r="Q266" s="258"/>
      <c r="R266" s="258"/>
      <c r="S266" s="258"/>
      <c r="T266" s="25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0" t="s">
        <v>144</v>
      </c>
      <c r="AU266" s="260" t="s">
        <v>88</v>
      </c>
      <c r="AV266" s="13" t="s">
        <v>85</v>
      </c>
      <c r="AW266" s="13" t="s">
        <v>39</v>
      </c>
      <c r="AX266" s="13" t="s">
        <v>78</v>
      </c>
      <c r="AY266" s="260" t="s">
        <v>132</v>
      </c>
    </row>
    <row r="267" s="13" customFormat="1">
      <c r="A267" s="13"/>
      <c r="B267" s="251"/>
      <c r="C267" s="252"/>
      <c r="D267" s="247" t="s">
        <v>144</v>
      </c>
      <c r="E267" s="253" t="s">
        <v>32</v>
      </c>
      <c r="F267" s="254" t="s">
        <v>293</v>
      </c>
      <c r="G267" s="252"/>
      <c r="H267" s="253" t="s">
        <v>32</v>
      </c>
      <c r="I267" s="255"/>
      <c r="J267" s="252"/>
      <c r="K267" s="252"/>
      <c r="L267" s="256"/>
      <c r="M267" s="257"/>
      <c r="N267" s="258"/>
      <c r="O267" s="258"/>
      <c r="P267" s="258"/>
      <c r="Q267" s="258"/>
      <c r="R267" s="258"/>
      <c r="S267" s="258"/>
      <c r="T267" s="25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0" t="s">
        <v>144</v>
      </c>
      <c r="AU267" s="260" t="s">
        <v>88</v>
      </c>
      <c r="AV267" s="13" t="s">
        <v>85</v>
      </c>
      <c r="AW267" s="13" t="s">
        <v>39</v>
      </c>
      <c r="AX267" s="13" t="s">
        <v>78</v>
      </c>
      <c r="AY267" s="260" t="s">
        <v>132</v>
      </c>
    </row>
    <row r="268" s="13" customFormat="1">
      <c r="A268" s="13"/>
      <c r="B268" s="251"/>
      <c r="C268" s="252"/>
      <c r="D268" s="247" t="s">
        <v>144</v>
      </c>
      <c r="E268" s="253" t="s">
        <v>32</v>
      </c>
      <c r="F268" s="254" t="s">
        <v>194</v>
      </c>
      <c r="G268" s="252"/>
      <c r="H268" s="253" t="s">
        <v>32</v>
      </c>
      <c r="I268" s="255"/>
      <c r="J268" s="252"/>
      <c r="K268" s="252"/>
      <c r="L268" s="256"/>
      <c r="M268" s="257"/>
      <c r="N268" s="258"/>
      <c r="O268" s="258"/>
      <c r="P268" s="258"/>
      <c r="Q268" s="258"/>
      <c r="R268" s="258"/>
      <c r="S268" s="258"/>
      <c r="T268" s="25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0" t="s">
        <v>144</v>
      </c>
      <c r="AU268" s="260" t="s">
        <v>88</v>
      </c>
      <c r="AV268" s="13" t="s">
        <v>85</v>
      </c>
      <c r="AW268" s="13" t="s">
        <v>39</v>
      </c>
      <c r="AX268" s="13" t="s">
        <v>78</v>
      </c>
      <c r="AY268" s="260" t="s">
        <v>132</v>
      </c>
    </row>
    <row r="269" s="14" customFormat="1">
      <c r="A269" s="14"/>
      <c r="B269" s="261"/>
      <c r="C269" s="262"/>
      <c r="D269" s="247" t="s">
        <v>144</v>
      </c>
      <c r="E269" s="263" t="s">
        <v>32</v>
      </c>
      <c r="F269" s="264" t="s">
        <v>294</v>
      </c>
      <c r="G269" s="262"/>
      <c r="H269" s="265">
        <v>18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1" t="s">
        <v>144</v>
      </c>
      <c r="AU269" s="271" t="s">
        <v>88</v>
      </c>
      <c r="AV269" s="14" t="s">
        <v>88</v>
      </c>
      <c r="AW269" s="14" t="s">
        <v>39</v>
      </c>
      <c r="AX269" s="14" t="s">
        <v>78</v>
      </c>
      <c r="AY269" s="271" t="s">
        <v>132</v>
      </c>
    </row>
    <row r="270" s="15" customFormat="1">
      <c r="A270" s="15"/>
      <c r="B270" s="272"/>
      <c r="C270" s="273"/>
      <c r="D270" s="247" t="s">
        <v>144</v>
      </c>
      <c r="E270" s="274" t="s">
        <v>32</v>
      </c>
      <c r="F270" s="275" t="s">
        <v>155</v>
      </c>
      <c r="G270" s="273"/>
      <c r="H270" s="276">
        <v>18</v>
      </c>
      <c r="I270" s="277"/>
      <c r="J270" s="273"/>
      <c r="K270" s="273"/>
      <c r="L270" s="278"/>
      <c r="M270" s="279"/>
      <c r="N270" s="280"/>
      <c r="O270" s="280"/>
      <c r="P270" s="280"/>
      <c r="Q270" s="280"/>
      <c r="R270" s="280"/>
      <c r="S270" s="280"/>
      <c r="T270" s="28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2" t="s">
        <v>144</v>
      </c>
      <c r="AU270" s="282" t="s">
        <v>88</v>
      </c>
      <c r="AV270" s="15" t="s">
        <v>156</v>
      </c>
      <c r="AW270" s="15" t="s">
        <v>39</v>
      </c>
      <c r="AX270" s="15" t="s">
        <v>85</v>
      </c>
      <c r="AY270" s="282" t="s">
        <v>132</v>
      </c>
    </row>
    <row r="271" s="2" customFormat="1" ht="16.5" customHeight="1">
      <c r="A271" s="41"/>
      <c r="B271" s="42"/>
      <c r="C271" s="234" t="s">
        <v>295</v>
      </c>
      <c r="D271" s="234" t="s">
        <v>135</v>
      </c>
      <c r="E271" s="235" t="s">
        <v>296</v>
      </c>
      <c r="F271" s="236" t="s">
        <v>297</v>
      </c>
      <c r="G271" s="237" t="s">
        <v>138</v>
      </c>
      <c r="H271" s="238">
        <v>3</v>
      </c>
      <c r="I271" s="239"/>
      <c r="J271" s="240">
        <f>ROUND(I271*H271,2)</f>
        <v>0</v>
      </c>
      <c r="K271" s="236" t="s">
        <v>139</v>
      </c>
      <c r="L271" s="47"/>
      <c r="M271" s="241" t="s">
        <v>32</v>
      </c>
      <c r="N271" s="242" t="s">
        <v>49</v>
      </c>
      <c r="O271" s="87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45" t="s">
        <v>140</v>
      </c>
      <c r="AT271" s="245" t="s">
        <v>135</v>
      </c>
      <c r="AU271" s="245" t="s">
        <v>88</v>
      </c>
      <c r="AY271" s="19" t="s">
        <v>132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9" t="s">
        <v>85</v>
      </c>
      <c r="BK271" s="246">
        <f>ROUND(I271*H271,2)</f>
        <v>0</v>
      </c>
      <c r="BL271" s="19" t="s">
        <v>140</v>
      </c>
      <c r="BM271" s="245" t="s">
        <v>298</v>
      </c>
    </row>
    <row r="272" s="2" customFormat="1">
      <c r="A272" s="41"/>
      <c r="B272" s="42"/>
      <c r="C272" s="43"/>
      <c r="D272" s="247" t="s">
        <v>142</v>
      </c>
      <c r="E272" s="43"/>
      <c r="F272" s="248" t="s">
        <v>297</v>
      </c>
      <c r="G272" s="43"/>
      <c r="H272" s="43"/>
      <c r="I272" s="151"/>
      <c r="J272" s="43"/>
      <c r="K272" s="43"/>
      <c r="L272" s="47"/>
      <c r="M272" s="249"/>
      <c r="N272" s="250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19" t="s">
        <v>142</v>
      </c>
      <c r="AU272" s="19" t="s">
        <v>88</v>
      </c>
    </row>
    <row r="273" s="13" customFormat="1">
      <c r="A273" s="13"/>
      <c r="B273" s="251"/>
      <c r="C273" s="252"/>
      <c r="D273" s="247" t="s">
        <v>144</v>
      </c>
      <c r="E273" s="253" t="s">
        <v>32</v>
      </c>
      <c r="F273" s="254" t="s">
        <v>251</v>
      </c>
      <c r="G273" s="252"/>
      <c r="H273" s="253" t="s">
        <v>32</v>
      </c>
      <c r="I273" s="255"/>
      <c r="J273" s="252"/>
      <c r="K273" s="252"/>
      <c r="L273" s="256"/>
      <c r="M273" s="257"/>
      <c r="N273" s="258"/>
      <c r="O273" s="258"/>
      <c r="P273" s="258"/>
      <c r="Q273" s="258"/>
      <c r="R273" s="258"/>
      <c r="S273" s="258"/>
      <c r="T273" s="25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0" t="s">
        <v>144</v>
      </c>
      <c r="AU273" s="260" t="s">
        <v>88</v>
      </c>
      <c r="AV273" s="13" t="s">
        <v>85</v>
      </c>
      <c r="AW273" s="13" t="s">
        <v>39</v>
      </c>
      <c r="AX273" s="13" t="s">
        <v>78</v>
      </c>
      <c r="AY273" s="260" t="s">
        <v>132</v>
      </c>
    </row>
    <row r="274" s="13" customFormat="1">
      <c r="A274" s="13"/>
      <c r="B274" s="251"/>
      <c r="C274" s="252"/>
      <c r="D274" s="247" t="s">
        <v>144</v>
      </c>
      <c r="E274" s="253" t="s">
        <v>32</v>
      </c>
      <c r="F274" s="254" t="s">
        <v>252</v>
      </c>
      <c r="G274" s="252"/>
      <c r="H274" s="253" t="s">
        <v>32</v>
      </c>
      <c r="I274" s="255"/>
      <c r="J274" s="252"/>
      <c r="K274" s="252"/>
      <c r="L274" s="256"/>
      <c r="M274" s="257"/>
      <c r="N274" s="258"/>
      <c r="O274" s="258"/>
      <c r="P274" s="258"/>
      <c r="Q274" s="258"/>
      <c r="R274" s="258"/>
      <c r="S274" s="258"/>
      <c r="T274" s="25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0" t="s">
        <v>144</v>
      </c>
      <c r="AU274" s="260" t="s">
        <v>88</v>
      </c>
      <c r="AV274" s="13" t="s">
        <v>85</v>
      </c>
      <c r="AW274" s="13" t="s">
        <v>39</v>
      </c>
      <c r="AX274" s="13" t="s">
        <v>78</v>
      </c>
      <c r="AY274" s="260" t="s">
        <v>132</v>
      </c>
    </row>
    <row r="275" s="13" customFormat="1">
      <c r="A275" s="13"/>
      <c r="B275" s="251"/>
      <c r="C275" s="252"/>
      <c r="D275" s="247" t="s">
        <v>144</v>
      </c>
      <c r="E275" s="253" t="s">
        <v>32</v>
      </c>
      <c r="F275" s="254" t="s">
        <v>253</v>
      </c>
      <c r="G275" s="252"/>
      <c r="H275" s="253" t="s">
        <v>32</v>
      </c>
      <c r="I275" s="255"/>
      <c r="J275" s="252"/>
      <c r="K275" s="252"/>
      <c r="L275" s="256"/>
      <c r="M275" s="257"/>
      <c r="N275" s="258"/>
      <c r="O275" s="258"/>
      <c r="P275" s="258"/>
      <c r="Q275" s="258"/>
      <c r="R275" s="258"/>
      <c r="S275" s="258"/>
      <c r="T275" s="25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0" t="s">
        <v>144</v>
      </c>
      <c r="AU275" s="260" t="s">
        <v>88</v>
      </c>
      <c r="AV275" s="13" t="s">
        <v>85</v>
      </c>
      <c r="AW275" s="13" t="s">
        <v>39</v>
      </c>
      <c r="AX275" s="13" t="s">
        <v>78</v>
      </c>
      <c r="AY275" s="260" t="s">
        <v>132</v>
      </c>
    </row>
    <row r="276" s="13" customFormat="1">
      <c r="A276" s="13"/>
      <c r="B276" s="251"/>
      <c r="C276" s="252"/>
      <c r="D276" s="247" t="s">
        <v>144</v>
      </c>
      <c r="E276" s="253" t="s">
        <v>32</v>
      </c>
      <c r="F276" s="254" t="s">
        <v>299</v>
      </c>
      <c r="G276" s="252"/>
      <c r="H276" s="253" t="s">
        <v>32</v>
      </c>
      <c r="I276" s="255"/>
      <c r="J276" s="252"/>
      <c r="K276" s="252"/>
      <c r="L276" s="256"/>
      <c r="M276" s="257"/>
      <c r="N276" s="258"/>
      <c r="O276" s="258"/>
      <c r="P276" s="258"/>
      <c r="Q276" s="258"/>
      <c r="R276" s="258"/>
      <c r="S276" s="258"/>
      <c r="T276" s="25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0" t="s">
        <v>144</v>
      </c>
      <c r="AU276" s="260" t="s">
        <v>88</v>
      </c>
      <c r="AV276" s="13" t="s">
        <v>85</v>
      </c>
      <c r="AW276" s="13" t="s">
        <v>39</v>
      </c>
      <c r="AX276" s="13" t="s">
        <v>78</v>
      </c>
      <c r="AY276" s="260" t="s">
        <v>132</v>
      </c>
    </row>
    <row r="277" s="13" customFormat="1">
      <c r="A277" s="13"/>
      <c r="B277" s="251"/>
      <c r="C277" s="252"/>
      <c r="D277" s="247" t="s">
        <v>144</v>
      </c>
      <c r="E277" s="253" t="s">
        <v>32</v>
      </c>
      <c r="F277" s="254" t="s">
        <v>255</v>
      </c>
      <c r="G277" s="252"/>
      <c r="H277" s="253" t="s">
        <v>32</v>
      </c>
      <c r="I277" s="255"/>
      <c r="J277" s="252"/>
      <c r="K277" s="252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144</v>
      </c>
      <c r="AU277" s="260" t="s">
        <v>88</v>
      </c>
      <c r="AV277" s="13" t="s">
        <v>85</v>
      </c>
      <c r="AW277" s="13" t="s">
        <v>39</v>
      </c>
      <c r="AX277" s="13" t="s">
        <v>78</v>
      </c>
      <c r="AY277" s="260" t="s">
        <v>132</v>
      </c>
    </row>
    <row r="278" s="13" customFormat="1">
      <c r="A278" s="13"/>
      <c r="B278" s="251"/>
      <c r="C278" s="252"/>
      <c r="D278" s="247" t="s">
        <v>144</v>
      </c>
      <c r="E278" s="253" t="s">
        <v>32</v>
      </c>
      <c r="F278" s="254" t="s">
        <v>256</v>
      </c>
      <c r="G278" s="252"/>
      <c r="H278" s="253" t="s">
        <v>32</v>
      </c>
      <c r="I278" s="255"/>
      <c r="J278" s="252"/>
      <c r="K278" s="252"/>
      <c r="L278" s="256"/>
      <c r="M278" s="257"/>
      <c r="N278" s="258"/>
      <c r="O278" s="258"/>
      <c r="P278" s="258"/>
      <c r="Q278" s="258"/>
      <c r="R278" s="258"/>
      <c r="S278" s="258"/>
      <c r="T278" s="25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0" t="s">
        <v>144</v>
      </c>
      <c r="AU278" s="260" t="s">
        <v>88</v>
      </c>
      <c r="AV278" s="13" t="s">
        <v>85</v>
      </c>
      <c r="AW278" s="13" t="s">
        <v>39</v>
      </c>
      <c r="AX278" s="13" t="s">
        <v>78</v>
      </c>
      <c r="AY278" s="260" t="s">
        <v>132</v>
      </c>
    </row>
    <row r="279" s="13" customFormat="1">
      <c r="A279" s="13"/>
      <c r="B279" s="251"/>
      <c r="C279" s="252"/>
      <c r="D279" s="247" t="s">
        <v>144</v>
      </c>
      <c r="E279" s="253" t="s">
        <v>32</v>
      </c>
      <c r="F279" s="254" t="s">
        <v>194</v>
      </c>
      <c r="G279" s="252"/>
      <c r="H279" s="253" t="s">
        <v>32</v>
      </c>
      <c r="I279" s="255"/>
      <c r="J279" s="252"/>
      <c r="K279" s="252"/>
      <c r="L279" s="256"/>
      <c r="M279" s="257"/>
      <c r="N279" s="258"/>
      <c r="O279" s="258"/>
      <c r="P279" s="258"/>
      <c r="Q279" s="258"/>
      <c r="R279" s="258"/>
      <c r="S279" s="258"/>
      <c r="T279" s="25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0" t="s">
        <v>144</v>
      </c>
      <c r="AU279" s="260" t="s">
        <v>88</v>
      </c>
      <c r="AV279" s="13" t="s">
        <v>85</v>
      </c>
      <c r="AW279" s="13" t="s">
        <v>39</v>
      </c>
      <c r="AX279" s="13" t="s">
        <v>78</v>
      </c>
      <c r="AY279" s="260" t="s">
        <v>132</v>
      </c>
    </row>
    <row r="280" s="13" customFormat="1">
      <c r="A280" s="13"/>
      <c r="B280" s="251"/>
      <c r="C280" s="252"/>
      <c r="D280" s="247" t="s">
        <v>144</v>
      </c>
      <c r="E280" s="253" t="s">
        <v>32</v>
      </c>
      <c r="F280" s="254" t="s">
        <v>257</v>
      </c>
      <c r="G280" s="252"/>
      <c r="H280" s="253" t="s">
        <v>32</v>
      </c>
      <c r="I280" s="255"/>
      <c r="J280" s="252"/>
      <c r="K280" s="252"/>
      <c r="L280" s="256"/>
      <c r="M280" s="257"/>
      <c r="N280" s="258"/>
      <c r="O280" s="258"/>
      <c r="P280" s="258"/>
      <c r="Q280" s="258"/>
      <c r="R280" s="258"/>
      <c r="S280" s="258"/>
      <c r="T280" s="25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0" t="s">
        <v>144</v>
      </c>
      <c r="AU280" s="260" t="s">
        <v>88</v>
      </c>
      <c r="AV280" s="13" t="s">
        <v>85</v>
      </c>
      <c r="AW280" s="13" t="s">
        <v>39</v>
      </c>
      <c r="AX280" s="13" t="s">
        <v>78</v>
      </c>
      <c r="AY280" s="260" t="s">
        <v>132</v>
      </c>
    </row>
    <row r="281" s="13" customFormat="1">
      <c r="A281" s="13"/>
      <c r="B281" s="251"/>
      <c r="C281" s="252"/>
      <c r="D281" s="247" t="s">
        <v>144</v>
      </c>
      <c r="E281" s="253" t="s">
        <v>32</v>
      </c>
      <c r="F281" s="254" t="s">
        <v>258</v>
      </c>
      <c r="G281" s="252"/>
      <c r="H281" s="253" t="s">
        <v>32</v>
      </c>
      <c r="I281" s="255"/>
      <c r="J281" s="252"/>
      <c r="K281" s="252"/>
      <c r="L281" s="256"/>
      <c r="M281" s="257"/>
      <c r="N281" s="258"/>
      <c r="O281" s="258"/>
      <c r="P281" s="258"/>
      <c r="Q281" s="258"/>
      <c r="R281" s="258"/>
      <c r="S281" s="258"/>
      <c r="T281" s="25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0" t="s">
        <v>144</v>
      </c>
      <c r="AU281" s="260" t="s">
        <v>88</v>
      </c>
      <c r="AV281" s="13" t="s">
        <v>85</v>
      </c>
      <c r="AW281" s="13" t="s">
        <v>39</v>
      </c>
      <c r="AX281" s="13" t="s">
        <v>78</v>
      </c>
      <c r="AY281" s="260" t="s">
        <v>132</v>
      </c>
    </row>
    <row r="282" s="13" customFormat="1">
      <c r="A282" s="13"/>
      <c r="B282" s="251"/>
      <c r="C282" s="252"/>
      <c r="D282" s="247" t="s">
        <v>144</v>
      </c>
      <c r="E282" s="253" t="s">
        <v>32</v>
      </c>
      <c r="F282" s="254" t="s">
        <v>150</v>
      </c>
      <c r="G282" s="252"/>
      <c r="H282" s="253" t="s">
        <v>32</v>
      </c>
      <c r="I282" s="255"/>
      <c r="J282" s="252"/>
      <c r="K282" s="252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144</v>
      </c>
      <c r="AU282" s="260" t="s">
        <v>88</v>
      </c>
      <c r="AV282" s="13" t="s">
        <v>85</v>
      </c>
      <c r="AW282" s="13" t="s">
        <v>39</v>
      </c>
      <c r="AX282" s="13" t="s">
        <v>78</v>
      </c>
      <c r="AY282" s="260" t="s">
        <v>132</v>
      </c>
    </row>
    <row r="283" s="13" customFormat="1">
      <c r="A283" s="13"/>
      <c r="B283" s="251"/>
      <c r="C283" s="252"/>
      <c r="D283" s="247" t="s">
        <v>144</v>
      </c>
      <c r="E283" s="253" t="s">
        <v>32</v>
      </c>
      <c r="F283" s="254" t="s">
        <v>151</v>
      </c>
      <c r="G283" s="252"/>
      <c r="H283" s="253" t="s">
        <v>32</v>
      </c>
      <c r="I283" s="255"/>
      <c r="J283" s="252"/>
      <c r="K283" s="252"/>
      <c r="L283" s="256"/>
      <c r="M283" s="257"/>
      <c r="N283" s="258"/>
      <c r="O283" s="258"/>
      <c r="P283" s="258"/>
      <c r="Q283" s="258"/>
      <c r="R283" s="258"/>
      <c r="S283" s="258"/>
      <c r="T283" s="25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0" t="s">
        <v>144</v>
      </c>
      <c r="AU283" s="260" t="s">
        <v>88</v>
      </c>
      <c r="AV283" s="13" t="s">
        <v>85</v>
      </c>
      <c r="AW283" s="13" t="s">
        <v>39</v>
      </c>
      <c r="AX283" s="13" t="s">
        <v>78</v>
      </c>
      <c r="AY283" s="260" t="s">
        <v>132</v>
      </c>
    </row>
    <row r="284" s="13" customFormat="1">
      <c r="A284" s="13"/>
      <c r="B284" s="251"/>
      <c r="C284" s="252"/>
      <c r="D284" s="247" t="s">
        <v>144</v>
      </c>
      <c r="E284" s="253" t="s">
        <v>32</v>
      </c>
      <c r="F284" s="254" t="s">
        <v>152</v>
      </c>
      <c r="G284" s="252"/>
      <c r="H284" s="253" t="s">
        <v>32</v>
      </c>
      <c r="I284" s="255"/>
      <c r="J284" s="252"/>
      <c r="K284" s="252"/>
      <c r="L284" s="256"/>
      <c r="M284" s="257"/>
      <c r="N284" s="258"/>
      <c r="O284" s="258"/>
      <c r="P284" s="258"/>
      <c r="Q284" s="258"/>
      <c r="R284" s="258"/>
      <c r="S284" s="258"/>
      <c r="T284" s="25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0" t="s">
        <v>144</v>
      </c>
      <c r="AU284" s="260" t="s">
        <v>88</v>
      </c>
      <c r="AV284" s="13" t="s">
        <v>85</v>
      </c>
      <c r="AW284" s="13" t="s">
        <v>39</v>
      </c>
      <c r="AX284" s="13" t="s">
        <v>78</v>
      </c>
      <c r="AY284" s="260" t="s">
        <v>132</v>
      </c>
    </row>
    <row r="285" s="14" customFormat="1">
      <c r="A285" s="14"/>
      <c r="B285" s="261"/>
      <c r="C285" s="262"/>
      <c r="D285" s="247" t="s">
        <v>144</v>
      </c>
      <c r="E285" s="263" t="s">
        <v>32</v>
      </c>
      <c r="F285" s="264" t="s">
        <v>206</v>
      </c>
      <c r="G285" s="262"/>
      <c r="H285" s="265">
        <v>2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1" t="s">
        <v>144</v>
      </c>
      <c r="AU285" s="271" t="s">
        <v>88</v>
      </c>
      <c r="AV285" s="14" t="s">
        <v>88</v>
      </c>
      <c r="AW285" s="14" t="s">
        <v>39</v>
      </c>
      <c r="AX285" s="14" t="s">
        <v>78</v>
      </c>
      <c r="AY285" s="271" t="s">
        <v>132</v>
      </c>
    </row>
    <row r="286" s="14" customFormat="1">
      <c r="A286" s="14"/>
      <c r="B286" s="261"/>
      <c r="C286" s="262"/>
      <c r="D286" s="247" t="s">
        <v>144</v>
      </c>
      <c r="E286" s="263" t="s">
        <v>32</v>
      </c>
      <c r="F286" s="264" t="s">
        <v>300</v>
      </c>
      <c r="G286" s="262"/>
      <c r="H286" s="265">
        <v>1</v>
      </c>
      <c r="I286" s="266"/>
      <c r="J286" s="262"/>
      <c r="K286" s="262"/>
      <c r="L286" s="267"/>
      <c r="M286" s="268"/>
      <c r="N286" s="269"/>
      <c r="O286" s="269"/>
      <c r="P286" s="269"/>
      <c r="Q286" s="269"/>
      <c r="R286" s="269"/>
      <c r="S286" s="269"/>
      <c r="T286" s="27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1" t="s">
        <v>144</v>
      </c>
      <c r="AU286" s="271" t="s">
        <v>88</v>
      </c>
      <c r="AV286" s="14" t="s">
        <v>88</v>
      </c>
      <c r="AW286" s="14" t="s">
        <v>39</v>
      </c>
      <c r="AX286" s="14" t="s">
        <v>78</v>
      </c>
      <c r="AY286" s="271" t="s">
        <v>132</v>
      </c>
    </row>
    <row r="287" s="15" customFormat="1">
      <c r="A287" s="15"/>
      <c r="B287" s="272"/>
      <c r="C287" s="273"/>
      <c r="D287" s="247" t="s">
        <v>144</v>
      </c>
      <c r="E287" s="274" t="s">
        <v>32</v>
      </c>
      <c r="F287" s="275" t="s">
        <v>155</v>
      </c>
      <c r="G287" s="273"/>
      <c r="H287" s="276">
        <v>3</v>
      </c>
      <c r="I287" s="277"/>
      <c r="J287" s="273"/>
      <c r="K287" s="273"/>
      <c r="L287" s="278"/>
      <c r="M287" s="279"/>
      <c r="N287" s="280"/>
      <c r="O287" s="280"/>
      <c r="P287" s="280"/>
      <c r="Q287" s="280"/>
      <c r="R287" s="280"/>
      <c r="S287" s="280"/>
      <c r="T287" s="28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82" t="s">
        <v>144</v>
      </c>
      <c r="AU287" s="282" t="s">
        <v>88</v>
      </c>
      <c r="AV287" s="15" t="s">
        <v>156</v>
      </c>
      <c r="AW287" s="15" t="s">
        <v>39</v>
      </c>
      <c r="AX287" s="15" t="s">
        <v>85</v>
      </c>
      <c r="AY287" s="282" t="s">
        <v>132</v>
      </c>
    </row>
    <row r="288" s="12" customFormat="1" ht="22.8" customHeight="1">
      <c r="A288" s="12"/>
      <c r="B288" s="218"/>
      <c r="C288" s="219"/>
      <c r="D288" s="220" t="s">
        <v>77</v>
      </c>
      <c r="E288" s="232" t="s">
        <v>301</v>
      </c>
      <c r="F288" s="232" t="s">
        <v>302</v>
      </c>
      <c r="G288" s="219"/>
      <c r="H288" s="219"/>
      <c r="I288" s="222"/>
      <c r="J288" s="233">
        <f>BK288</f>
        <v>0</v>
      </c>
      <c r="K288" s="219"/>
      <c r="L288" s="224"/>
      <c r="M288" s="225"/>
      <c r="N288" s="226"/>
      <c r="O288" s="226"/>
      <c r="P288" s="227">
        <f>SUM(P289:P422)</f>
        <v>0</v>
      </c>
      <c r="Q288" s="226"/>
      <c r="R288" s="227">
        <f>SUM(R289:R422)</f>
        <v>0</v>
      </c>
      <c r="S288" s="226"/>
      <c r="T288" s="228">
        <f>SUM(T289:T422)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9" t="s">
        <v>88</v>
      </c>
      <c r="AT288" s="230" t="s">
        <v>77</v>
      </c>
      <c r="AU288" s="230" t="s">
        <v>85</v>
      </c>
      <c r="AY288" s="229" t="s">
        <v>132</v>
      </c>
      <c r="BK288" s="231">
        <f>SUM(BK289:BK422)</f>
        <v>0</v>
      </c>
    </row>
    <row r="289" s="2" customFormat="1" ht="16.5" customHeight="1">
      <c r="A289" s="41"/>
      <c r="B289" s="42"/>
      <c r="C289" s="234" t="s">
        <v>303</v>
      </c>
      <c r="D289" s="234" t="s">
        <v>135</v>
      </c>
      <c r="E289" s="235" t="s">
        <v>304</v>
      </c>
      <c r="F289" s="236" t="s">
        <v>305</v>
      </c>
      <c r="G289" s="237" t="s">
        <v>138</v>
      </c>
      <c r="H289" s="238">
        <v>8</v>
      </c>
      <c r="I289" s="239"/>
      <c r="J289" s="240">
        <f>ROUND(I289*H289,2)</f>
        <v>0</v>
      </c>
      <c r="K289" s="236" t="s">
        <v>139</v>
      </c>
      <c r="L289" s="47"/>
      <c r="M289" s="241" t="s">
        <v>32</v>
      </c>
      <c r="N289" s="242" t="s">
        <v>49</v>
      </c>
      <c r="O289" s="87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45" t="s">
        <v>140</v>
      </c>
      <c r="AT289" s="245" t="s">
        <v>135</v>
      </c>
      <c r="AU289" s="245" t="s">
        <v>88</v>
      </c>
      <c r="AY289" s="19" t="s">
        <v>132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9" t="s">
        <v>85</v>
      </c>
      <c r="BK289" s="246">
        <f>ROUND(I289*H289,2)</f>
        <v>0</v>
      </c>
      <c r="BL289" s="19" t="s">
        <v>140</v>
      </c>
      <c r="BM289" s="245" t="s">
        <v>306</v>
      </c>
    </row>
    <row r="290" s="2" customFormat="1">
      <c r="A290" s="41"/>
      <c r="B290" s="42"/>
      <c r="C290" s="43"/>
      <c r="D290" s="247" t="s">
        <v>142</v>
      </c>
      <c r="E290" s="43"/>
      <c r="F290" s="248" t="s">
        <v>305</v>
      </c>
      <c r="G290" s="43"/>
      <c r="H290" s="43"/>
      <c r="I290" s="151"/>
      <c r="J290" s="43"/>
      <c r="K290" s="43"/>
      <c r="L290" s="47"/>
      <c r="M290" s="249"/>
      <c r="N290" s="250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19" t="s">
        <v>142</v>
      </c>
      <c r="AU290" s="19" t="s">
        <v>88</v>
      </c>
    </row>
    <row r="291" s="2" customFormat="1">
      <c r="A291" s="41"/>
      <c r="B291" s="42"/>
      <c r="C291" s="43"/>
      <c r="D291" s="247" t="s">
        <v>307</v>
      </c>
      <c r="E291" s="43"/>
      <c r="F291" s="283" t="s">
        <v>308</v>
      </c>
      <c r="G291" s="43"/>
      <c r="H291" s="43"/>
      <c r="I291" s="151"/>
      <c r="J291" s="43"/>
      <c r="K291" s="43"/>
      <c r="L291" s="47"/>
      <c r="M291" s="249"/>
      <c r="N291" s="250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307</v>
      </c>
      <c r="AU291" s="19" t="s">
        <v>88</v>
      </c>
    </row>
    <row r="292" s="14" customFormat="1">
      <c r="A292" s="14"/>
      <c r="B292" s="261"/>
      <c r="C292" s="262"/>
      <c r="D292" s="247" t="s">
        <v>144</v>
      </c>
      <c r="E292" s="263" t="s">
        <v>32</v>
      </c>
      <c r="F292" s="264" t="s">
        <v>309</v>
      </c>
      <c r="G292" s="262"/>
      <c r="H292" s="265">
        <v>2</v>
      </c>
      <c r="I292" s="266"/>
      <c r="J292" s="262"/>
      <c r="K292" s="262"/>
      <c r="L292" s="267"/>
      <c r="M292" s="268"/>
      <c r="N292" s="269"/>
      <c r="O292" s="269"/>
      <c r="P292" s="269"/>
      <c r="Q292" s="269"/>
      <c r="R292" s="269"/>
      <c r="S292" s="269"/>
      <c r="T292" s="27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1" t="s">
        <v>144</v>
      </c>
      <c r="AU292" s="271" t="s">
        <v>88</v>
      </c>
      <c r="AV292" s="14" t="s">
        <v>88</v>
      </c>
      <c r="AW292" s="14" t="s">
        <v>39</v>
      </c>
      <c r="AX292" s="14" t="s">
        <v>78</v>
      </c>
      <c r="AY292" s="271" t="s">
        <v>132</v>
      </c>
    </row>
    <row r="293" s="14" customFormat="1">
      <c r="A293" s="14"/>
      <c r="B293" s="261"/>
      <c r="C293" s="262"/>
      <c r="D293" s="247" t="s">
        <v>144</v>
      </c>
      <c r="E293" s="263" t="s">
        <v>32</v>
      </c>
      <c r="F293" s="264" t="s">
        <v>310</v>
      </c>
      <c r="G293" s="262"/>
      <c r="H293" s="265">
        <v>3</v>
      </c>
      <c r="I293" s="266"/>
      <c r="J293" s="262"/>
      <c r="K293" s="262"/>
      <c r="L293" s="267"/>
      <c r="M293" s="268"/>
      <c r="N293" s="269"/>
      <c r="O293" s="269"/>
      <c r="P293" s="269"/>
      <c r="Q293" s="269"/>
      <c r="R293" s="269"/>
      <c r="S293" s="269"/>
      <c r="T293" s="27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1" t="s">
        <v>144</v>
      </c>
      <c r="AU293" s="271" t="s">
        <v>88</v>
      </c>
      <c r="AV293" s="14" t="s">
        <v>88</v>
      </c>
      <c r="AW293" s="14" t="s">
        <v>39</v>
      </c>
      <c r="AX293" s="14" t="s">
        <v>78</v>
      </c>
      <c r="AY293" s="271" t="s">
        <v>132</v>
      </c>
    </row>
    <row r="294" s="14" customFormat="1">
      <c r="A294" s="14"/>
      <c r="B294" s="261"/>
      <c r="C294" s="262"/>
      <c r="D294" s="247" t="s">
        <v>144</v>
      </c>
      <c r="E294" s="263" t="s">
        <v>32</v>
      </c>
      <c r="F294" s="264" t="s">
        <v>222</v>
      </c>
      <c r="G294" s="262"/>
      <c r="H294" s="265">
        <v>3</v>
      </c>
      <c r="I294" s="266"/>
      <c r="J294" s="262"/>
      <c r="K294" s="262"/>
      <c r="L294" s="267"/>
      <c r="M294" s="268"/>
      <c r="N294" s="269"/>
      <c r="O294" s="269"/>
      <c r="P294" s="269"/>
      <c r="Q294" s="269"/>
      <c r="R294" s="269"/>
      <c r="S294" s="269"/>
      <c r="T294" s="27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1" t="s">
        <v>144</v>
      </c>
      <c r="AU294" s="271" t="s">
        <v>88</v>
      </c>
      <c r="AV294" s="14" t="s">
        <v>88</v>
      </c>
      <c r="AW294" s="14" t="s">
        <v>39</v>
      </c>
      <c r="AX294" s="14" t="s">
        <v>78</v>
      </c>
      <c r="AY294" s="271" t="s">
        <v>132</v>
      </c>
    </row>
    <row r="295" s="15" customFormat="1">
      <c r="A295" s="15"/>
      <c r="B295" s="272"/>
      <c r="C295" s="273"/>
      <c r="D295" s="247" t="s">
        <v>144</v>
      </c>
      <c r="E295" s="274" t="s">
        <v>32</v>
      </c>
      <c r="F295" s="275" t="s">
        <v>155</v>
      </c>
      <c r="G295" s="273"/>
      <c r="H295" s="276">
        <v>8</v>
      </c>
      <c r="I295" s="277"/>
      <c r="J295" s="273"/>
      <c r="K295" s="273"/>
      <c r="L295" s="278"/>
      <c r="M295" s="279"/>
      <c r="N295" s="280"/>
      <c r="O295" s="280"/>
      <c r="P295" s="280"/>
      <c r="Q295" s="280"/>
      <c r="R295" s="280"/>
      <c r="S295" s="280"/>
      <c r="T295" s="281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82" t="s">
        <v>144</v>
      </c>
      <c r="AU295" s="282" t="s">
        <v>88</v>
      </c>
      <c r="AV295" s="15" t="s">
        <v>156</v>
      </c>
      <c r="AW295" s="15" t="s">
        <v>39</v>
      </c>
      <c r="AX295" s="15" t="s">
        <v>85</v>
      </c>
      <c r="AY295" s="282" t="s">
        <v>132</v>
      </c>
    </row>
    <row r="296" s="2" customFormat="1" ht="16.5" customHeight="1">
      <c r="A296" s="41"/>
      <c r="B296" s="42"/>
      <c r="C296" s="234" t="s">
        <v>8</v>
      </c>
      <c r="D296" s="234" t="s">
        <v>135</v>
      </c>
      <c r="E296" s="235" t="s">
        <v>311</v>
      </c>
      <c r="F296" s="236" t="s">
        <v>312</v>
      </c>
      <c r="G296" s="237" t="s">
        <v>138</v>
      </c>
      <c r="H296" s="238">
        <v>24</v>
      </c>
      <c r="I296" s="239"/>
      <c r="J296" s="240">
        <f>ROUND(I296*H296,2)</f>
        <v>0</v>
      </c>
      <c r="K296" s="236" t="s">
        <v>139</v>
      </c>
      <c r="L296" s="47"/>
      <c r="M296" s="241" t="s">
        <v>32</v>
      </c>
      <c r="N296" s="242" t="s">
        <v>49</v>
      </c>
      <c r="O296" s="87"/>
      <c r="P296" s="243">
        <f>O296*H296</f>
        <v>0</v>
      </c>
      <c r="Q296" s="243">
        <v>0</v>
      </c>
      <c r="R296" s="243">
        <f>Q296*H296</f>
        <v>0</v>
      </c>
      <c r="S296" s="243">
        <v>0</v>
      </c>
      <c r="T296" s="244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45" t="s">
        <v>140</v>
      </c>
      <c r="AT296" s="245" t="s">
        <v>135</v>
      </c>
      <c r="AU296" s="245" t="s">
        <v>88</v>
      </c>
      <c r="AY296" s="19" t="s">
        <v>132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19" t="s">
        <v>85</v>
      </c>
      <c r="BK296" s="246">
        <f>ROUND(I296*H296,2)</f>
        <v>0</v>
      </c>
      <c r="BL296" s="19" t="s">
        <v>140</v>
      </c>
      <c r="BM296" s="245" t="s">
        <v>313</v>
      </c>
    </row>
    <row r="297" s="2" customFormat="1">
      <c r="A297" s="41"/>
      <c r="B297" s="42"/>
      <c r="C297" s="43"/>
      <c r="D297" s="247" t="s">
        <v>142</v>
      </c>
      <c r="E297" s="43"/>
      <c r="F297" s="248" t="s">
        <v>314</v>
      </c>
      <c r="G297" s="43"/>
      <c r="H297" s="43"/>
      <c r="I297" s="151"/>
      <c r="J297" s="43"/>
      <c r="K297" s="43"/>
      <c r="L297" s="47"/>
      <c r="M297" s="249"/>
      <c r="N297" s="250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19" t="s">
        <v>142</v>
      </c>
      <c r="AU297" s="19" t="s">
        <v>88</v>
      </c>
    </row>
    <row r="298" s="2" customFormat="1">
      <c r="A298" s="41"/>
      <c r="B298" s="42"/>
      <c r="C298" s="43"/>
      <c r="D298" s="247" t="s">
        <v>307</v>
      </c>
      <c r="E298" s="43"/>
      <c r="F298" s="283" t="s">
        <v>315</v>
      </c>
      <c r="G298" s="43"/>
      <c r="H298" s="43"/>
      <c r="I298" s="151"/>
      <c r="J298" s="43"/>
      <c r="K298" s="43"/>
      <c r="L298" s="47"/>
      <c r="M298" s="249"/>
      <c r="N298" s="250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19" t="s">
        <v>307</v>
      </c>
      <c r="AU298" s="19" t="s">
        <v>88</v>
      </c>
    </row>
    <row r="299" s="14" customFormat="1">
      <c r="A299" s="14"/>
      <c r="B299" s="261"/>
      <c r="C299" s="262"/>
      <c r="D299" s="247" t="s">
        <v>144</v>
      </c>
      <c r="E299" s="263" t="s">
        <v>32</v>
      </c>
      <c r="F299" s="264" t="s">
        <v>316</v>
      </c>
      <c r="G299" s="262"/>
      <c r="H299" s="265">
        <v>6</v>
      </c>
      <c r="I299" s="266"/>
      <c r="J299" s="262"/>
      <c r="K299" s="262"/>
      <c r="L299" s="267"/>
      <c r="M299" s="268"/>
      <c r="N299" s="269"/>
      <c r="O299" s="269"/>
      <c r="P299" s="269"/>
      <c r="Q299" s="269"/>
      <c r="R299" s="269"/>
      <c r="S299" s="269"/>
      <c r="T299" s="27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1" t="s">
        <v>144</v>
      </c>
      <c r="AU299" s="271" t="s">
        <v>88</v>
      </c>
      <c r="AV299" s="14" t="s">
        <v>88</v>
      </c>
      <c r="AW299" s="14" t="s">
        <v>39</v>
      </c>
      <c r="AX299" s="14" t="s">
        <v>78</v>
      </c>
      <c r="AY299" s="271" t="s">
        <v>132</v>
      </c>
    </row>
    <row r="300" s="14" customFormat="1">
      <c r="A300" s="14"/>
      <c r="B300" s="261"/>
      <c r="C300" s="262"/>
      <c r="D300" s="247" t="s">
        <v>144</v>
      </c>
      <c r="E300" s="263" t="s">
        <v>32</v>
      </c>
      <c r="F300" s="264" t="s">
        <v>317</v>
      </c>
      <c r="G300" s="262"/>
      <c r="H300" s="265">
        <v>8</v>
      </c>
      <c r="I300" s="266"/>
      <c r="J300" s="262"/>
      <c r="K300" s="262"/>
      <c r="L300" s="267"/>
      <c r="M300" s="268"/>
      <c r="N300" s="269"/>
      <c r="O300" s="269"/>
      <c r="P300" s="269"/>
      <c r="Q300" s="269"/>
      <c r="R300" s="269"/>
      <c r="S300" s="269"/>
      <c r="T300" s="27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1" t="s">
        <v>144</v>
      </c>
      <c r="AU300" s="271" t="s">
        <v>88</v>
      </c>
      <c r="AV300" s="14" t="s">
        <v>88</v>
      </c>
      <c r="AW300" s="14" t="s">
        <v>39</v>
      </c>
      <c r="AX300" s="14" t="s">
        <v>78</v>
      </c>
      <c r="AY300" s="271" t="s">
        <v>132</v>
      </c>
    </row>
    <row r="301" s="14" customFormat="1">
      <c r="A301" s="14"/>
      <c r="B301" s="261"/>
      <c r="C301" s="262"/>
      <c r="D301" s="247" t="s">
        <v>144</v>
      </c>
      <c r="E301" s="263" t="s">
        <v>32</v>
      </c>
      <c r="F301" s="264" t="s">
        <v>318</v>
      </c>
      <c r="G301" s="262"/>
      <c r="H301" s="265">
        <v>8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1" t="s">
        <v>144</v>
      </c>
      <c r="AU301" s="271" t="s">
        <v>88</v>
      </c>
      <c r="AV301" s="14" t="s">
        <v>88</v>
      </c>
      <c r="AW301" s="14" t="s">
        <v>39</v>
      </c>
      <c r="AX301" s="14" t="s">
        <v>78</v>
      </c>
      <c r="AY301" s="271" t="s">
        <v>132</v>
      </c>
    </row>
    <row r="302" s="14" customFormat="1">
      <c r="A302" s="14"/>
      <c r="B302" s="261"/>
      <c r="C302" s="262"/>
      <c r="D302" s="247" t="s">
        <v>144</v>
      </c>
      <c r="E302" s="263" t="s">
        <v>32</v>
      </c>
      <c r="F302" s="264" t="s">
        <v>198</v>
      </c>
      <c r="G302" s="262"/>
      <c r="H302" s="265">
        <v>2</v>
      </c>
      <c r="I302" s="266"/>
      <c r="J302" s="262"/>
      <c r="K302" s="262"/>
      <c r="L302" s="267"/>
      <c r="M302" s="268"/>
      <c r="N302" s="269"/>
      <c r="O302" s="269"/>
      <c r="P302" s="269"/>
      <c r="Q302" s="269"/>
      <c r="R302" s="269"/>
      <c r="S302" s="269"/>
      <c r="T302" s="27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1" t="s">
        <v>144</v>
      </c>
      <c r="AU302" s="271" t="s">
        <v>88</v>
      </c>
      <c r="AV302" s="14" t="s">
        <v>88</v>
      </c>
      <c r="AW302" s="14" t="s">
        <v>39</v>
      </c>
      <c r="AX302" s="14" t="s">
        <v>78</v>
      </c>
      <c r="AY302" s="271" t="s">
        <v>132</v>
      </c>
    </row>
    <row r="303" s="15" customFormat="1">
      <c r="A303" s="15"/>
      <c r="B303" s="272"/>
      <c r="C303" s="273"/>
      <c r="D303" s="247" t="s">
        <v>144</v>
      </c>
      <c r="E303" s="274" t="s">
        <v>32</v>
      </c>
      <c r="F303" s="275" t="s">
        <v>155</v>
      </c>
      <c r="G303" s="273"/>
      <c r="H303" s="276">
        <v>24</v>
      </c>
      <c r="I303" s="277"/>
      <c r="J303" s="273"/>
      <c r="K303" s="273"/>
      <c r="L303" s="278"/>
      <c r="M303" s="279"/>
      <c r="N303" s="280"/>
      <c r="O303" s="280"/>
      <c r="P303" s="280"/>
      <c r="Q303" s="280"/>
      <c r="R303" s="280"/>
      <c r="S303" s="280"/>
      <c r="T303" s="281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82" t="s">
        <v>144</v>
      </c>
      <c r="AU303" s="282" t="s">
        <v>88</v>
      </c>
      <c r="AV303" s="15" t="s">
        <v>156</v>
      </c>
      <c r="AW303" s="15" t="s">
        <v>39</v>
      </c>
      <c r="AX303" s="15" t="s">
        <v>85</v>
      </c>
      <c r="AY303" s="282" t="s">
        <v>132</v>
      </c>
    </row>
    <row r="304" s="2" customFormat="1" ht="16.5" customHeight="1">
      <c r="A304" s="41"/>
      <c r="B304" s="42"/>
      <c r="C304" s="234" t="s">
        <v>140</v>
      </c>
      <c r="D304" s="234" t="s">
        <v>135</v>
      </c>
      <c r="E304" s="235" t="s">
        <v>319</v>
      </c>
      <c r="F304" s="236" t="s">
        <v>320</v>
      </c>
      <c r="G304" s="237" t="s">
        <v>138</v>
      </c>
      <c r="H304" s="238">
        <v>23</v>
      </c>
      <c r="I304" s="239"/>
      <c r="J304" s="240">
        <f>ROUND(I304*H304,2)</f>
        <v>0</v>
      </c>
      <c r="K304" s="236" t="s">
        <v>139</v>
      </c>
      <c r="L304" s="47"/>
      <c r="M304" s="241" t="s">
        <v>32</v>
      </c>
      <c r="N304" s="242" t="s">
        <v>49</v>
      </c>
      <c r="O304" s="87"/>
      <c r="P304" s="243">
        <f>O304*H304</f>
        <v>0</v>
      </c>
      <c r="Q304" s="243">
        <v>0</v>
      </c>
      <c r="R304" s="243">
        <f>Q304*H304</f>
        <v>0</v>
      </c>
      <c r="S304" s="243">
        <v>0</v>
      </c>
      <c r="T304" s="244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45" t="s">
        <v>140</v>
      </c>
      <c r="AT304" s="245" t="s">
        <v>135</v>
      </c>
      <c r="AU304" s="245" t="s">
        <v>88</v>
      </c>
      <c r="AY304" s="19" t="s">
        <v>132</v>
      </c>
      <c r="BE304" s="246">
        <f>IF(N304="základní",J304,0)</f>
        <v>0</v>
      </c>
      <c r="BF304" s="246">
        <f>IF(N304="snížená",J304,0)</f>
        <v>0</v>
      </c>
      <c r="BG304" s="246">
        <f>IF(N304="zákl. přenesená",J304,0)</f>
        <v>0</v>
      </c>
      <c r="BH304" s="246">
        <f>IF(N304="sníž. přenesená",J304,0)</f>
        <v>0</v>
      </c>
      <c r="BI304" s="246">
        <f>IF(N304="nulová",J304,0)</f>
        <v>0</v>
      </c>
      <c r="BJ304" s="19" t="s">
        <v>85</v>
      </c>
      <c r="BK304" s="246">
        <f>ROUND(I304*H304,2)</f>
        <v>0</v>
      </c>
      <c r="BL304" s="19" t="s">
        <v>140</v>
      </c>
      <c r="BM304" s="245" t="s">
        <v>321</v>
      </c>
    </row>
    <row r="305" s="2" customFormat="1">
      <c r="A305" s="41"/>
      <c r="B305" s="42"/>
      <c r="C305" s="43"/>
      <c r="D305" s="247" t="s">
        <v>142</v>
      </c>
      <c r="E305" s="43"/>
      <c r="F305" s="248" t="s">
        <v>320</v>
      </c>
      <c r="G305" s="43"/>
      <c r="H305" s="43"/>
      <c r="I305" s="151"/>
      <c r="J305" s="43"/>
      <c r="K305" s="43"/>
      <c r="L305" s="47"/>
      <c r="M305" s="249"/>
      <c r="N305" s="250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19" t="s">
        <v>142</v>
      </c>
      <c r="AU305" s="19" t="s">
        <v>88</v>
      </c>
    </row>
    <row r="306" s="2" customFormat="1">
      <c r="A306" s="41"/>
      <c r="B306" s="42"/>
      <c r="C306" s="43"/>
      <c r="D306" s="247" t="s">
        <v>307</v>
      </c>
      <c r="E306" s="43"/>
      <c r="F306" s="283" t="s">
        <v>322</v>
      </c>
      <c r="G306" s="43"/>
      <c r="H306" s="43"/>
      <c r="I306" s="151"/>
      <c r="J306" s="43"/>
      <c r="K306" s="43"/>
      <c r="L306" s="47"/>
      <c r="M306" s="249"/>
      <c r="N306" s="250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19" t="s">
        <v>307</v>
      </c>
      <c r="AU306" s="19" t="s">
        <v>88</v>
      </c>
    </row>
    <row r="307" s="13" customFormat="1">
      <c r="A307" s="13"/>
      <c r="B307" s="251"/>
      <c r="C307" s="252"/>
      <c r="D307" s="247" t="s">
        <v>144</v>
      </c>
      <c r="E307" s="253" t="s">
        <v>32</v>
      </c>
      <c r="F307" s="254" t="s">
        <v>323</v>
      </c>
      <c r="G307" s="252"/>
      <c r="H307" s="253" t="s">
        <v>32</v>
      </c>
      <c r="I307" s="255"/>
      <c r="J307" s="252"/>
      <c r="K307" s="252"/>
      <c r="L307" s="256"/>
      <c r="M307" s="257"/>
      <c r="N307" s="258"/>
      <c r="O307" s="258"/>
      <c r="P307" s="258"/>
      <c r="Q307" s="258"/>
      <c r="R307" s="258"/>
      <c r="S307" s="258"/>
      <c r="T307" s="25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0" t="s">
        <v>144</v>
      </c>
      <c r="AU307" s="260" t="s">
        <v>88</v>
      </c>
      <c r="AV307" s="13" t="s">
        <v>85</v>
      </c>
      <c r="AW307" s="13" t="s">
        <v>39</v>
      </c>
      <c r="AX307" s="13" t="s">
        <v>78</v>
      </c>
      <c r="AY307" s="260" t="s">
        <v>132</v>
      </c>
    </row>
    <row r="308" s="14" customFormat="1">
      <c r="A308" s="14"/>
      <c r="B308" s="261"/>
      <c r="C308" s="262"/>
      <c r="D308" s="247" t="s">
        <v>144</v>
      </c>
      <c r="E308" s="263" t="s">
        <v>32</v>
      </c>
      <c r="F308" s="264" t="s">
        <v>309</v>
      </c>
      <c r="G308" s="262"/>
      <c r="H308" s="265">
        <v>2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1" t="s">
        <v>144</v>
      </c>
      <c r="AU308" s="271" t="s">
        <v>88</v>
      </c>
      <c r="AV308" s="14" t="s">
        <v>88</v>
      </c>
      <c r="AW308" s="14" t="s">
        <v>39</v>
      </c>
      <c r="AX308" s="14" t="s">
        <v>78</v>
      </c>
      <c r="AY308" s="271" t="s">
        <v>132</v>
      </c>
    </row>
    <row r="309" s="14" customFormat="1">
      <c r="A309" s="14"/>
      <c r="B309" s="261"/>
      <c r="C309" s="262"/>
      <c r="D309" s="247" t="s">
        <v>144</v>
      </c>
      <c r="E309" s="263" t="s">
        <v>32</v>
      </c>
      <c r="F309" s="264" t="s">
        <v>324</v>
      </c>
      <c r="G309" s="262"/>
      <c r="H309" s="265">
        <v>9</v>
      </c>
      <c r="I309" s="266"/>
      <c r="J309" s="262"/>
      <c r="K309" s="262"/>
      <c r="L309" s="267"/>
      <c r="M309" s="268"/>
      <c r="N309" s="269"/>
      <c r="O309" s="269"/>
      <c r="P309" s="269"/>
      <c r="Q309" s="269"/>
      <c r="R309" s="269"/>
      <c r="S309" s="269"/>
      <c r="T309" s="27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1" t="s">
        <v>144</v>
      </c>
      <c r="AU309" s="271" t="s">
        <v>88</v>
      </c>
      <c r="AV309" s="14" t="s">
        <v>88</v>
      </c>
      <c r="AW309" s="14" t="s">
        <v>39</v>
      </c>
      <c r="AX309" s="14" t="s">
        <v>78</v>
      </c>
      <c r="AY309" s="271" t="s">
        <v>132</v>
      </c>
    </row>
    <row r="310" s="14" customFormat="1">
      <c r="A310" s="14"/>
      <c r="B310" s="261"/>
      <c r="C310" s="262"/>
      <c r="D310" s="247" t="s">
        <v>144</v>
      </c>
      <c r="E310" s="263" t="s">
        <v>32</v>
      </c>
      <c r="F310" s="264" t="s">
        <v>325</v>
      </c>
      <c r="G310" s="262"/>
      <c r="H310" s="265">
        <v>10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1" t="s">
        <v>144</v>
      </c>
      <c r="AU310" s="271" t="s">
        <v>88</v>
      </c>
      <c r="AV310" s="14" t="s">
        <v>88</v>
      </c>
      <c r="AW310" s="14" t="s">
        <v>39</v>
      </c>
      <c r="AX310" s="14" t="s">
        <v>78</v>
      </c>
      <c r="AY310" s="271" t="s">
        <v>132</v>
      </c>
    </row>
    <row r="311" s="14" customFormat="1">
      <c r="A311" s="14"/>
      <c r="B311" s="261"/>
      <c r="C311" s="262"/>
      <c r="D311" s="247" t="s">
        <v>144</v>
      </c>
      <c r="E311" s="263" t="s">
        <v>32</v>
      </c>
      <c r="F311" s="264" t="s">
        <v>198</v>
      </c>
      <c r="G311" s="262"/>
      <c r="H311" s="265">
        <v>2</v>
      </c>
      <c r="I311" s="266"/>
      <c r="J311" s="262"/>
      <c r="K311" s="262"/>
      <c r="L311" s="267"/>
      <c r="M311" s="268"/>
      <c r="N311" s="269"/>
      <c r="O311" s="269"/>
      <c r="P311" s="269"/>
      <c r="Q311" s="269"/>
      <c r="R311" s="269"/>
      <c r="S311" s="269"/>
      <c r="T311" s="27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1" t="s">
        <v>144</v>
      </c>
      <c r="AU311" s="271" t="s">
        <v>88</v>
      </c>
      <c r="AV311" s="14" t="s">
        <v>88</v>
      </c>
      <c r="AW311" s="14" t="s">
        <v>39</v>
      </c>
      <c r="AX311" s="14" t="s">
        <v>78</v>
      </c>
      <c r="AY311" s="271" t="s">
        <v>132</v>
      </c>
    </row>
    <row r="312" s="15" customFormat="1">
      <c r="A312" s="15"/>
      <c r="B312" s="272"/>
      <c r="C312" s="273"/>
      <c r="D312" s="247" t="s">
        <v>144</v>
      </c>
      <c r="E312" s="274" t="s">
        <v>32</v>
      </c>
      <c r="F312" s="275" t="s">
        <v>155</v>
      </c>
      <c r="G312" s="273"/>
      <c r="H312" s="276">
        <v>23</v>
      </c>
      <c r="I312" s="277"/>
      <c r="J312" s="273"/>
      <c r="K312" s="273"/>
      <c r="L312" s="278"/>
      <c r="M312" s="279"/>
      <c r="N312" s="280"/>
      <c r="O312" s="280"/>
      <c r="P312" s="280"/>
      <c r="Q312" s="280"/>
      <c r="R312" s="280"/>
      <c r="S312" s="280"/>
      <c r="T312" s="28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82" t="s">
        <v>144</v>
      </c>
      <c r="AU312" s="282" t="s">
        <v>88</v>
      </c>
      <c r="AV312" s="15" t="s">
        <v>156</v>
      </c>
      <c r="AW312" s="15" t="s">
        <v>39</v>
      </c>
      <c r="AX312" s="15" t="s">
        <v>85</v>
      </c>
      <c r="AY312" s="282" t="s">
        <v>132</v>
      </c>
    </row>
    <row r="313" s="2" customFormat="1" ht="16.5" customHeight="1">
      <c r="A313" s="41"/>
      <c r="B313" s="42"/>
      <c r="C313" s="234" t="s">
        <v>326</v>
      </c>
      <c r="D313" s="234" t="s">
        <v>135</v>
      </c>
      <c r="E313" s="235" t="s">
        <v>327</v>
      </c>
      <c r="F313" s="236" t="s">
        <v>328</v>
      </c>
      <c r="G313" s="237" t="s">
        <v>138</v>
      </c>
      <c r="H313" s="238">
        <v>6</v>
      </c>
      <c r="I313" s="239"/>
      <c r="J313" s="240">
        <f>ROUND(I313*H313,2)</f>
        <v>0</v>
      </c>
      <c r="K313" s="236" t="s">
        <v>139</v>
      </c>
      <c r="L313" s="47"/>
      <c r="M313" s="241" t="s">
        <v>32</v>
      </c>
      <c r="N313" s="242" t="s">
        <v>49</v>
      </c>
      <c r="O313" s="87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45" t="s">
        <v>140</v>
      </c>
      <c r="AT313" s="245" t="s">
        <v>135</v>
      </c>
      <c r="AU313" s="245" t="s">
        <v>88</v>
      </c>
      <c r="AY313" s="19" t="s">
        <v>132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9" t="s">
        <v>85</v>
      </c>
      <c r="BK313" s="246">
        <f>ROUND(I313*H313,2)</f>
        <v>0</v>
      </c>
      <c r="BL313" s="19" t="s">
        <v>140</v>
      </c>
      <c r="BM313" s="245" t="s">
        <v>329</v>
      </c>
    </row>
    <row r="314" s="2" customFormat="1">
      <c r="A314" s="41"/>
      <c r="B314" s="42"/>
      <c r="C314" s="43"/>
      <c r="D314" s="247" t="s">
        <v>142</v>
      </c>
      <c r="E314" s="43"/>
      <c r="F314" s="248" t="s">
        <v>330</v>
      </c>
      <c r="G314" s="43"/>
      <c r="H314" s="43"/>
      <c r="I314" s="151"/>
      <c r="J314" s="43"/>
      <c r="K314" s="43"/>
      <c r="L314" s="47"/>
      <c r="M314" s="249"/>
      <c r="N314" s="250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19" t="s">
        <v>142</v>
      </c>
      <c r="AU314" s="19" t="s">
        <v>88</v>
      </c>
    </row>
    <row r="315" s="2" customFormat="1">
      <c r="A315" s="41"/>
      <c r="B315" s="42"/>
      <c r="C315" s="43"/>
      <c r="D315" s="247" t="s">
        <v>307</v>
      </c>
      <c r="E315" s="43"/>
      <c r="F315" s="283" t="s">
        <v>331</v>
      </c>
      <c r="G315" s="43"/>
      <c r="H315" s="43"/>
      <c r="I315" s="151"/>
      <c r="J315" s="43"/>
      <c r="K315" s="43"/>
      <c r="L315" s="47"/>
      <c r="M315" s="249"/>
      <c r="N315" s="250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19" t="s">
        <v>307</v>
      </c>
      <c r="AU315" s="19" t="s">
        <v>88</v>
      </c>
    </row>
    <row r="316" s="14" customFormat="1">
      <c r="A316" s="14"/>
      <c r="B316" s="261"/>
      <c r="C316" s="262"/>
      <c r="D316" s="247" t="s">
        <v>144</v>
      </c>
      <c r="E316" s="263" t="s">
        <v>32</v>
      </c>
      <c r="F316" s="264" t="s">
        <v>177</v>
      </c>
      <c r="G316" s="262"/>
      <c r="H316" s="265">
        <v>1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1" t="s">
        <v>144</v>
      </c>
      <c r="AU316" s="271" t="s">
        <v>88</v>
      </c>
      <c r="AV316" s="14" t="s">
        <v>88</v>
      </c>
      <c r="AW316" s="14" t="s">
        <v>39</v>
      </c>
      <c r="AX316" s="14" t="s">
        <v>78</v>
      </c>
      <c r="AY316" s="271" t="s">
        <v>132</v>
      </c>
    </row>
    <row r="317" s="14" customFormat="1">
      <c r="A317" s="14"/>
      <c r="B317" s="261"/>
      <c r="C317" s="262"/>
      <c r="D317" s="247" t="s">
        <v>144</v>
      </c>
      <c r="E317" s="263" t="s">
        <v>32</v>
      </c>
      <c r="F317" s="264" t="s">
        <v>310</v>
      </c>
      <c r="G317" s="262"/>
      <c r="H317" s="265">
        <v>3</v>
      </c>
      <c r="I317" s="266"/>
      <c r="J317" s="262"/>
      <c r="K317" s="262"/>
      <c r="L317" s="267"/>
      <c r="M317" s="268"/>
      <c r="N317" s="269"/>
      <c r="O317" s="269"/>
      <c r="P317" s="269"/>
      <c r="Q317" s="269"/>
      <c r="R317" s="269"/>
      <c r="S317" s="269"/>
      <c r="T317" s="27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1" t="s">
        <v>144</v>
      </c>
      <c r="AU317" s="271" t="s">
        <v>88</v>
      </c>
      <c r="AV317" s="14" t="s">
        <v>88</v>
      </c>
      <c r="AW317" s="14" t="s">
        <v>39</v>
      </c>
      <c r="AX317" s="14" t="s">
        <v>78</v>
      </c>
      <c r="AY317" s="271" t="s">
        <v>132</v>
      </c>
    </row>
    <row r="318" s="14" customFormat="1">
      <c r="A318" s="14"/>
      <c r="B318" s="261"/>
      <c r="C318" s="262"/>
      <c r="D318" s="247" t="s">
        <v>144</v>
      </c>
      <c r="E318" s="263" t="s">
        <v>32</v>
      </c>
      <c r="F318" s="264" t="s">
        <v>332</v>
      </c>
      <c r="G318" s="262"/>
      <c r="H318" s="265">
        <v>2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1" t="s">
        <v>144</v>
      </c>
      <c r="AU318" s="271" t="s">
        <v>88</v>
      </c>
      <c r="AV318" s="14" t="s">
        <v>88</v>
      </c>
      <c r="AW318" s="14" t="s">
        <v>39</v>
      </c>
      <c r="AX318" s="14" t="s">
        <v>78</v>
      </c>
      <c r="AY318" s="271" t="s">
        <v>132</v>
      </c>
    </row>
    <row r="319" s="15" customFormat="1">
      <c r="A319" s="15"/>
      <c r="B319" s="272"/>
      <c r="C319" s="273"/>
      <c r="D319" s="247" t="s">
        <v>144</v>
      </c>
      <c r="E319" s="274" t="s">
        <v>32</v>
      </c>
      <c r="F319" s="275" t="s">
        <v>155</v>
      </c>
      <c r="G319" s="273"/>
      <c r="H319" s="276">
        <v>6</v>
      </c>
      <c r="I319" s="277"/>
      <c r="J319" s="273"/>
      <c r="K319" s="273"/>
      <c r="L319" s="278"/>
      <c r="M319" s="279"/>
      <c r="N319" s="280"/>
      <c r="O319" s="280"/>
      <c r="P319" s="280"/>
      <c r="Q319" s="280"/>
      <c r="R319" s="280"/>
      <c r="S319" s="280"/>
      <c r="T319" s="281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2" t="s">
        <v>144</v>
      </c>
      <c r="AU319" s="282" t="s">
        <v>88</v>
      </c>
      <c r="AV319" s="15" t="s">
        <v>156</v>
      </c>
      <c r="AW319" s="15" t="s">
        <v>39</v>
      </c>
      <c r="AX319" s="15" t="s">
        <v>85</v>
      </c>
      <c r="AY319" s="282" t="s">
        <v>132</v>
      </c>
    </row>
    <row r="320" s="2" customFormat="1" ht="16.5" customHeight="1">
      <c r="A320" s="41"/>
      <c r="B320" s="42"/>
      <c r="C320" s="234" t="s">
        <v>333</v>
      </c>
      <c r="D320" s="234" t="s">
        <v>135</v>
      </c>
      <c r="E320" s="235" t="s">
        <v>334</v>
      </c>
      <c r="F320" s="236" t="s">
        <v>335</v>
      </c>
      <c r="G320" s="237" t="s">
        <v>138</v>
      </c>
      <c r="H320" s="238">
        <v>3</v>
      </c>
      <c r="I320" s="239"/>
      <c r="J320" s="240">
        <f>ROUND(I320*H320,2)</f>
        <v>0</v>
      </c>
      <c r="K320" s="236" t="s">
        <v>139</v>
      </c>
      <c r="L320" s="47"/>
      <c r="M320" s="241" t="s">
        <v>32</v>
      </c>
      <c r="N320" s="242" t="s">
        <v>49</v>
      </c>
      <c r="O320" s="87"/>
      <c r="P320" s="243">
        <f>O320*H320</f>
        <v>0</v>
      </c>
      <c r="Q320" s="243">
        <v>0</v>
      </c>
      <c r="R320" s="243">
        <f>Q320*H320</f>
        <v>0</v>
      </c>
      <c r="S320" s="243">
        <v>0</v>
      </c>
      <c r="T320" s="244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45" t="s">
        <v>140</v>
      </c>
      <c r="AT320" s="245" t="s">
        <v>135</v>
      </c>
      <c r="AU320" s="245" t="s">
        <v>88</v>
      </c>
      <c r="AY320" s="19" t="s">
        <v>132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9" t="s">
        <v>85</v>
      </c>
      <c r="BK320" s="246">
        <f>ROUND(I320*H320,2)</f>
        <v>0</v>
      </c>
      <c r="BL320" s="19" t="s">
        <v>140</v>
      </c>
      <c r="BM320" s="245" t="s">
        <v>336</v>
      </c>
    </row>
    <row r="321" s="2" customFormat="1">
      <c r="A321" s="41"/>
      <c r="B321" s="42"/>
      <c r="C321" s="43"/>
      <c r="D321" s="247" t="s">
        <v>142</v>
      </c>
      <c r="E321" s="43"/>
      <c r="F321" s="248" t="s">
        <v>335</v>
      </c>
      <c r="G321" s="43"/>
      <c r="H321" s="43"/>
      <c r="I321" s="151"/>
      <c r="J321" s="43"/>
      <c r="K321" s="43"/>
      <c r="L321" s="47"/>
      <c r="M321" s="249"/>
      <c r="N321" s="250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19" t="s">
        <v>142</v>
      </c>
      <c r="AU321" s="19" t="s">
        <v>88</v>
      </c>
    </row>
    <row r="322" s="2" customFormat="1">
      <c r="A322" s="41"/>
      <c r="B322" s="42"/>
      <c r="C322" s="43"/>
      <c r="D322" s="247" t="s">
        <v>307</v>
      </c>
      <c r="E322" s="43"/>
      <c r="F322" s="283" t="s">
        <v>337</v>
      </c>
      <c r="G322" s="43"/>
      <c r="H322" s="43"/>
      <c r="I322" s="151"/>
      <c r="J322" s="43"/>
      <c r="K322" s="43"/>
      <c r="L322" s="47"/>
      <c r="M322" s="249"/>
      <c r="N322" s="250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19" t="s">
        <v>307</v>
      </c>
      <c r="AU322" s="19" t="s">
        <v>88</v>
      </c>
    </row>
    <row r="323" s="14" customFormat="1">
      <c r="A323" s="14"/>
      <c r="B323" s="261"/>
      <c r="C323" s="262"/>
      <c r="D323" s="247" t="s">
        <v>144</v>
      </c>
      <c r="E323" s="263" t="s">
        <v>32</v>
      </c>
      <c r="F323" s="264" t="s">
        <v>310</v>
      </c>
      <c r="G323" s="262"/>
      <c r="H323" s="265">
        <v>3</v>
      </c>
      <c r="I323" s="266"/>
      <c r="J323" s="262"/>
      <c r="K323" s="262"/>
      <c r="L323" s="267"/>
      <c r="M323" s="268"/>
      <c r="N323" s="269"/>
      <c r="O323" s="269"/>
      <c r="P323" s="269"/>
      <c r="Q323" s="269"/>
      <c r="R323" s="269"/>
      <c r="S323" s="269"/>
      <c r="T323" s="27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1" t="s">
        <v>144</v>
      </c>
      <c r="AU323" s="271" t="s">
        <v>88</v>
      </c>
      <c r="AV323" s="14" t="s">
        <v>88</v>
      </c>
      <c r="AW323" s="14" t="s">
        <v>39</v>
      </c>
      <c r="AX323" s="14" t="s">
        <v>78</v>
      </c>
      <c r="AY323" s="271" t="s">
        <v>132</v>
      </c>
    </row>
    <row r="324" s="15" customFormat="1">
      <c r="A324" s="15"/>
      <c r="B324" s="272"/>
      <c r="C324" s="273"/>
      <c r="D324" s="247" t="s">
        <v>144</v>
      </c>
      <c r="E324" s="274" t="s">
        <v>32</v>
      </c>
      <c r="F324" s="275" t="s">
        <v>155</v>
      </c>
      <c r="G324" s="273"/>
      <c r="H324" s="276">
        <v>3</v>
      </c>
      <c r="I324" s="277"/>
      <c r="J324" s="273"/>
      <c r="K324" s="273"/>
      <c r="L324" s="278"/>
      <c r="M324" s="279"/>
      <c r="N324" s="280"/>
      <c r="O324" s="280"/>
      <c r="P324" s="280"/>
      <c r="Q324" s="280"/>
      <c r="R324" s="280"/>
      <c r="S324" s="280"/>
      <c r="T324" s="281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82" t="s">
        <v>144</v>
      </c>
      <c r="AU324" s="282" t="s">
        <v>88</v>
      </c>
      <c r="AV324" s="15" t="s">
        <v>156</v>
      </c>
      <c r="AW324" s="15" t="s">
        <v>39</v>
      </c>
      <c r="AX324" s="15" t="s">
        <v>85</v>
      </c>
      <c r="AY324" s="282" t="s">
        <v>132</v>
      </c>
    </row>
    <row r="325" s="2" customFormat="1" ht="16.5" customHeight="1">
      <c r="A325" s="41"/>
      <c r="B325" s="42"/>
      <c r="C325" s="234" t="s">
        <v>338</v>
      </c>
      <c r="D325" s="234" t="s">
        <v>135</v>
      </c>
      <c r="E325" s="235" t="s">
        <v>339</v>
      </c>
      <c r="F325" s="236" t="s">
        <v>340</v>
      </c>
      <c r="G325" s="237" t="s">
        <v>138</v>
      </c>
      <c r="H325" s="238">
        <v>3</v>
      </c>
      <c r="I325" s="239"/>
      <c r="J325" s="240">
        <f>ROUND(I325*H325,2)</f>
        <v>0</v>
      </c>
      <c r="K325" s="236" t="s">
        <v>139</v>
      </c>
      <c r="L325" s="47"/>
      <c r="M325" s="241" t="s">
        <v>32</v>
      </c>
      <c r="N325" s="242" t="s">
        <v>49</v>
      </c>
      <c r="O325" s="87"/>
      <c r="P325" s="243">
        <f>O325*H325</f>
        <v>0</v>
      </c>
      <c r="Q325" s="243">
        <v>0</v>
      </c>
      <c r="R325" s="243">
        <f>Q325*H325</f>
        <v>0</v>
      </c>
      <c r="S325" s="243">
        <v>0</v>
      </c>
      <c r="T325" s="244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45" t="s">
        <v>140</v>
      </c>
      <c r="AT325" s="245" t="s">
        <v>135</v>
      </c>
      <c r="AU325" s="245" t="s">
        <v>88</v>
      </c>
      <c r="AY325" s="19" t="s">
        <v>132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9" t="s">
        <v>85</v>
      </c>
      <c r="BK325" s="246">
        <f>ROUND(I325*H325,2)</f>
        <v>0</v>
      </c>
      <c r="BL325" s="19" t="s">
        <v>140</v>
      </c>
      <c r="BM325" s="245" t="s">
        <v>341</v>
      </c>
    </row>
    <row r="326" s="2" customFormat="1">
      <c r="A326" s="41"/>
      <c r="B326" s="42"/>
      <c r="C326" s="43"/>
      <c r="D326" s="247" t="s">
        <v>142</v>
      </c>
      <c r="E326" s="43"/>
      <c r="F326" s="248" t="s">
        <v>340</v>
      </c>
      <c r="G326" s="43"/>
      <c r="H326" s="43"/>
      <c r="I326" s="151"/>
      <c r="J326" s="43"/>
      <c r="K326" s="43"/>
      <c r="L326" s="47"/>
      <c r="M326" s="249"/>
      <c r="N326" s="250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19" t="s">
        <v>142</v>
      </c>
      <c r="AU326" s="19" t="s">
        <v>88</v>
      </c>
    </row>
    <row r="327" s="2" customFormat="1">
      <c r="A327" s="41"/>
      <c r="B327" s="42"/>
      <c r="C327" s="43"/>
      <c r="D327" s="247" t="s">
        <v>307</v>
      </c>
      <c r="E327" s="43"/>
      <c r="F327" s="283" t="s">
        <v>342</v>
      </c>
      <c r="G327" s="43"/>
      <c r="H327" s="43"/>
      <c r="I327" s="151"/>
      <c r="J327" s="43"/>
      <c r="K327" s="43"/>
      <c r="L327" s="47"/>
      <c r="M327" s="249"/>
      <c r="N327" s="250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19" t="s">
        <v>307</v>
      </c>
      <c r="AU327" s="19" t="s">
        <v>88</v>
      </c>
    </row>
    <row r="328" s="14" customFormat="1">
      <c r="A328" s="14"/>
      <c r="B328" s="261"/>
      <c r="C328" s="262"/>
      <c r="D328" s="247" t="s">
        <v>144</v>
      </c>
      <c r="E328" s="263" t="s">
        <v>32</v>
      </c>
      <c r="F328" s="264" t="s">
        <v>343</v>
      </c>
      <c r="G328" s="262"/>
      <c r="H328" s="265">
        <v>1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1" t="s">
        <v>144</v>
      </c>
      <c r="AU328" s="271" t="s">
        <v>88</v>
      </c>
      <c r="AV328" s="14" t="s">
        <v>88</v>
      </c>
      <c r="AW328" s="14" t="s">
        <v>39</v>
      </c>
      <c r="AX328" s="14" t="s">
        <v>78</v>
      </c>
      <c r="AY328" s="271" t="s">
        <v>132</v>
      </c>
    </row>
    <row r="329" s="14" customFormat="1">
      <c r="A329" s="14"/>
      <c r="B329" s="261"/>
      <c r="C329" s="262"/>
      <c r="D329" s="247" t="s">
        <v>144</v>
      </c>
      <c r="E329" s="263" t="s">
        <v>32</v>
      </c>
      <c r="F329" s="264" t="s">
        <v>245</v>
      </c>
      <c r="G329" s="262"/>
      <c r="H329" s="265">
        <v>1</v>
      </c>
      <c r="I329" s="266"/>
      <c r="J329" s="262"/>
      <c r="K329" s="262"/>
      <c r="L329" s="267"/>
      <c r="M329" s="268"/>
      <c r="N329" s="269"/>
      <c r="O329" s="269"/>
      <c r="P329" s="269"/>
      <c r="Q329" s="269"/>
      <c r="R329" s="269"/>
      <c r="S329" s="269"/>
      <c r="T329" s="27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1" t="s">
        <v>144</v>
      </c>
      <c r="AU329" s="271" t="s">
        <v>88</v>
      </c>
      <c r="AV329" s="14" t="s">
        <v>88</v>
      </c>
      <c r="AW329" s="14" t="s">
        <v>39</v>
      </c>
      <c r="AX329" s="14" t="s">
        <v>78</v>
      </c>
      <c r="AY329" s="271" t="s">
        <v>132</v>
      </c>
    </row>
    <row r="330" s="14" customFormat="1">
      <c r="A330" s="14"/>
      <c r="B330" s="261"/>
      <c r="C330" s="262"/>
      <c r="D330" s="247" t="s">
        <v>144</v>
      </c>
      <c r="E330" s="263" t="s">
        <v>32</v>
      </c>
      <c r="F330" s="264" t="s">
        <v>259</v>
      </c>
      <c r="G330" s="262"/>
      <c r="H330" s="265">
        <v>1</v>
      </c>
      <c r="I330" s="266"/>
      <c r="J330" s="262"/>
      <c r="K330" s="262"/>
      <c r="L330" s="267"/>
      <c r="M330" s="268"/>
      <c r="N330" s="269"/>
      <c r="O330" s="269"/>
      <c r="P330" s="269"/>
      <c r="Q330" s="269"/>
      <c r="R330" s="269"/>
      <c r="S330" s="269"/>
      <c r="T330" s="27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1" t="s">
        <v>144</v>
      </c>
      <c r="AU330" s="271" t="s">
        <v>88</v>
      </c>
      <c r="AV330" s="14" t="s">
        <v>88</v>
      </c>
      <c r="AW330" s="14" t="s">
        <v>39</v>
      </c>
      <c r="AX330" s="14" t="s">
        <v>78</v>
      </c>
      <c r="AY330" s="271" t="s">
        <v>132</v>
      </c>
    </row>
    <row r="331" s="15" customFormat="1">
      <c r="A331" s="15"/>
      <c r="B331" s="272"/>
      <c r="C331" s="273"/>
      <c r="D331" s="247" t="s">
        <v>144</v>
      </c>
      <c r="E331" s="274" t="s">
        <v>32</v>
      </c>
      <c r="F331" s="275" t="s">
        <v>155</v>
      </c>
      <c r="G331" s="273"/>
      <c r="H331" s="276">
        <v>3</v>
      </c>
      <c r="I331" s="277"/>
      <c r="J331" s="273"/>
      <c r="K331" s="273"/>
      <c r="L331" s="278"/>
      <c r="M331" s="279"/>
      <c r="N331" s="280"/>
      <c r="O331" s="280"/>
      <c r="P331" s="280"/>
      <c r="Q331" s="280"/>
      <c r="R331" s="280"/>
      <c r="S331" s="280"/>
      <c r="T331" s="281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2" t="s">
        <v>144</v>
      </c>
      <c r="AU331" s="282" t="s">
        <v>88</v>
      </c>
      <c r="AV331" s="15" t="s">
        <v>156</v>
      </c>
      <c r="AW331" s="15" t="s">
        <v>39</v>
      </c>
      <c r="AX331" s="15" t="s">
        <v>85</v>
      </c>
      <c r="AY331" s="282" t="s">
        <v>132</v>
      </c>
    </row>
    <row r="332" s="2" customFormat="1" ht="16.5" customHeight="1">
      <c r="A332" s="41"/>
      <c r="B332" s="42"/>
      <c r="C332" s="234" t="s">
        <v>344</v>
      </c>
      <c r="D332" s="234" t="s">
        <v>135</v>
      </c>
      <c r="E332" s="235" t="s">
        <v>345</v>
      </c>
      <c r="F332" s="236" t="s">
        <v>346</v>
      </c>
      <c r="G332" s="237" t="s">
        <v>138</v>
      </c>
      <c r="H332" s="238">
        <v>14</v>
      </c>
      <c r="I332" s="239"/>
      <c r="J332" s="240">
        <f>ROUND(I332*H332,2)</f>
        <v>0</v>
      </c>
      <c r="K332" s="236" t="s">
        <v>139</v>
      </c>
      <c r="L332" s="47"/>
      <c r="M332" s="241" t="s">
        <v>32</v>
      </c>
      <c r="N332" s="242" t="s">
        <v>49</v>
      </c>
      <c r="O332" s="87"/>
      <c r="P332" s="243">
        <f>O332*H332</f>
        <v>0</v>
      </c>
      <c r="Q332" s="243">
        <v>0</v>
      </c>
      <c r="R332" s="243">
        <f>Q332*H332</f>
        <v>0</v>
      </c>
      <c r="S332" s="243">
        <v>0</v>
      </c>
      <c r="T332" s="244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45" t="s">
        <v>140</v>
      </c>
      <c r="AT332" s="245" t="s">
        <v>135</v>
      </c>
      <c r="AU332" s="245" t="s">
        <v>88</v>
      </c>
      <c r="AY332" s="19" t="s">
        <v>132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19" t="s">
        <v>85</v>
      </c>
      <c r="BK332" s="246">
        <f>ROUND(I332*H332,2)</f>
        <v>0</v>
      </c>
      <c r="BL332" s="19" t="s">
        <v>140</v>
      </c>
      <c r="BM332" s="245" t="s">
        <v>347</v>
      </c>
    </row>
    <row r="333" s="2" customFormat="1">
      <c r="A333" s="41"/>
      <c r="B333" s="42"/>
      <c r="C333" s="43"/>
      <c r="D333" s="247" t="s">
        <v>142</v>
      </c>
      <c r="E333" s="43"/>
      <c r="F333" s="248" t="s">
        <v>346</v>
      </c>
      <c r="G333" s="43"/>
      <c r="H333" s="43"/>
      <c r="I333" s="151"/>
      <c r="J333" s="43"/>
      <c r="K333" s="43"/>
      <c r="L333" s="47"/>
      <c r="M333" s="249"/>
      <c r="N333" s="250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19" t="s">
        <v>142</v>
      </c>
      <c r="AU333" s="19" t="s">
        <v>88</v>
      </c>
    </row>
    <row r="334" s="2" customFormat="1">
      <c r="A334" s="41"/>
      <c r="B334" s="42"/>
      <c r="C334" s="43"/>
      <c r="D334" s="247" t="s">
        <v>307</v>
      </c>
      <c r="E334" s="43"/>
      <c r="F334" s="283" t="s">
        <v>348</v>
      </c>
      <c r="G334" s="43"/>
      <c r="H334" s="43"/>
      <c r="I334" s="151"/>
      <c r="J334" s="43"/>
      <c r="K334" s="43"/>
      <c r="L334" s="47"/>
      <c r="M334" s="249"/>
      <c r="N334" s="250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19" t="s">
        <v>307</v>
      </c>
      <c r="AU334" s="19" t="s">
        <v>88</v>
      </c>
    </row>
    <row r="335" s="14" customFormat="1">
      <c r="A335" s="14"/>
      <c r="B335" s="261"/>
      <c r="C335" s="262"/>
      <c r="D335" s="247" t="s">
        <v>144</v>
      </c>
      <c r="E335" s="263" t="s">
        <v>32</v>
      </c>
      <c r="F335" s="264" t="s">
        <v>349</v>
      </c>
      <c r="G335" s="262"/>
      <c r="H335" s="265">
        <v>4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1" t="s">
        <v>144</v>
      </c>
      <c r="AU335" s="271" t="s">
        <v>88</v>
      </c>
      <c r="AV335" s="14" t="s">
        <v>88</v>
      </c>
      <c r="AW335" s="14" t="s">
        <v>39</v>
      </c>
      <c r="AX335" s="14" t="s">
        <v>78</v>
      </c>
      <c r="AY335" s="271" t="s">
        <v>132</v>
      </c>
    </row>
    <row r="336" s="14" customFormat="1">
      <c r="A336" s="14"/>
      <c r="B336" s="261"/>
      <c r="C336" s="262"/>
      <c r="D336" s="247" t="s">
        <v>144</v>
      </c>
      <c r="E336" s="263" t="s">
        <v>32</v>
      </c>
      <c r="F336" s="264" t="s">
        <v>318</v>
      </c>
      <c r="G336" s="262"/>
      <c r="H336" s="265">
        <v>8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1" t="s">
        <v>144</v>
      </c>
      <c r="AU336" s="271" t="s">
        <v>88</v>
      </c>
      <c r="AV336" s="14" t="s">
        <v>88</v>
      </c>
      <c r="AW336" s="14" t="s">
        <v>39</v>
      </c>
      <c r="AX336" s="14" t="s">
        <v>78</v>
      </c>
      <c r="AY336" s="271" t="s">
        <v>132</v>
      </c>
    </row>
    <row r="337" s="14" customFormat="1">
      <c r="A337" s="14"/>
      <c r="B337" s="261"/>
      <c r="C337" s="262"/>
      <c r="D337" s="247" t="s">
        <v>144</v>
      </c>
      <c r="E337" s="263" t="s">
        <v>32</v>
      </c>
      <c r="F337" s="264" t="s">
        <v>309</v>
      </c>
      <c r="G337" s="262"/>
      <c r="H337" s="265">
        <v>2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1" t="s">
        <v>144</v>
      </c>
      <c r="AU337" s="271" t="s">
        <v>88</v>
      </c>
      <c r="AV337" s="14" t="s">
        <v>88</v>
      </c>
      <c r="AW337" s="14" t="s">
        <v>39</v>
      </c>
      <c r="AX337" s="14" t="s">
        <v>78</v>
      </c>
      <c r="AY337" s="271" t="s">
        <v>132</v>
      </c>
    </row>
    <row r="338" s="15" customFormat="1">
      <c r="A338" s="15"/>
      <c r="B338" s="272"/>
      <c r="C338" s="273"/>
      <c r="D338" s="247" t="s">
        <v>144</v>
      </c>
      <c r="E338" s="274" t="s">
        <v>32</v>
      </c>
      <c r="F338" s="275" t="s">
        <v>155</v>
      </c>
      <c r="G338" s="273"/>
      <c r="H338" s="276">
        <v>14</v>
      </c>
      <c r="I338" s="277"/>
      <c r="J338" s="273"/>
      <c r="K338" s="273"/>
      <c r="L338" s="278"/>
      <c r="M338" s="279"/>
      <c r="N338" s="280"/>
      <c r="O338" s="280"/>
      <c r="P338" s="280"/>
      <c r="Q338" s="280"/>
      <c r="R338" s="280"/>
      <c r="S338" s="280"/>
      <c r="T338" s="281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82" t="s">
        <v>144</v>
      </c>
      <c r="AU338" s="282" t="s">
        <v>88</v>
      </c>
      <c r="AV338" s="15" t="s">
        <v>156</v>
      </c>
      <c r="AW338" s="15" t="s">
        <v>39</v>
      </c>
      <c r="AX338" s="15" t="s">
        <v>85</v>
      </c>
      <c r="AY338" s="282" t="s">
        <v>132</v>
      </c>
    </row>
    <row r="339" s="2" customFormat="1" ht="16.5" customHeight="1">
      <c r="A339" s="41"/>
      <c r="B339" s="42"/>
      <c r="C339" s="234" t="s">
        <v>7</v>
      </c>
      <c r="D339" s="234" t="s">
        <v>135</v>
      </c>
      <c r="E339" s="235" t="s">
        <v>350</v>
      </c>
      <c r="F339" s="236" t="s">
        <v>351</v>
      </c>
      <c r="G339" s="237" t="s">
        <v>138</v>
      </c>
      <c r="H339" s="238">
        <v>6</v>
      </c>
      <c r="I339" s="239"/>
      <c r="J339" s="240">
        <f>ROUND(I339*H339,2)</f>
        <v>0</v>
      </c>
      <c r="K339" s="236" t="s">
        <v>139</v>
      </c>
      <c r="L339" s="47"/>
      <c r="M339" s="241" t="s">
        <v>32</v>
      </c>
      <c r="N339" s="242" t="s">
        <v>49</v>
      </c>
      <c r="O339" s="87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45" t="s">
        <v>140</v>
      </c>
      <c r="AT339" s="245" t="s">
        <v>135</v>
      </c>
      <c r="AU339" s="245" t="s">
        <v>88</v>
      </c>
      <c r="AY339" s="19" t="s">
        <v>132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9" t="s">
        <v>85</v>
      </c>
      <c r="BK339" s="246">
        <f>ROUND(I339*H339,2)</f>
        <v>0</v>
      </c>
      <c r="BL339" s="19" t="s">
        <v>140</v>
      </c>
      <c r="BM339" s="245" t="s">
        <v>352</v>
      </c>
    </row>
    <row r="340" s="2" customFormat="1">
      <c r="A340" s="41"/>
      <c r="B340" s="42"/>
      <c r="C340" s="43"/>
      <c r="D340" s="247" t="s">
        <v>142</v>
      </c>
      <c r="E340" s="43"/>
      <c r="F340" s="248" t="s">
        <v>351</v>
      </c>
      <c r="G340" s="43"/>
      <c r="H340" s="43"/>
      <c r="I340" s="151"/>
      <c r="J340" s="43"/>
      <c r="K340" s="43"/>
      <c r="L340" s="47"/>
      <c r="M340" s="249"/>
      <c r="N340" s="250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19" t="s">
        <v>142</v>
      </c>
      <c r="AU340" s="19" t="s">
        <v>88</v>
      </c>
    </row>
    <row r="341" s="2" customFormat="1">
      <c r="A341" s="41"/>
      <c r="B341" s="42"/>
      <c r="C341" s="43"/>
      <c r="D341" s="247" t="s">
        <v>307</v>
      </c>
      <c r="E341" s="43"/>
      <c r="F341" s="283" t="s">
        <v>353</v>
      </c>
      <c r="G341" s="43"/>
      <c r="H341" s="43"/>
      <c r="I341" s="151"/>
      <c r="J341" s="43"/>
      <c r="K341" s="43"/>
      <c r="L341" s="47"/>
      <c r="M341" s="249"/>
      <c r="N341" s="250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19" t="s">
        <v>307</v>
      </c>
      <c r="AU341" s="19" t="s">
        <v>88</v>
      </c>
    </row>
    <row r="342" s="14" customFormat="1">
      <c r="A342" s="14"/>
      <c r="B342" s="261"/>
      <c r="C342" s="262"/>
      <c r="D342" s="247" t="s">
        <v>144</v>
      </c>
      <c r="E342" s="263" t="s">
        <v>32</v>
      </c>
      <c r="F342" s="264" t="s">
        <v>316</v>
      </c>
      <c r="G342" s="262"/>
      <c r="H342" s="265">
        <v>6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1" t="s">
        <v>144</v>
      </c>
      <c r="AU342" s="271" t="s">
        <v>88</v>
      </c>
      <c r="AV342" s="14" t="s">
        <v>88</v>
      </c>
      <c r="AW342" s="14" t="s">
        <v>39</v>
      </c>
      <c r="AX342" s="14" t="s">
        <v>78</v>
      </c>
      <c r="AY342" s="271" t="s">
        <v>132</v>
      </c>
    </row>
    <row r="343" s="15" customFormat="1">
      <c r="A343" s="15"/>
      <c r="B343" s="272"/>
      <c r="C343" s="273"/>
      <c r="D343" s="247" t="s">
        <v>144</v>
      </c>
      <c r="E343" s="274" t="s">
        <v>32</v>
      </c>
      <c r="F343" s="275" t="s">
        <v>155</v>
      </c>
      <c r="G343" s="273"/>
      <c r="H343" s="276">
        <v>6</v>
      </c>
      <c r="I343" s="277"/>
      <c r="J343" s="273"/>
      <c r="K343" s="273"/>
      <c r="L343" s="278"/>
      <c r="M343" s="279"/>
      <c r="N343" s="280"/>
      <c r="O343" s="280"/>
      <c r="P343" s="280"/>
      <c r="Q343" s="280"/>
      <c r="R343" s="280"/>
      <c r="S343" s="280"/>
      <c r="T343" s="28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2" t="s">
        <v>144</v>
      </c>
      <c r="AU343" s="282" t="s">
        <v>88</v>
      </c>
      <c r="AV343" s="15" t="s">
        <v>156</v>
      </c>
      <c r="AW343" s="15" t="s">
        <v>39</v>
      </c>
      <c r="AX343" s="15" t="s">
        <v>85</v>
      </c>
      <c r="AY343" s="282" t="s">
        <v>132</v>
      </c>
    </row>
    <row r="344" s="2" customFormat="1" ht="16.5" customHeight="1">
      <c r="A344" s="41"/>
      <c r="B344" s="42"/>
      <c r="C344" s="234" t="s">
        <v>354</v>
      </c>
      <c r="D344" s="234" t="s">
        <v>135</v>
      </c>
      <c r="E344" s="235" t="s">
        <v>355</v>
      </c>
      <c r="F344" s="236" t="s">
        <v>356</v>
      </c>
      <c r="G344" s="237" t="s">
        <v>138</v>
      </c>
      <c r="H344" s="238">
        <v>7</v>
      </c>
      <c r="I344" s="239"/>
      <c r="J344" s="240">
        <f>ROUND(I344*H344,2)</f>
        <v>0</v>
      </c>
      <c r="K344" s="236" t="s">
        <v>139</v>
      </c>
      <c r="L344" s="47"/>
      <c r="M344" s="241" t="s">
        <v>32</v>
      </c>
      <c r="N344" s="242" t="s">
        <v>49</v>
      </c>
      <c r="O344" s="87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45" t="s">
        <v>140</v>
      </c>
      <c r="AT344" s="245" t="s">
        <v>135</v>
      </c>
      <c r="AU344" s="245" t="s">
        <v>88</v>
      </c>
      <c r="AY344" s="19" t="s">
        <v>132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9" t="s">
        <v>85</v>
      </c>
      <c r="BK344" s="246">
        <f>ROUND(I344*H344,2)</f>
        <v>0</v>
      </c>
      <c r="BL344" s="19" t="s">
        <v>140</v>
      </c>
      <c r="BM344" s="245" t="s">
        <v>357</v>
      </c>
    </row>
    <row r="345" s="2" customFormat="1">
      <c r="A345" s="41"/>
      <c r="B345" s="42"/>
      <c r="C345" s="43"/>
      <c r="D345" s="247" t="s">
        <v>142</v>
      </c>
      <c r="E345" s="43"/>
      <c r="F345" s="248" t="s">
        <v>358</v>
      </c>
      <c r="G345" s="43"/>
      <c r="H345" s="43"/>
      <c r="I345" s="151"/>
      <c r="J345" s="43"/>
      <c r="K345" s="43"/>
      <c r="L345" s="47"/>
      <c r="M345" s="249"/>
      <c r="N345" s="250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19" t="s">
        <v>142</v>
      </c>
      <c r="AU345" s="19" t="s">
        <v>88</v>
      </c>
    </row>
    <row r="346" s="2" customFormat="1">
      <c r="A346" s="41"/>
      <c r="B346" s="42"/>
      <c r="C346" s="43"/>
      <c r="D346" s="247" t="s">
        <v>307</v>
      </c>
      <c r="E346" s="43"/>
      <c r="F346" s="283" t="s">
        <v>359</v>
      </c>
      <c r="G346" s="43"/>
      <c r="H346" s="43"/>
      <c r="I346" s="151"/>
      <c r="J346" s="43"/>
      <c r="K346" s="43"/>
      <c r="L346" s="47"/>
      <c r="M346" s="249"/>
      <c r="N346" s="250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19" t="s">
        <v>307</v>
      </c>
      <c r="AU346" s="19" t="s">
        <v>88</v>
      </c>
    </row>
    <row r="347" s="14" customFormat="1">
      <c r="A347" s="14"/>
      <c r="B347" s="261"/>
      <c r="C347" s="262"/>
      <c r="D347" s="247" t="s">
        <v>144</v>
      </c>
      <c r="E347" s="263" t="s">
        <v>32</v>
      </c>
      <c r="F347" s="264" t="s">
        <v>309</v>
      </c>
      <c r="G347" s="262"/>
      <c r="H347" s="265">
        <v>2</v>
      </c>
      <c r="I347" s="266"/>
      <c r="J347" s="262"/>
      <c r="K347" s="262"/>
      <c r="L347" s="267"/>
      <c r="M347" s="268"/>
      <c r="N347" s="269"/>
      <c r="O347" s="269"/>
      <c r="P347" s="269"/>
      <c r="Q347" s="269"/>
      <c r="R347" s="269"/>
      <c r="S347" s="269"/>
      <c r="T347" s="27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1" t="s">
        <v>144</v>
      </c>
      <c r="AU347" s="271" t="s">
        <v>88</v>
      </c>
      <c r="AV347" s="14" t="s">
        <v>88</v>
      </c>
      <c r="AW347" s="14" t="s">
        <v>39</v>
      </c>
      <c r="AX347" s="14" t="s">
        <v>78</v>
      </c>
      <c r="AY347" s="271" t="s">
        <v>132</v>
      </c>
    </row>
    <row r="348" s="14" customFormat="1">
      <c r="A348" s="14"/>
      <c r="B348" s="261"/>
      <c r="C348" s="262"/>
      <c r="D348" s="247" t="s">
        <v>144</v>
      </c>
      <c r="E348" s="263" t="s">
        <v>32</v>
      </c>
      <c r="F348" s="264" t="s">
        <v>360</v>
      </c>
      <c r="G348" s="262"/>
      <c r="H348" s="265">
        <v>5</v>
      </c>
      <c r="I348" s="266"/>
      <c r="J348" s="262"/>
      <c r="K348" s="262"/>
      <c r="L348" s="267"/>
      <c r="M348" s="268"/>
      <c r="N348" s="269"/>
      <c r="O348" s="269"/>
      <c r="P348" s="269"/>
      <c r="Q348" s="269"/>
      <c r="R348" s="269"/>
      <c r="S348" s="269"/>
      <c r="T348" s="27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1" t="s">
        <v>144</v>
      </c>
      <c r="AU348" s="271" t="s">
        <v>88</v>
      </c>
      <c r="AV348" s="14" t="s">
        <v>88</v>
      </c>
      <c r="AW348" s="14" t="s">
        <v>39</v>
      </c>
      <c r="AX348" s="14" t="s">
        <v>78</v>
      </c>
      <c r="AY348" s="271" t="s">
        <v>132</v>
      </c>
    </row>
    <row r="349" s="15" customFormat="1">
      <c r="A349" s="15"/>
      <c r="B349" s="272"/>
      <c r="C349" s="273"/>
      <c r="D349" s="247" t="s">
        <v>144</v>
      </c>
      <c r="E349" s="274" t="s">
        <v>32</v>
      </c>
      <c r="F349" s="275" t="s">
        <v>155</v>
      </c>
      <c r="G349" s="273"/>
      <c r="H349" s="276">
        <v>7</v>
      </c>
      <c r="I349" s="277"/>
      <c r="J349" s="273"/>
      <c r="K349" s="273"/>
      <c r="L349" s="278"/>
      <c r="M349" s="279"/>
      <c r="N349" s="280"/>
      <c r="O349" s="280"/>
      <c r="P349" s="280"/>
      <c r="Q349" s="280"/>
      <c r="R349" s="280"/>
      <c r="S349" s="280"/>
      <c r="T349" s="281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82" t="s">
        <v>144</v>
      </c>
      <c r="AU349" s="282" t="s">
        <v>88</v>
      </c>
      <c r="AV349" s="15" t="s">
        <v>156</v>
      </c>
      <c r="AW349" s="15" t="s">
        <v>39</v>
      </c>
      <c r="AX349" s="15" t="s">
        <v>85</v>
      </c>
      <c r="AY349" s="282" t="s">
        <v>132</v>
      </c>
    </row>
    <row r="350" s="2" customFormat="1" ht="16.5" customHeight="1">
      <c r="A350" s="41"/>
      <c r="B350" s="42"/>
      <c r="C350" s="234" t="s">
        <v>361</v>
      </c>
      <c r="D350" s="234" t="s">
        <v>135</v>
      </c>
      <c r="E350" s="235" t="s">
        <v>362</v>
      </c>
      <c r="F350" s="236" t="s">
        <v>363</v>
      </c>
      <c r="G350" s="237" t="s">
        <v>138</v>
      </c>
      <c r="H350" s="238">
        <v>1</v>
      </c>
      <c r="I350" s="239"/>
      <c r="J350" s="240">
        <f>ROUND(I350*H350,2)</f>
        <v>0</v>
      </c>
      <c r="K350" s="236" t="s">
        <v>139</v>
      </c>
      <c r="L350" s="47"/>
      <c r="M350" s="241" t="s">
        <v>32</v>
      </c>
      <c r="N350" s="242" t="s">
        <v>49</v>
      </c>
      <c r="O350" s="87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45" t="s">
        <v>140</v>
      </c>
      <c r="AT350" s="245" t="s">
        <v>135</v>
      </c>
      <c r="AU350" s="245" t="s">
        <v>88</v>
      </c>
      <c r="AY350" s="19" t="s">
        <v>132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9" t="s">
        <v>85</v>
      </c>
      <c r="BK350" s="246">
        <f>ROUND(I350*H350,2)</f>
        <v>0</v>
      </c>
      <c r="BL350" s="19" t="s">
        <v>140</v>
      </c>
      <c r="BM350" s="245" t="s">
        <v>364</v>
      </c>
    </row>
    <row r="351" s="2" customFormat="1">
      <c r="A351" s="41"/>
      <c r="B351" s="42"/>
      <c r="C351" s="43"/>
      <c r="D351" s="247" t="s">
        <v>142</v>
      </c>
      <c r="E351" s="43"/>
      <c r="F351" s="248" t="s">
        <v>363</v>
      </c>
      <c r="G351" s="43"/>
      <c r="H351" s="43"/>
      <c r="I351" s="151"/>
      <c r="J351" s="43"/>
      <c r="K351" s="43"/>
      <c r="L351" s="47"/>
      <c r="M351" s="249"/>
      <c r="N351" s="250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19" t="s">
        <v>142</v>
      </c>
      <c r="AU351" s="19" t="s">
        <v>88</v>
      </c>
    </row>
    <row r="352" s="2" customFormat="1">
      <c r="A352" s="41"/>
      <c r="B352" s="42"/>
      <c r="C352" s="43"/>
      <c r="D352" s="247" t="s">
        <v>307</v>
      </c>
      <c r="E352" s="43"/>
      <c r="F352" s="283" t="s">
        <v>365</v>
      </c>
      <c r="G352" s="43"/>
      <c r="H352" s="43"/>
      <c r="I352" s="151"/>
      <c r="J352" s="43"/>
      <c r="K352" s="43"/>
      <c r="L352" s="47"/>
      <c r="M352" s="249"/>
      <c r="N352" s="250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19" t="s">
        <v>307</v>
      </c>
      <c r="AU352" s="19" t="s">
        <v>88</v>
      </c>
    </row>
    <row r="353" s="14" customFormat="1">
      <c r="A353" s="14"/>
      <c r="B353" s="261"/>
      <c r="C353" s="262"/>
      <c r="D353" s="247" t="s">
        <v>144</v>
      </c>
      <c r="E353" s="263" t="s">
        <v>32</v>
      </c>
      <c r="F353" s="264" t="s">
        <v>366</v>
      </c>
      <c r="G353" s="262"/>
      <c r="H353" s="265">
        <v>1</v>
      </c>
      <c r="I353" s="266"/>
      <c r="J353" s="262"/>
      <c r="K353" s="262"/>
      <c r="L353" s="267"/>
      <c r="M353" s="268"/>
      <c r="N353" s="269"/>
      <c r="O353" s="269"/>
      <c r="P353" s="269"/>
      <c r="Q353" s="269"/>
      <c r="R353" s="269"/>
      <c r="S353" s="269"/>
      <c r="T353" s="27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1" t="s">
        <v>144</v>
      </c>
      <c r="AU353" s="271" t="s">
        <v>88</v>
      </c>
      <c r="AV353" s="14" t="s">
        <v>88</v>
      </c>
      <c r="AW353" s="14" t="s">
        <v>39</v>
      </c>
      <c r="AX353" s="14" t="s">
        <v>78</v>
      </c>
      <c r="AY353" s="271" t="s">
        <v>132</v>
      </c>
    </row>
    <row r="354" s="15" customFormat="1">
      <c r="A354" s="15"/>
      <c r="B354" s="272"/>
      <c r="C354" s="273"/>
      <c r="D354" s="247" t="s">
        <v>144</v>
      </c>
      <c r="E354" s="274" t="s">
        <v>32</v>
      </c>
      <c r="F354" s="275" t="s">
        <v>155</v>
      </c>
      <c r="G354" s="273"/>
      <c r="H354" s="276">
        <v>1</v>
      </c>
      <c r="I354" s="277"/>
      <c r="J354" s="273"/>
      <c r="K354" s="273"/>
      <c r="L354" s="278"/>
      <c r="M354" s="279"/>
      <c r="N354" s="280"/>
      <c r="O354" s="280"/>
      <c r="P354" s="280"/>
      <c r="Q354" s="280"/>
      <c r="R354" s="280"/>
      <c r="S354" s="280"/>
      <c r="T354" s="281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82" t="s">
        <v>144</v>
      </c>
      <c r="AU354" s="282" t="s">
        <v>88</v>
      </c>
      <c r="AV354" s="15" t="s">
        <v>156</v>
      </c>
      <c r="AW354" s="15" t="s">
        <v>39</v>
      </c>
      <c r="AX354" s="15" t="s">
        <v>85</v>
      </c>
      <c r="AY354" s="282" t="s">
        <v>132</v>
      </c>
    </row>
    <row r="355" s="2" customFormat="1" ht="16.5" customHeight="1">
      <c r="A355" s="41"/>
      <c r="B355" s="42"/>
      <c r="C355" s="234" t="s">
        <v>367</v>
      </c>
      <c r="D355" s="234" t="s">
        <v>135</v>
      </c>
      <c r="E355" s="235" t="s">
        <v>368</v>
      </c>
      <c r="F355" s="236" t="s">
        <v>369</v>
      </c>
      <c r="G355" s="237" t="s">
        <v>138</v>
      </c>
      <c r="H355" s="238">
        <v>1</v>
      </c>
      <c r="I355" s="239"/>
      <c r="J355" s="240">
        <f>ROUND(I355*H355,2)</f>
        <v>0</v>
      </c>
      <c r="K355" s="236" t="s">
        <v>139</v>
      </c>
      <c r="L355" s="47"/>
      <c r="M355" s="241" t="s">
        <v>32</v>
      </c>
      <c r="N355" s="242" t="s">
        <v>49</v>
      </c>
      <c r="O355" s="87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45" t="s">
        <v>140</v>
      </c>
      <c r="AT355" s="245" t="s">
        <v>135</v>
      </c>
      <c r="AU355" s="245" t="s">
        <v>88</v>
      </c>
      <c r="AY355" s="19" t="s">
        <v>132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9" t="s">
        <v>85</v>
      </c>
      <c r="BK355" s="246">
        <f>ROUND(I355*H355,2)</f>
        <v>0</v>
      </c>
      <c r="BL355" s="19" t="s">
        <v>140</v>
      </c>
      <c r="BM355" s="245" t="s">
        <v>370</v>
      </c>
    </row>
    <row r="356" s="2" customFormat="1">
      <c r="A356" s="41"/>
      <c r="B356" s="42"/>
      <c r="C356" s="43"/>
      <c r="D356" s="247" t="s">
        <v>142</v>
      </c>
      <c r="E356" s="43"/>
      <c r="F356" s="248" t="s">
        <v>369</v>
      </c>
      <c r="G356" s="43"/>
      <c r="H356" s="43"/>
      <c r="I356" s="151"/>
      <c r="J356" s="43"/>
      <c r="K356" s="43"/>
      <c r="L356" s="47"/>
      <c r="M356" s="249"/>
      <c r="N356" s="250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19" t="s">
        <v>142</v>
      </c>
      <c r="AU356" s="19" t="s">
        <v>88</v>
      </c>
    </row>
    <row r="357" s="2" customFormat="1">
      <c r="A357" s="41"/>
      <c r="B357" s="42"/>
      <c r="C357" s="43"/>
      <c r="D357" s="247" t="s">
        <v>307</v>
      </c>
      <c r="E357" s="43"/>
      <c r="F357" s="283" t="s">
        <v>365</v>
      </c>
      <c r="G357" s="43"/>
      <c r="H357" s="43"/>
      <c r="I357" s="151"/>
      <c r="J357" s="43"/>
      <c r="K357" s="43"/>
      <c r="L357" s="47"/>
      <c r="M357" s="249"/>
      <c r="N357" s="250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19" t="s">
        <v>307</v>
      </c>
      <c r="AU357" s="19" t="s">
        <v>88</v>
      </c>
    </row>
    <row r="358" s="14" customFormat="1">
      <c r="A358" s="14"/>
      <c r="B358" s="261"/>
      <c r="C358" s="262"/>
      <c r="D358" s="247" t="s">
        <v>144</v>
      </c>
      <c r="E358" s="263" t="s">
        <v>32</v>
      </c>
      <c r="F358" s="264" t="s">
        <v>177</v>
      </c>
      <c r="G358" s="262"/>
      <c r="H358" s="265">
        <v>1</v>
      </c>
      <c r="I358" s="266"/>
      <c r="J358" s="262"/>
      <c r="K358" s="262"/>
      <c r="L358" s="267"/>
      <c r="M358" s="268"/>
      <c r="N358" s="269"/>
      <c r="O358" s="269"/>
      <c r="P358" s="269"/>
      <c r="Q358" s="269"/>
      <c r="R358" s="269"/>
      <c r="S358" s="269"/>
      <c r="T358" s="27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1" t="s">
        <v>144</v>
      </c>
      <c r="AU358" s="271" t="s">
        <v>88</v>
      </c>
      <c r="AV358" s="14" t="s">
        <v>88</v>
      </c>
      <c r="AW358" s="14" t="s">
        <v>39</v>
      </c>
      <c r="AX358" s="14" t="s">
        <v>78</v>
      </c>
      <c r="AY358" s="271" t="s">
        <v>132</v>
      </c>
    </row>
    <row r="359" s="15" customFormat="1">
      <c r="A359" s="15"/>
      <c r="B359" s="272"/>
      <c r="C359" s="273"/>
      <c r="D359" s="247" t="s">
        <v>144</v>
      </c>
      <c r="E359" s="274" t="s">
        <v>32</v>
      </c>
      <c r="F359" s="275" t="s">
        <v>371</v>
      </c>
      <c r="G359" s="273"/>
      <c r="H359" s="276">
        <v>1</v>
      </c>
      <c r="I359" s="277"/>
      <c r="J359" s="273"/>
      <c r="K359" s="273"/>
      <c r="L359" s="278"/>
      <c r="M359" s="279"/>
      <c r="N359" s="280"/>
      <c r="O359" s="280"/>
      <c r="P359" s="280"/>
      <c r="Q359" s="280"/>
      <c r="R359" s="280"/>
      <c r="S359" s="280"/>
      <c r="T359" s="281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82" t="s">
        <v>144</v>
      </c>
      <c r="AU359" s="282" t="s">
        <v>88</v>
      </c>
      <c r="AV359" s="15" t="s">
        <v>156</v>
      </c>
      <c r="AW359" s="15" t="s">
        <v>39</v>
      </c>
      <c r="AX359" s="15" t="s">
        <v>85</v>
      </c>
      <c r="AY359" s="282" t="s">
        <v>132</v>
      </c>
    </row>
    <row r="360" s="2" customFormat="1" ht="16.5" customHeight="1">
      <c r="A360" s="41"/>
      <c r="B360" s="42"/>
      <c r="C360" s="234" t="s">
        <v>372</v>
      </c>
      <c r="D360" s="234" t="s">
        <v>135</v>
      </c>
      <c r="E360" s="235" t="s">
        <v>373</v>
      </c>
      <c r="F360" s="236" t="s">
        <v>374</v>
      </c>
      <c r="G360" s="237" t="s">
        <v>138</v>
      </c>
      <c r="H360" s="238">
        <v>3</v>
      </c>
      <c r="I360" s="239"/>
      <c r="J360" s="240">
        <f>ROUND(I360*H360,2)</f>
        <v>0</v>
      </c>
      <c r="K360" s="236" t="s">
        <v>139</v>
      </c>
      <c r="L360" s="47"/>
      <c r="M360" s="241" t="s">
        <v>32</v>
      </c>
      <c r="N360" s="242" t="s">
        <v>49</v>
      </c>
      <c r="O360" s="87"/>
      <c r="P360" s="243">
        <f>O360*H360</f>
        <v>0</v>
      </c>
      <c r="Q360" s="243">
        <v>0</v>
      </c>
      <c r="R360" s="243">
        <f>Q360*H360</f>
        <v>0</v>
      </c>
      <c r="S360" s="243">
        <v>0</v>
      </c>
      <c r="T360" s="244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45" t="s">
        <v>140</v>
      </c>
      <c r="AT360" s="245" t="s">
        <v>135</v>
      </c>
      <c r="AU360" s="245" t="s">
        <v>88</v>
      </c>
      <c r="AY360" s="19" t="s">
        <v>132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9" t="s">
        <v>85</v>
      </c>
      <c r="BK360" s="246">
        <f>ROUND(I360*H360,2)</f>
        <v>0</v>
      </c>
      <c r="BL360" s="19" t="s">
        <v>140</v>
      </c>
      <c r="BM360" s="245" t="s">
        <v>375</v>
      </c>
    </row>
    <row r="361" s="2" customFormat="1">
      <c r="A361" s="41"/>
      <c r="B361" s="42"/>
      <c r="C361" s="43"/>
      <c r="D361" s="247" t="s">
        <v>142</v>
      </c>
      <c r="E361" s="43"/>
      <c r="F361" s="248" t="s">
        <v>374</v>
      </c>
      <c r="G361" s="43"/>
      <c r="H361" s="43"/>
      <c r="I361" s="151"/>
      <c r="J361" s="43"/>
      <c r="K361" s="43"/>
      <c r="L361" s="47"/>
      <c r="M361" s="249"/>
      <c r="N361" s="250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19" t="s">
        <v>142</v>
      </c>
      <c r="AU361" s="19" t="s">
        <v>88</v>
      </c>
    </row>
    <row r="362" s="2" customFormat="1">
      <c r="A362" s="41"/>
      <c r="B362" s="42"/>
      <c r="C362" s="43"/>
      <c r="D362" s="247" t="s">
        <v>307</v>
      </c>
      <c r="E362" s="43"/>
      <c r="F362" s="283" t="s">
        <v>376</v>
      </c>
      <c r="G362" s="43"/>
      <c r="H362" s="43"/>
      <c r="I362" s="151"/>
      <c r="J362" s="43"/>
      <c r="K362" s="43"/>
      <c r="L362" s="47"/>
      <c r="M362" s="249"/>
      <c r="N362" s="250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19" t="s">
        <v>307</v>
      </c>
      <c r="AU362" s="19" t="s">
        <v>88</v>
      </c>
    </row>
    <row r="363" s="14" customFormat="1">
      <c r="A363" s="14"/>
      <c r="B363" s="261"/>
      <c r="C363" s="262"/>
      <c r="D363" s="247" t="s">
        <v>144</v>
      </c>
      <c r="E363" s="263" t="s">
        <v>32</v>
      </c>
      <c r="F363" s="264" t="s">
        <v>309</v>
      </c>
      <c r="G363" s="262"/>
      <c r="H363" s="265">
        <v>2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1" t="s">
        <v>144</v>
      </c>
      <c r="AU363" s="271" t="s">
        <v>88</v>
      </c>
      <c r="AV363" s="14" t="s">
        <v>88</v>
      </c>
      <c r="AW363" s="14" t="s">
        <v>39</v>
      </c>
      <c r="AX363" s="14" t="s">
        <v>78</v>
      </c>
      <c r="AY363" s="271" t="s">
        <v>132</v>
      </c>
    </row>
    <row r="364" s="14" customFormat="1">
      <c r="A364" s="14"/>
      <c r="B364" s="261"/>
      <c r="C364" s="262"/>
      <c r="D364" s="247" t="s">
        <v>144</v>
      </c>
      <c r="E364" s="263" t="s">
        <v>32</v>
      </c>
      <c r="F364" s="264" t="s">
        <v>245</v>
      </c>
      <c r="G364" s="262"/>
      <c r="H364" s="265">
        <v>1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1" t="s">
        <v>144</v>
      </c>
      <c r="AU364" s="271" t="s">
        <v>88</v>
      </c>
      <c r="AV364" s="14" t="s">
        <v>88</v>
      </c>
      <c r="AW364" s="14" t="s">
        <v>39</v>
      </c>
      <c r="AX364" s="14" t="s">
        <v>78</v>
      </c>
      <c r="AY364" s="271" t="s">
        <v>132</v>
      </c>
    </row>
    <row r="365" s="15" customFormat="1">
      <c r="A365" s="15"/>
      <c r="B365" s="272"/>
      <c r="C365" s="273"/>
      <c r="D365" s="247" t="s">
        <v>144</v>
      </c>
      <c r="E365" s="274" t="s">
        <v>32</v>
      </c>
      <c r="F365" s="275" t="s">
        <v>155</v>
      </c>
      <c r="G365" s="273"/>
      <c r="H365" s="276">
        <v>3</v>
      </c>
      <c r="I365" s="277"/>
      <c r="J365" s="273"/>
      <c r="K365" s="273"/>
      <c r="L365" s="278"/>
      <c r="M365" s="279"/>
      <c r="N365" s="280"/>
      <c r="O365" s="280"/>
      <c r="P365" s="280"/>
      <c r="Q365" s="280"/>
      <c r="R365" s="280"/>
      <c r="S365" s="280"/>
      <c r="T365" s="281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82" t="s">
        <v>144</v>
      </c>
      <c r="AU365" s="282" t="s">
        <v>88</v>
      </c>
      <c r="AV365" s="15" t="s">
        <v>156</v>
      </c>
      <c r="AW365" s="15" t="s">
        <v>39</v>
      </c>
      <c r="AX365" s="15" t="s">
        <v>85</v>
      </c>
      <c r="AY365" s="282" t="s">
        <v>132</v>
      </c>
    </row>
    <row r="366" s="2" customFormat="1" ht="16.5" customHeight="1">
      <c r="A366" s="41"/>
      <c r="B366" s="42"/>
      <c r="C366" s="234" t="s">
        <v>377</v>
      </c>
      <c r="D366" s="234" t="s">
        <v>135</v>
      </c>
      <c r="E366" s="235" t="s">
        <v>378</v>
      </c>
      <c r="F366" s="236" t="s">
        <v>379</v>
      </c>
      <c r="G366" s="237" t="s">
        <v>138</v>
      </c>
      <c r="H366" s="238">
        <v>1</v>
      </c>
      <c r="I366" s="239"/>
      <c r="J366" s="240">
        <f>ROUND(I366*H366,2)</f>
        <v>0</v>
      </c>
      <c r="K366" s="236" t="s">
        <v>139</v>
      </c>
      <c r="L366" s="47"/>
      <c r="M366" s="241" t="s">
        <v>32</v>
      </c>
      <c r="N366" s="242" t="s">
        <v>49</v>
      </c>
      <c r="O366" s="87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45" t="s">
        <v>140</v>
      </c>
      <c r="AT366" s="245" t="s">
        <v>135</v>
      </c>
      <c r="AU366" s="245" t="s">
        <v>88</v>
      </c>
      <c r="AY366" s="19" t="s">
        <v>132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9" t="s">
        <v>85</v>
      </c>
      <c r="BK366" s="246">
        <f>ROUND(I366*H366,2)</f>
        <v>0</v>
      </c>
      <c r="BL366" s="19" t="s">
        <v>140</v>
      </c>
      <c r="BM366" s="245" t="s">
        <v>380</v>
      </c>
    </row>
    <row r="367" s="2" customFormat="1">
      <c r="A367" s="41"/>
      <c r="B367" s="42"/>
      <c r="C367" s="43"/>
      <c r="D367" s="247" t="s">
        <v>142</v>
      </c>
      <c r="E367" s="43"/>
      <c r="F367" s="248" t="s">
        <v>379</v>
      </c>
      <c r="G367" s="43"/>
      <c r="H367" s="43"/>
      <c r="I367" s="151"/>
      <c r="J367" s="43"/>
      <c r="K367" s="43"/>
      <c r="L367" s="47"/>
      <c r="M367" s="249"/>
      <c r="N367" s="250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19" t="s">
        <v>142</v>
      </c>
      <c r="AU367" s="19" t="s">
        <v>88</v>
      </c>
    </row>
    <row r="368" s="2" customFormat="1">
      <c r="A368" s="41"/>
      <c r="B368" s="42"/>
      <c r="C368" s="43"/>
      <c r="D368" s="247" t="s">
        <v>307</v>
      </c>
      <c r="E368" s="43"/>
      <c r="F368" s="283" t="s">
        <v>365</v>
      </c>
      <c r="G368" s="43"/>
      <c r="H368" s="43"/>
      <c r="I368" s="151"/>
      <c r="J368" s="43"/>
      <c r="K368" s="43"/>
      <c r="L368" s="47"/>
      <c r="M368" s="249"/>
      <c r="N368" s="250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19" t="s">
        <v>307</v>
      </c>
      <c r="AU368" s="19" t="s">
        <v>88</v>
      </c>
    </row>
    <row r="369" s="14" customFormat="1">
      <c r="A369" s="14"/>
      <c r="B369" s="261"/>
      <c r="C369" s="262"/>
      <c r="D369" s="247" t="s">
        <v>144</v>
      </c>
      <c r="E369" s="263" t="s">
        <v>32</v>
      </c>
      <c r="F369" s="264" t="s">
        <v>245</v>
      </c>
      <c r="G369" s="262"/>
      <c r="H369" s="265">
        <v>1</v>
      </c>
      <c r="I369" s="266"/>
      <c r="J369" s="262"/>
      <c r="K369" s="262"/>
      <c r="L369" s="267"/>
      <c r="M369" s="268"/>
      <c r="N369" s="269"/>
      <c r="O369" s="269"/>
      <c r="P369" s="269"/>
      <c r="Q369" s="269"/>
      <c r="R369" s="269"/>
      <c r="S369" s="269"/>
      <c r="T369" s="27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1" t="s">
        <v>144</v>
      </c>
      <c r="AU369" s="271" t="s">
        <v>88</v>
      </c>
      <c r="AV369" s="14" t="s">
        <v>88</v>
      </c>
      <c r="AW369" s="14" t="s">
        <v>39</v>
      </c>
      <c r="AX369" s="14" t="s">
        <v>78</v>
      </c>
      <c r="AY369" s="271" t="s">
        <v>132</v>
      </c>
    </row>
    <row r="370" s="15" customFormat="1">
      <c r="A370" s="15"/>
      <c r="B370" s="272"/>
      <c r="C370" s="273"/>
      <c r="D370" s="247" t="s">
        <v>144</v>
      </c>
      <c r="E370" s="274" t="s">
        <v>32</v>
      </c>
      <c r="F370" s="275" t="s">
        <v>155</v>
      </c>
      <c r="G370" s="273"/>
      <c r="H370" s="276">
        <v>1</v>
      </c>
      <c r="I370" s="277"/>
      <c r="J370" s="273"/>
      <c r="K370" s="273"/>
      <c r="L370" s="278"/>
      <c r="M370" s="279"/>
      <c r="N370" s="280"/>
      <c r="O370" s="280"/>
      <c r="P370" s="280"/>
      <c r="Q370" s="280"/>
      <c r="R370" s="280"/>
      <c r="S370" s="280"/>
      <c r="T370" s="281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82" t="s">
        <v>144</v>
      </c>
      <c r="AU370" s="282" t="s">
        <v>88</v>
      </c>
      <c r="AV370" s="15" t="s">
        <v>156</v>
      </c>
      <c r="AW370" s="15" t="s">
        <v>39</v>
      </c>
      <c r="AX370" s="15" t="s">
        <v>85</v>
      </c>
      <c r="AY370" s="282" t="s">
        <v>132</v>
      </c>
    </row>
    <row r="371" s="2" customFormat="1" ht="16.5" customHeight="1">
      <c r="A371" s="41"/>
      <c r="B371" s="42"/>
      <c r="C371" s="234" t="s">
        <v>381</v>
      </c>
      <c r="D371" s="234" t="s">
        <v>135</v>
      </c>
      <c r="E371" s="235" t="s">
        <v>382</v>
      </c>
      <c r="F371" s="236" t="s">
        <v>383</v>
      </c>
      <c r="G371" s="237" t="s">
        <v>138</v>
      </c>
      <c r="H371" s="238">
        <v>1</v>
      </c>
      <c r="I371" s="239"/>
      <c r="J371" s="240">
        <f>ROUND(I371*H371,2)</f>
        <v>0</v>
      </c>
      <c r="K371" s="236" t="s">
        <v>139</v>
      </c>
      <c r="L371" s="47"/>
      <c r="M371" s="241" t="s">
        <v>32</v>
      </c>
      <c r="N371" s="242" t="s">
        <v>49</v>
      </c>
      <c r="O371" s="87"/>
      <c r="P371" s="243">
        <f>O371*H371</f>
        <v>0</v>
      </c>
      <c r="Q371" s="243">
        <v>0</v>
      </c>
      <c r="R371" s="243">
        <f>Q371*H371</f>
        <v>0</v>
      </c>
      <c r="S371" s="243">
        <v>0</v>
      </c>
      <c r="T371" s="244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45" t="s">
        <v>140</v>
      </c>
      <c r="AT371" s="245" t="s">
        <v>135</v>
      </c>
      <c r="AU371" s="245" t="s">
        <v>88</v>
      </c>
      <c r="AY371" s="19" t="s">
        <v>132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9" t="s">
        <v>85</v>
      </c>
      <c r="BK371" s="246">
        <f>ROUND(I371*H371,2)</f>
        <v>0</v>
      </c>
      <c r="BL371" s="19" t="s">
        <v>140</v>
      </c>
      <c r="BM371" s="245" t="s">
        <v>384</v>
      </c>
    </row>
    <row r="372" s="2" customFormat="1">
      <c r="A372" s="41"/>
      <c r="B372" s="42"/>
      <c r="C372" s="43"/>
      <c r="D372" s="247" t="s">
        <v>142</v>
      </c>
      <c r="E372" s="43"/>
      <c r="F372" s="248" t="s">
        <v>383</v>
      </c>
      <c r="G372" s="43"/>
      <c r="H372" s="43"/>
      <c r="I372" s="151"/>
      <c r="J372" s="43"/>
      <c r="K372" s="43"/>
      <c r="L372" s="47"/>
      <c r="M372" s="249"/>
      <c r="N372" s="250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19" t="s">
        <v>142</v>
      </c>
      <c r="AU372" s="19" t="s">
        <v>88</v>
      </c>
    </row>
    <row r="373" s="2" customFormat="1">
      <c r="A373" s="41"/>
      <c r="B373" s="42"/>
      <c r="C373" s="43"/>
      <c r="D373" s="247" t="s">
        <v>307</v>
      </c>
      <c r="E373" s="43"/>
      <c r="F373" s="283" t="s">
        <v>365</v>
      </c>
      <c r="G373" s="43"/>
      <c r="H373" s="43"/>
      <c r="I373" s="151"/>
      <c r="J373" s="43"/>
      <c r="K373" s="43"/>
      <c r="L373" s="47"/>
      <c r="M373" s="249"/>
      <c r="N373" s="250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19" t="s">
        <v>307</v>
      </c>
      <c r="AU373" s="19" t="s">
        <v>88</v>
      </c>
    </row>
    <row r="374" s="14" customFormat="1">
      <c r="A374" s="14"/>
      <c r="B374" s="261"/>
      <c r="C374" s="262"/>
      <c r="D374" s="247" t="s">
        <v>144</v>
      </c>
      <c r="E374" s="263" t="s">
        <v>32</v>
      </c>
      <c r="F374" s="264" t="s">
        <v>300</v>
      </c>
      <c r="G374" s="262"/>
      <c r="H374" s="265">
        <v>1</v>
      </c>
      <c r="I374" s="266"/>
      <c r="J374" s="262"/>
      <c r="K374" s="262"/>
      <c r="L374" s="267"/>
      <c r="M374" s="268"/>
      <c r="N374" s="269"/>
      <c r="O374" s="269"/>
      <c r="P374" s="269"/>
      <c r="Q374" s="269"/>
      <c r="R374" s="269"/>
      <c r="S374" s="269"/>
      <c r="T374" s="27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1" t="s">
        <v>144</v>
      </c>
      <c r="AU374" s="271" t="s">
        <v>88</v>
      </c>
      <c r="AV374" s="14" t="s">
        <v>88</v>
      </c>
      <c r="AW374" s="14" t="s">
        <v>39</v>
      </c>
      <c r="AX374" s="14" t="s">
        <v>78</v>
      </c>
      <c r="AY374" s="271" t="s">
        <v>132</v>
      </c>
    </row>
    <row r="375" s="15" customFormat="1">
      <c r="A375" s="15"/>
      <c r="B375" s="272"/>
      <c r="C375" s="273"/>
      <c r="D375" s="247" t="s">
        <v>144</v>
      </c>
      <c r="E375" s="274" t="s">
        <v>32</v>
      </c>
      <c r="F375" s="275" t="s">
        <v>155</v>
      </c>
      <c r="G375" s="273"/>
      <c r="H375" s="276">
        <v>1</v>
      </c>
      <c r="I375" s="277"/>
      <c r="J375" s="273"/>
      <c r="K375" s="273"/>
      <c r="L375" s="278"/>
      <c r="M375" s="279"/>
      <c r="N375" s="280"/>
      <c r="O375" s="280"/>
      <c r="P375" s="280"/>
      <c r="Q375" s="280"/>
      <c r="R375" s="280"/>
      <c r="S375" s="280"/>
      <c r="T375" s="281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82" t="s">
        <v>144</v>
      </c>
      <c r="AU375" s="282" t="s">
        <v>88</v>
      </c>
      <c r="AV375" s="15" t="s">
        <v>156</v>
      </c>
      <c r="AW375" s="15" t="s">
        <v>39</v>
      </c>
      <c r="AX375" s="15" t="s">
        <v>85</v>
      </c>
      <c r="AY375" s="282" t="s">
        <v>132</v>
      </c>
    </row>
    <row r="376" s="2" customFormat="1" ht="16.5" customHeight="1">
      <c r="A376" s="41"/>
      <c r="B376" s="42"/>
      <c r="C376" s="234" t="s">
        <v>385</v>
      </c>
      <c r="D376" s="234" t="s">
        <v>135</v>
      </c>
      <c r="E376" s="235" t="s">
        <v>386</v>
      </c>
      <c r="F376" s="236" t="s">
        <v>387</v>
      </c>
      <c r="G376" s="237" t="s">
        <v>138</v>
      </c>
      <c r="H376" s="238">
        <v>2</v>
      </c>
      <c r="I376" s="239"/>
      <c r="J376" s="240">
        <f>ROUND(I376*H376,2)</f>
        <v>0</v>
      </c>
      <c r="K376" s="236" t="s">
        <v>139</v>
      </c>
      <c r="L376" s="47"/>
      <c r="M376" s="241" t="s">
        <v>32</v>
      </c>
      <c r="N376" s="242" t="s">
        <v>49</v>
      </c>
      <c r="O376" s="87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45" t="s">
        <v>140</v>
      </c>
      <c r="AT376" s="245" t="s">
        <v>135</v>
      </c>
      <c r="AU376" s="245" t="s">
        <v>88</v>
      </c>
      <c r="AY376" s="19" t="s">
        <v>132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9" t="s">
        <v>85</v>
      </c>
      <c r="BK376" s="246">
        <f>ROUND(I376*H376,2)</f>
        <v>0</v>
      </c>
      <c r="BL376" s="19" t="s">
        <v>140</v>
      </c>
      <c r="BM376" s="245" t="s">
        <v>388</v>
      </c>
    </row>
    <row r="377" s="2" customFormat="1">
      <c r="A377" s="41"/>
      <c r="B377" s="42"/>
      <c r="C377" s="43"/>
      <c r="D377" s="247" t="s">
        <v>142</v>
      </c>
      <c r="E377" s="43"/>
      <c r="F377" s="248" t="s">
        <v>387</v>
      </c>
      <c r="G377" s="43"/>
      <c r="H377" s="43"/>
      <c r="I377" s="151"/>
      <c r="J377" s="43"/>
      <c r="K377" s="43"/>
      <c r="L377" s="47"/>
      <c r="M377" s="249"/>
      <c r="N377" s="250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19" t="s">
        <v>142</v>
      </c>
      <c r="AU377" s="19" t="s">
        <v>88</v>
      </c>
    </row>
    <row r="378" s="13" customFormat="1">
      <c r="A378" s="13"/>
      <c r="B378" s="251"/>
      <c r="C378" s="252"/>
      <c r="D378" s="247" t="s">
        <v>144</v>
      </c>
      <c r="E378" s="253" t="s">
        <v>32</v>
      </c>
      <c r="F378" s="254" t="s">
        <v>389</v>
      </c>
      <c r="G378" s="252"/>
      <c r="H378" s="253" t="s">
        <v>32</v>
      </c>
      <c r="I378" s="255"/>
      <c r="J378" s="252"/>
      <c r="K378" s="252"/>
      <c r="L378" s="256"/>
      <c r="M378" s="257"/>
      <c r="N378" s="258"/>
      <c r="O378" s="258"/>
      <c r="P378" s="258"/>
      <c r="Q378" s="258"/>
      <c r="R378" s="258"/>
      <c r="S378" s="258"/>
      <c r="T378" s="25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0" t="s">
        <v>144</v>
      </c>
      <c r="AU378" s="260" t="s">
        <v>88</v>
      </c>
      <c r="AV378" s="13" t="s">
        <v>85</v>
      </c>
      <c r="AW378" s="13" t="s">
        <v>39</v>
      </c>
      <c r="AX378" s="13" t="s">
        <v>78</v>
      </c>
      <c r="AY378" s="260" t="s">
        <v>132</v>
      </c>
    </row>
    <row r="379" s="13" customFormat="1">
      <c r="A379" s="13"/>
      <c r="B379" s="251"/>
      <c r="C379" s="252"/>
      <c r="D379" s="247" t="s">
        <v>144</v>
      </c>
      <c r="E379" s="253" t="s">
        <v>32</v>
      </c>
      <c r="F379" s="254" t="s">
        <v>390</v>
      </c>
      <c r="G379" s="252"/>
      <c r="H379" s="253" t="s">
        <v>32</v>
      </c>
      <c r="I379" s="255"/>
      <c r="J379" s="252"/>
      <c r="K379" s="252"/>
      <c r="L379" s="256"/>
      <c r="M379" s="257"/>
      <c r="N379" s="258"/>
      <c r="O379" s="258"/>
      <c r="P379" s="258"/>
      <c r="Q379" s="258"/>
      <c r="R379" s="258"/>
      <c r="S379" s="258"/>
      <c r="T379" s="25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0" t="s">
        <v>144</v>
      </c>
      <c r="AU379" s="260" t="s">
        <v>88</v>
      </c>
      <c r="AV379" s="13" t="s">
        <v>85</v>
      </c>
      <c r="AW379" s="13" t="s">
        <v>39</v>
      </c>
      <c r="AX379" s="13" t="s">
        <v>78</v>
      </c>
      <c r="AY379" s="260" t="s">
        <v>132</v>
      </c>
    </row>
    <row r="380" s="13" customFormat="1">
      <c r="A380" s="13"/>
      <c r="B380" s="251"/>
      <c r="C380" s="252"/>
      <c r="D380" s="247" t="s">
        <v>144</v>
      </c>
      <c r="E380" s="253" t="s">
        <v>32</v>
      </c>
      <c r="F380" s="254" t="s">
        <v>391</v>
      </c>
      <c r="G380" s="252"/>
      <c r="H380" s="253" t="s">
        <v>32</v>
      </c>
      <c r="I380" s="255"/>
      <c r="J380" s="252"/>
      <c r="K380" s="252"/>
      <c r="L380" s="256"/>
      <c r="M380" s="257"/>
      <c r="N380" s="258"/>
      <c r="O380" s="258"/>
      <c r="P380" s="258"/>
      <c r="Q380" s="258"/>
      <c r="R380" s="258"/>
      <c r="S380" s="258"/>
      <c r="T380" s="25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0" t="s">
        <v>144</v>
      </c>
      <c r="AU380" s="260" t="s">
        <v>88</v>
      </c>
      <c r="AV380" s="13" t="s">
        <v>85</v>
      </c>
      <c r="AW380" s="13" t="s">
        <v>39</v>
      </c>
      <c r="AX380" s="13" t="s">
        <v>78</v>
      </c>
      <c r="AY380" s="260" t="s">
        <v>132</v>
      </c>
    </row>
    <row r="381" s="13" customFormat="1">
      <c r="A381" s="13"/>
      <c r="B381" s="251"/>
      <c r="C381" s="252"/>
      <c r="D381" s="247" t="s">
        <v>144</v>
      </c>
      <c r="E381" s="253" t="s">
        <v>32</v>
      </c>
      <c r="F381" s="254" t="s">
        <v>392</v>
      </c>
      <c r="G381" s="252"/>
      <c r="H381" s="253" t="s">
        <v>32</v>
      </c>
      <c r="I381" s="255"/>
      <c r="J381" s="252"/>
      <c r="K381" s="252"/>
      <c r="L381" s="256"/>
      <c r="M381" s="257"/>
      <c r="N381" s="258"/>
      <c r="O381" s="258"/>
      <c r="P381" s="258"/>
      <c r="Q381" s="258"/>
      <c r="R381" s="258"/>
      <c r="S381" s="258"/>
      <c r="T381" s="25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0" t="s">
        <v>144</v>
      </c>
      <c r="AU381" s="260" t="s">
        <v>88</v>
      </c>
      <c r="AV381" s="13" t="s">
        <v>85</v>
      </c>
      <c r="AW381" s="13" t="s">
        <v>39</v>
      </c>
      <c r="AX381" s="13" t="s">
        <v>78</v>
      </c>
      <c r="AY381" s="260" t="s">
        <v>132</v>
      </c>
    </row>
    <row r="382" s="13" customFormat="1">
      <c r="A382" s="13"/>
      <c r="B382" s="251"/>
      <c r="C382" s="252"/>
      <c r="D382" s="247" t="s">
        <v>144</v>
      </c>
      <c r="E382" s="253" t="s">
        <v>32</v>
      </c>
      <c r="F382" s="254" t="s">
        <v>393</v>
      </c>
      <c r="G382" s="252"/>
      <c r="H382" s="253" t="s">
        <v>32</v>
      </c>
      <c r="I382" s="255"/>
      <c r="J382" s="252"/>
      <c r="K382" s="252"/>
      <c r="L382" s="256"/>
      <c r="M382" s="257"/>
      <c r="N382" s="258"/>
      <c r="O382" s="258"/>
      <c r="P382" s="258"/>
      <c r="Q382" s="258"/>
      <c r="R382" s="258"/>
      <c r="S382" s="258"/>
      <c r="T382" s="25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0" t="s">
        <v>144</v>
      </c>
      <c r="AU382" s="260" t="s">
        <v>88</v>
      </c>
      <c r="AV382" s="13" t="s">
        <v>85</v>
      </c>
      <c r="AW382" s="13" t="s">
        <v>39</v>
      </c>
      <c r="AX382" s="13" t="s">
        <v>78</v>
      </c>
      <c r="AY382" s="260" t="s">
        <v>132</v>
      </c>
    </row>
    <row r="383" s="13" customFormat="1">
      <c r="A383" s="13"/>
      <c r="B383" s="251"/>
      <c r="C383" s="252"/>
      <c r="D383" s="247" t="s">
        <v>144</v>
      </c>
      <c r="E383" s="253" t="s">
        <v>32</v>
      </c>
      <c r="F383" s="254" t="s">
        <v>394</v>
      </c>
      <c r="G383" s="252"/>
      <c r="H383" s="253" t="s">
        <v>32</v>
      </c>
      <c r="I383" s="255"/>
      <c r="J383" s="252"/>
      <c r="K383" s="252"/>
      <c r="L383" s="256"/>
      <c r="M383" s="257"/>
      <c r="N383" s="258"/>
      <c r="O383" s="258"/>
      <c r="P383" s="258"/>
      <c r="Q383" s="258"/>
      <c r="R383" s="258"/>
      <c r="S383" s="258"/>
      <c r="T383" s="25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0" t="s">
        <v>144</v>
      </c>
      <c r="AU383" s="260" t="s">
        <v>88</v>
      </c>
      <c r="AV383" s="13" t="s">
        <v>85</v>
      </c>
      <c r="AW383" s="13" t="s">
        <v>39</v>
      </c>
      <c r="AX383" s="13" t="s">
        <v>78</v>
      </c>
      <c r="AY383" s="260" t="s">
        <v>132</v>
      </c>
    </row>
    <row r="384" s="14" customFormat="1">
      <c r="A384" s="14"/>
      <c r="B384" s="261"/>
      <c r="C384" s="262"/>
      <c r="D384" s="247" t="s">
        <v>144</v>
      </c>
      <c r="E384" s="263" t="s">
        <v>32</v>
      </c>
      <c r="F384" s="264" t="s">
        <v>206</v>
      </c>
      <c r="G384" s="262"/>
      <c r="H384" s="265">
        <v>2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1" t="s">
        <v>144</v>
      </c>
      <c r="AU384" s="271" t="s">
        <v>88</v>
      </c>
      <c r="AV384" s="14" t="s">
        <v>88</v>
      </c>
      <c r="AW384" s="14" t="s">
        <v>39</v>
      </c>
      <c r="AX384" s="14" t="s">
        <v>78</v>
      </c>
      <c r="AY384" s="271" t="s">
        <v>132</v>
      </c>
    </row>
    <row r="385" s="15" customFormat="1">
      <c r="A385" s="15"/>
      <c r="B385" s="272"/>
      <c r="C385" s="273"/>
      <c r="D385" s="247" t="s">
        <v>144</v>
      </c>
      <c r="E385" s="274" t="s">
        <v>32</v>
      </c>
      <c r="F385" s="275" t="s">
        <v>155</v>
      </c>
      <c r="G385" s="273"/>
      <c r="H385" s="276">
        <v>2</v>
      </c>
      <c r="I385" s="277"/>
      <c r="J385" s="273"/>
      <c r="K385" s="273"/>
      <c r="L385" s="278"/>
      <c r="M385" s="279"/>
      <c r="N385" s="280"/>
      <c r="O385" s="280"/>
      <c r="P385" s="280"/>
      <c r="Q385" s="280"/>
      <c r="R385" s="280"/>
      <c r="S385" s="280"/>
      <c r="T385" s="281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82" t="s">
        <v>144</v>
      </c>
      <c r="AU385" s="282" t="s">
        <v>88</v>
      </c>
      <c r="AV385" s="15" t="s">
        <v>156</v>
      </c>
      <c r="AW385" s="15" t="s">
        <v>39</v>
      </c>
      <c r="AX385" s="15" t="s">
        <v>85</v>
      </c>
      <c r="AY385" s="282" t="s">
        <v>132</v>
      </c>
    </row>
    <row r="386" s="2" customFormat="1" ht="16.5" customHeight="1">
      <c r="A386" s="41"/>
      <c r="B386" s="42"/>
      <c r="C386" s="234" t="s">
        <v>395</v>
      </c>
      <c r="D386" s="234" t="s">
        <v>135</v>
      </c>
      <c r="E386" s="235" t="s">
        <v>396</v>
      </c>
      <c r="F386" s="236" t="s">
        <v>397</v>
      </c>
      <c r="G386" s="237" t="s">
        <v>138</v>
      </c>
      <c r="H386" s="238">
        <v>13</v>
      </c>
      <c r="I386" s="239"/>
      <c r="J386" s="240">
        <f>ROUND(I386*H386,2)</f>
        <v>0</v>
      </c>
      <c r="K386" s="236" t="s">
        <v>139</v>
      </c>
      <c r="L386" s="47"/>
      <c r="M386" s="241" t="s">
        <v>32</v>
      </c>
      <c r="N386" s="242" t="s">
        <v>49</v>
      </c>
      <c r="O386" s="87"/>
      <c r="P386" s="243">
        <f>O386*H386</f>
        <v>0</v>
      </c>
      <c r="Q386" s="243">
        <v>0</v>
      </c>
      <c r="R386" s="243">
        <f>Q386*H386</f>
        <v>0</v>
      </c>
      <c r="S386" s="243">
        <v>0</v>
      </c>
      <c r="T386" s="244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45" t="s">
        <v>140</v>
      </c>
      <c r="AT386" s="245" t="s">
        <v>135</v>
      </c>
      <c r="AU386" s="245" t="s">
        <v>88</v>
      </c>
      <c r="AY386" s="19" t="s">
        <v>132</v>
      </c>
      <c r="BE386" s="246">
        <f>IF(N386="základní",J386,0)</f>
        <v>0</v>
      </c>
      <c r="BF386" s="246">
        <f>IF(N386="snížená",J386,0)</f>
        <v>0</v>
      </c>
      <c r="BG386" s="246">
        <f>IF(N386="zákl. přenesená",J386,0)</f>
        <v>0</v>
      </c>
      <c r="BH386" s="246">
        <f>IF(N386="sníž. přenesená",J386,0)</f>
        <v>0</v>
      </c>
      <c r="BI386" s="246">
        <f>IF(N386="nulová",J386,0)</f>
        <v>0</v>
      </c>
      <c r="BJ386" s="19" t="s">
        <v>85</v>
      </c>
      <c r="BK386" s="246">
        <f>ROUND(I386*H386,2)</f>
        <v>0</v>
      </c>
      <c r="BL386" s="19" t="s">
        <v>140</v>
      </c>
      <c r="BM386" s="245" t="s">
        <v>398</v>
      </c>
    </row>
    <row r="387" s="2" customFormat="1">
      <c r="A387" s="41"/>
      <c r="B387" s="42"/>
      <c r="C387" s="43"/>
      <c r="D387" s="247" t="s">
        <v>142</v>
      </c>
      <c r="E387" s="43"/>
      <c r="F387" s="248" t="s">
        <v>397</v>
      </c>
      <c r="G387" s="43"/>
      <c r="H387" s="43"/>
      <c r="I387" s="151"/>
      <c r="J387" s="43"/>
      <c r="K387" s="43"/>
      <c r="L387" s="47"/>
      <c r="M387" s="249"/>
      <c r="N387" s="250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19" t="s">
        <v>142</v>
      </c>
      <c r="AU387" s="19" t="s">
        <v>88</v>
      </c>
    </row>
    <row r="388" s="13" customFormat="1">
      <c r="A388" s="13"/>
      <c r="B388" s="251"/>
      <c r="C388" s="252"/>
      <c r="D388" s="247" t="s">
        <v>144</v>
      </c>
      <c r="E388" s="253" t="s">
        <v>32</v>
      </c>
      <c r="F388" s="254" t="s">
        <v>399</v>
      </c>
      <c r="G388" s="252"/>
      <c r="H388" s="253" t="s">
        <v>32</v>
      </c>
      <c r="I388" s="255"/>
      <c r="J388" s="252"/>
      <c r="K388" s="252"/>
      <c r="L388" s="256"/>
      <c r="M388" s="257"/>
      <c r="N388" s="258"/>
      <c r="O388" s="258"/>
      <c r="P388" s="258"/>
      <c r="Q388" s="258"/>
      <c r="R388" s="258"/>
      <c r="S388" s="258"/>
      <c r="T388" s="25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0" t="s">
        <v>144</v>
      </c>
      <c r="AU388" s="260" t="s">
        <v>88</v>
      </c>
      <c r="AV388" s="13" t="s">
        <v>85</v>
      </c>
      <c r="AW388" s="13" t="s">
        <v>39</v>
      </c>
      <c r="AX388" s="13" t="s">
        <v>78</v>
      </c>
      <c r="AY388" s="260" t="s">
        <v>132</v>
      </c>
    </row>
    <row r="389" s="13" customFormat="1">
      <c r="A389" s="13"/>
      <c r="B389" s="251"/>
      <c r="C389" s="252"/>
      <c r="D389" s="247" t="s">
        <v>144</v>
      </c>
      <c r="E389" s="253" t="s">
        <v>32</v>
      </c>
      <c r="F389" s="254" t="s">
        <v>400</v>
      </c>
      <c r="G389" s="252"/>
      <c r="H389" s="253" t="s">
        <v>32</v>
      </c>
      <c r="I389" s="255"/>
      <c r="J389" s="252"/>
      <c r="K389" s="252"/>
      <c r="L389" s="256"/>
      <c r="M389" s="257"/>
      <c r="N389" s="258"/>
      <c r="O389" s="258"/>
      <c r="P389" s="258"/>
      <c r="Q389" s="258"/>
      <c r="R389" s="258"/>
      <c r="S389" s="258"/>
      <c r="T389" s="25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0" t="s">
        <v>144</v>
      </c>
      <c r="AU389" s="260" t="s">
        <v>88</v>
      </c>
      <c r="AV389" s="13" t="s">
        <v>85</v>
      </c>
      <c r="AW389" s="13" t="s">
        <v>39</v>
      </c>
      <c r="AX389" s="13" t="s">
        <v>78</v>
      </c>
      <c r="AY389" s="260" t="s">
        <v>132</v>
      </c>
    </row>
    <row r="390" s="13" customFormat="1">
      <c r="A390" s="13"/>
      <c r="B390" s="251"/>
      <c r="C390" s="252"/>
      <c r="D390" s="247" t="s">
        <v>144</v>
      </c>
      <c r="E390" s="253" t="s">
        <v>32</v>
      </c>
      <c r="F390" s="254" t="s">
        <v>401</v>
      </c>
      <c r="G390" s="252"/>
      <c r="H390" s="253" t="s">
        <v>32</v>
      </c>
      <c r="I390" s="255"/>
      <c r="J390" s="252"/>
      <c r="K390" s="252"/>
      <c r="L390" s="256"/>
      <c r="M390" s="257"/>
      <c r="N390" s="258"/>
      <c r="O390" s="258"/>
      <c r="P390" s="258"/>
      <c r="Q390" s="258"/>
      <c r="R390" s="258"/>
      <c r="S390" s="258"/>
      <c r="T390" s="25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0" t="s">
        <v>144</v>
      </c>
      <c r="AU390" s="260" t="s">
        <v>88</v>
      </c>
      <c r="AV390" s="13" t="s">
        <v>85</v>
      </c>
      <c r="AW390" s="13" t="s">
        <v>39</v>
      </c>
      <c r="AX390" s="13" t="s">
        <v>78</v>
      </c>
      <c r="AY390" s="260" t="s">
        <v>132</v>
      </c>
    </row>
    <row r="391" s="13" customFormat="1">
      <c r="A391" s="13"/>
      <c r="B391" s="251"/>
      <c r="C391" s="252"/>
      <c r="D391" s="247" t="s">
        <v>144</v>
      </c>
      <c r="E391" s="253" t="s">
        <v>32</v>
      </c>
      <c r="F391" s="254" t="s">
        <v>393</v>
      </c>
      <c r="G391" s="252"/>
      <c r="H391" s="253" t="s">
        <v>32</v>
      </c>
      <c r="I391" s="255"/>
      <c r="J391" s="252"/>
      <c r="K391" s="252"/>
      <c r="L391" s="256"/>
      <c r="M391" s="257"/>
      <c r="N391" s="258"/>
      <c r="O391" s="258"/>
      <c r="P391" s="258"/>
      <c r="Q391" s="258"/>
      <c r="R391" s="258"/>
      <c r="S391" s="258"/>
      <c r="T391" s="25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0" t="s">
        <v>144</v>
      </c>
      <c r="AU391" s="260" t="s">
        <v>88</v>
      </c>
      <c r="AV391" s="13" t="s">
        <v>85</v>
      </c>
      <c r="AW391" s="13" t="s">
        <v>39</v>
      </c>
      <c r="AX391" s="13" t="s">
        <v>78</v>
      </c>
      <c r="AY391" s="260" t="s">
        <v>132</v>
      </c>
    </row>
    <row r="392" s="13" customFormat="1">
      <c r="A392" s="13"/>
      <c r="B392" s="251"/>
      <c r="C392" s="252"/>
      <c r="D392" s="247" t="s">
        <v>144</v>
      </c>
      <c r="E392" s="253" t="s">
        <v>32</v>
      </c>
      <c r="F392" s="254" t="s">
        <v>394</v>
      </c>
      <c r="G392" s="252"/>
      <c r="H392" s="253" t="s">
        <v>32</v>
      </c>
      <c r="I392" s="255"/>
      <c r="J392" s="252"/>
      <c r="K392" s="252"/>
      <c r="L392" s="256"/>
      <c r="M392" s="257"/>
      <c r="N392" s="258"/>
      <c r="O392" s="258"/>
      <c r="P392" s="258"/>
      <c r="Q392" s="258"/>
      <c r="R392" s="258"/>
      <c r="S392" s="258"/>
      <c r="T392" s="25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0" t="s">
        <v>144</v>
      </c>
      <c r="AU392" s="260" t="s">
        <v>88</v>
      </c>
      <c r="AV392" s="13" t="s">
        <v>85</v>
      </c>
      <c r="AW392" s="13" t="s">
        <v>39</v>
      </c>
      <c r="AX392" s="13" t="s">
        <v>78</v>
      </c>
      <c r="AY392" s="260" t="s">
        <v>132</v>
      </c>
    </row>
    <row r="393" s="14" customFormat="1">
      <c r="A393" s="14"/>
      <c r="B393" s="261"/>
      <c r="C393" s="262"/>
      <c r="D393" s="247" t="s">
        <v>144</v>
      </c>
      <c r="E393" s="263" t="s">
        <v>32</v>
      </c>
      <c r="F393" s="264" t="s">
        <v>196</v>
      </c>
      <c r="G393" s="262"/>
      <c r="H393" s="265">
        <v>13</v>
      </c>
      <c r="I393" s="266"/>
      <c r="J393" s="262"/>
      <c r="K393" s="262"/>
      <c r="L393" s="267"/>
      <c r="M393" s="268"/>
      <c r="N393" s="269"/>
      <c r="O393" s="269"/>
      <c r="P393" s="269"/>
      <c r="Q393" s="269"/>
      <c r="R393" s="269"/>
      <c r="S393" s="269"/>
      <c r="T393" s="27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71" t="s">
        <v>144</v>
      </c>
      <c r="AU393" s="271" t="s">
        <v>88</v>
      </c>
      <c r="AV393" s="14" t="s">
        <v>88</v>
      </c>
      <c r="AW393" s="14" t="s">
        <v>39</v>
      </c>
      <c r="AX393" s="14" t="s">
        <v>78</v>
      </c>
      <c r="AY393" s="271" t="s">
        <v>132</v>
      </c>
    </row>
    <row r="394" s="15" customFormat="1">
      <c r="A394" s="15"/>
      <c r="B394" s="272"/>
      <c r="C394" s="273"/>
      <c r="D394" s="247" t="s">
        <v>144</v>
      </c>
      <c r="E394" s="274" t="s">
        <v>32</v>
      </c>
      <c r="F394" s="275" t="s">
        <v>155</v>
      </c>
      <c r="G394" s="273"/>
      <c r="H394" s="276">
        <v>13</v>
      </c>
      <c r="I394" s="277"/>
      <c r="J394" s="273"/>
      <c r="K394" s="273"/>
      <c r="L394" s="278"/>
      <c r="M394" s="279"/>
      <c r="N394" s="280"/>
      <c r="O394" s="280"/>
      <c r="P394" s="280"/>
      <c r="Q394" s="280"/>
      <c r="R394" s="280"/>
      <c r="S394" s="280"/>
      <c r="T394" s="281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2" t="s">
        <v>144</v>
      </c>
      <c r="AU394" s="282" t="s">
        <v>88</v>
      </c>
      <c r="AV394" s="15" t="s">
        <v>156</v>
      </c>
      <c r="AW394" s="15" t="s">
        <v>39</v>
      </c>
      <c r="AX394" s="15" t="s">
        <v>85</v>
      </c>
      <c r="AY394" s="282" t="s">
        <v>132</v>
      </c>
    </row>
    <row r="395" s="2" customFormat="1" ht="16.5" customHeight="1">
      <c r="A395" s="41"/>
      <c r="B395" s="42"/>
      <c r="C395" s="234" t="s">
        <v>402</v>
      </c>
      <c r="D395" s="234" t="s">
        <v>135</v>
      </c>
      <c r="E395" s="235" t="s">
        <v>403</v>
      </c>
      <c r="F395" s="236" t="s">
        <v>404</v>
      </c>
      <c r="G395" s="237" t="s">
        <v>138</v>
      </c>
      <c r="H395" s="238">
        <v>2</v>
      </c>
      <c r="I395" s="239"/>
      <c r="J395" s="240">
        <f>ROUND(I395*H395,2)</f>
        <v>0</v>
      </c>
      <c r="K395" s="236" t="s">
        <v>139</v>
      </c>
      <c r="L395" s="47"/>
      <c r="M395" s="241" t="s">
        <v>32</v>
      </c>
      <c r="N395" s="242" t="s">
        <v>49</v>
      </c>
      <c r="O395" s="87"/>
      <c r="P395" s="243">
        <f>O395*H395</f>
        <v>0</v>
      </c>
      <c r="Q395" s="243">
        <v>0</v>
      </c>
      <c r="R395" s="243">
        <f>Q395*H395</f>
        <v>0</v>
      </c>
      <c r="S395" s="243">
        <v>0</v>
      </c>
      <c r="T395" s="244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45" t="s">
        <v>140</v>
      </c>
      <c r="AT395" s="245" t="s">
        <v>135</v>
      </c>
      <c r="AU395" s="245" t="s">
        <v>88</v>
      </c>
      <c r="AY395" s="19" t="s">
        <v>132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9" t="s">
        <v>85</v>
      </c>
      <c r="BK395" s="246">
        <f>ROUND(I395*H395,2)</f>
        <v>0</v>
      </c>
      <c r="BL395" s="19" t="s">
        <v>140</v>
      </c>
      <c r="BM395" s="245" t="s">
        <v>405</v>
      </c>
    </row>
    <row r="396" s="2" customFormat="1">
      <c r="A396" s="41"/>
      <c r="B396" s="42"/>
      <c r="C396" s="43"/>
      <c r="D396" s="247" t="s">
        <v>142</v>
      </c>
      <c r="E396" s="43"/>
      <c r="F396" s="248" t="s">
        <v>404</v>
      </c>
      <c r="G396" s="43"/>
      <c r="H396" s="43"/>
      <c r="I396" s="151"/>
      <c r="J396" s="43"/>
      <c r="K396" s="43"/>
      <c r="L396" s="47"/>
      <c r="M396" s="249"/>
      <c r="N396" s="250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19" t="s">
        <v>142</v>
      </c>
      <c r="AU396" s="19" t="s">
        <v>88</v>
      </c>
    </row>
    <row r="397" s="13" customFormat="1">
      <c r="A397" s="13"/>
      <c r="B397" s="251"/>
      <c r="C397" s="252"/>
      <c r="D397" s="247" t="s">
        <v>144</v>
      </c>
      <c r="E397" s="253" t="s">
        <v>32</v>
      </c>
      <c r="F397" s="254" t="s">
        <v>406</v>
      </c>
      <c r="G397" s="252"/>
      <c r="H397" s="253" t="s">
        <v>32</v>
      </c>
      <c r="I397" s="255"/>
      <c r="J397" s="252"/>
      <c r="K397" s="252"/>
      <c r="L397" s="256"/>
      <c r="M397" s="257"/>
      <c r="N397" s="258"/>
      <c r="O397" s="258"/>
      <c r="P397" s="258"/>
      <c r="Q397" s="258"/>
      <c r="R397" s="258"/>
      <c r="S397" s="258"/>
      <c r="T397" s="25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0" t="s">
        <v>144</v>
      </c>
      <c r="AU397" s="260" t="s">
        <v>88</v>
      </c>
      <c r="AV397" s="13" t="s">
        <v>85</v>
      </c>
      <c r="AW397" s="13" t="s">
        <v>39</v>
      </c>
      <c r="AX397" s="13" t="s">
        <v>78</v>
      </c>
      <c r="AY397" s="260" t="s">
        <v>132</v>
      </c>
    </row>
    <row r="398" s="13" customFormat="1">
      <c r="A398" s="13"/>
      <c r="B398" s="251"/>
      <c r="C398" s="252"/>
      <c r="D398" s="247" t="s">
        <v>144</v>
      </c>
      <c r="E398" s="253" t="s">
        <v>32</v>
      </c>
      <c r="F398" s="254" t="s">
        <v>400</v>
      </c>
      <c r="G398" s="252"/>
      <c r="H398" s="253" t="s">
        <v>32</v>
      </c>
      <c r="I398" s="255"/>
      <c r="J398" s="252"/>
      <c r="K398" s="252"/>
      <c r="L398" s="256"/>
      <c r="M398" s="257"/>
      <c r="N398" s="258"/>
      <c r="O398" s="258"/>
      <c r="P398" s="258"/>
      <c r="Q398" s="258"/>
      <c r="R398" s="258"/>
      <c r="S398" s="258"/>
      <c r="T398" s="25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0" t="s">
        <v>144</v>
      </c>
      <c r="AU398" s="260" t="s">
        <v>88</v>
      </c>
      <c r="AV398" s="13" t="s">
        <v>85</v>
      </c>
      <c r="AW398" s="13" t="s">
        <v>39</v>
      </c>
      <c r="AX398" s="13" t="s">
        <v>78</v>
      </c>
      <c r="AY398" s="260" t="s">
        <v>132</v>
      </c>
    </row>
    <row r="399" s="13" customFormat="1">
      <c r="A399" s="13"/>
      <c r="B399" s="251"/>
      <c r="C399" s="252"/>
      <c r="D399" s="247" t="s">
        <v>144</v>
      </c>
      <c r="E399" s="253" t="s">
        <v>32</v>
      </c>
      <c r="F399" s="254" t="s">
        <v>401</v>
      </c>
      <c r="G399" s="252"/>
      <c r="H399" s="253" t="s">
        <v>32</v>
      </c>
      <c r="I399" s="255"/>
      <c r="J399" s="252"/>
      <c r="K399" s="252"/>
      <c r="L399" s="256"/>
      <c r="M399" s="257"/>
      <c r="N399" s="258"/>
      <c r="O399" s="258"/>
      <c r="P399" s="258"/>
      <c r="Q399" s="258"/>
      <c r="R399" s="258"/>
      <c r="S399" s="258"/>
      <c r="T399" s="25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0" t="s">
        <v>144</v>
      </c>
      <c r="AU399" s="260" t="s">
        <v>88</v>
      </c>
      <c r="AV399" s="13" t="s">
        <v>85</v>
      </c>
      <c r="AW399" s="13" t="s">
        <v>39</v>
      </c>
      <c r="AX399" s="13" t="s">
        <v>78</v>
      </c>
      <c r="AY399" s="260" t="s">
        <v>132</v>
      </c>
    </row>
    <row r="400" s="13" customFormat="1">
      <c r="A400" s="13"/>
      <c r="B400" s="251"/>
      <c r="C400" s="252"/>
      <c r="D400" s="247" t="s">
        <v>144</v>
      </c>
      <c r="E400" s="253" t="s">
        <v>32</v>
      </c>
      <c r="F400" s="254" t="s">
        <v>393</v>
      </c>
      <c r="G400" s="252"/>
      <c r="H400" s="253" t="s">
        <v>32</v>
      </c>
      <c r="I400" s="255"/>
      <c r="J400" s="252"/>
      <c r="K400" s="252"/>
      <c r="L400" s="256"/>
      <c r="M400" s="257"/>
      <c r="N400" s="258"/>
      <c r="O400" s="258"/>
      <c r="P400" s="258"/>
      <c r="Q400" s="258"/>
      <c r="R400" s="258"/>
      <c r="S400" s="258"/>
      <c r="T400" s="25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0" t="s">
        <v>144</v>
      </c>
      <c r="AU400" s="260" t="s">
        <v>88</v>
      </c>
      <c r="AV400" s="13" t="s">
        <v>85</v>
      </c>
      <c r="AW400" s="13" t="s">
        <v>39</v>
      </c>
      <c r="AX400" s="13" t="s">
        <v>78</v>
      </c>
      <c r="AY400" s="260" t="s">
        <v>132</v>
      </c>
    </row>
    <row r="401" s="13" customFormat="1">
      <c r="A401" s="13"/>
      <c r="B401" s="251"/>
      <c r="C401" s="252"/>
      <c r="D401" s="247" t="s">
        <v>144</v>
      </c>
      <c r="E401" s="253" t="s">
        <v>32</v>
      </c>
      <c r="F401" s="254" t="s">
        <v>394</v>
      </c>
      <c r="G401" s="252"/>
      <c r="H401" s="253" t="s">
        <v>32</v>
      </c>
      <c r="I401" s="255"/>
      <c r="J401" s="252"/>
      <c r="K401" s="252"/>
      <c r="L401" s="256"/>
      <c r="M401" s="257"/>
      <c r="N401" s="258"/>
      <c r="O401" s="258"/>
      <c r="P401" s="258"/>
      <c r="Q401" s="258"/>
      <c r="R401" s="258"/>
      <c r="S401" s="258"/>
      <c r="T401" s="25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0" t="s">
        <v>144</v>
      </c>
      <c r="AU401" s="260" t="s">
        <v>88</v>
      </c>
      <c r="AV401" s="13" t="s">
        <v>85</v>
      </c>
      <c r="AW401" s="13" t="s">
        <v>39</v>
      </c>
      <c r="AX401" s="13" t="s">
        <v>78</v>
      </c>
      <c r="AY401" s="260" t="s">
        <v>132</v>
      </c>
    </row>
    <row r="402" s="14" customFormat="1">
      <c r="A402" s="14"/>
      <c r="B402" s="261"/>
      <c r="C402" s="262"/>
      <c r="D402" s="247" t="s">
        <v>144</v>
      </c>
      <c r="E402" s="263" t="s">
        <v>32</v>
      </c>
      <c r="F402" s="264" t="s">
        <v>206</v>
      </c>
      <c r="G402" s="262"/>
      <c r="H402" s="265">
        <v>2</v>
      </c>
      <c r="I402" s="266"/>
      <c r="J402" s="262"/>
      <c r="K402" s="262"/>
      <c r="L402" s="267"/>
      <c r="M402" s="268"/>
      <c r="N402" s="269"/>
      <c r="O402" s="269"/>
      <c r="P402" s="269"/>
      <c r="Q402" s="269"/>
      <c r="R402" s="269"/>
      <c r="S402" s="269"/>
      <c r="T402" s="27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1" t="s">
        <v>144</v>
      </c>
      <c r="AU402" s="271" t="s">
        <v>88</v>
      </c>
      <c r="AV402" s="14" t="s">
        <v>88</v>
      </c>
      <c r="AW402" s="14" t="s">
        <v>39</v>
      </c>
      <c r="AX402" s="14" t="s">
        <v>78</v>
      </c>
      <c r="AY402" s="271" t="s">
        <v>132</v>
      </c>
    </row>
    <row r="403" s="15" customFormat="1">
      <c r="A403" s="15"/>
      <c r="B403" s="272"/>
      <c r="C403" s="273"/>
      <c r="D403" s="247" t="s">
        <v>144</v>
      </c>
      <c r="E403" s="274" t="s">
        <v>32</v>
      </c>
      <c r="F403" s="275" t="s">
        <v>155</v>
      </c>
      <c r="G403" s="273"/>
      <c r="H403" s="276">
        <v>2</v>
      </c>
      <c r="I403" s="277"/>
      <c r="J403" s="273"/>
      <c r="K403" s="273"/>
      <c r="L403" s="278"/>
      <c r="M403" s="279"/>
      <c r="N403" s="280"/>
      <c r="O403" s="280"/>
      <c r="P403" s="280"/>
      <c r="Q403" s="280"/>
      <c r="R403" s="280"/>
      <c r="S403" s="280"/>
      <c r="T403" s="281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82" t="s">
        <v>144</v>
      </c>
      <c r="AU403" s="282" t="s">
        <v>88</v>
      </c>
      <c r="AV403" s="15" t="s">
        <v>156</v>
      </c>
      <c r="AW403" s="15" t="s">
        <v>39</v>
      </c>
      <c r="AX403" s="15" t="s">
        <v>85</v>
      </c>
      <c r="AY403" s="282" t="s">
        <v>132</v>
      </c>
    </row>
    <row r="404" s="2" customFormat="1" ht="16.5" customHeight="1">
      <c r="A404" s="41"/>
      <c r="B404" s="42"/>
      <c r="C404" s="234" t="s">
        <v>407</v>
      </c>
      <c r="D404" s="234" t="s">
        <v>135</v>
      </c>
      <c r="E404" s="235" t="s">
        <v>408</v>
      </c>
      <c r="F404" s="236" t="s">
        <v>409</v>
      </c>
      <c r="G404" s="237" t="s">
        <v>138</v>
      </c>
      <c r="H404" s="238">
        <v>2</v>
      </c>
      <c r="I404" s="239"/>
      <c r="J404" s="240">
        <f>ROUND(I404*H404,2)</f>
        <v>0</v>
      </c>
      <c r="K404" s="236" t="s">
        <v>139</v>
      </c>
      <c r="L404" s="47"/>
      <c r="M404" s="241" t="s">
        <v>32</v>
      </c>
      <c r="N404" s="242" t="s">
        <v>49</v>
      </c>
      <c r="O404" s="87"/>
      <c r="P404" s="243">
        <f>O404*H404</f>
        <v>0</v>
      </c>
      <c r="Q404" s="243">
        <v>0</v>
      </c>
      <c r="R404" s="243">
        <f>Q404*H404</f>
        <v>0</v>
      </c>
      <c r="S404" s="243">
        <v>0</v>
      </c>
      <c r="T404" s="244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45" t="s">
        <v>140</v>
      </c>
      <c r="AT404" s="245" t="s">
        <v>135</v>
      </c>
      <c r="AU404" s="245" t="s">
        <v>88</v>
      </c>
      <c r="AY404" s="19" t="s">
        <v>132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9" t="s">
        <v>85</v>
      </c>
      <c r="BK404" s="246">
        <f>ROUND(I404*H404,2)</f>
        <v>0</v>
      </c>
      <c r="BL404" s="19" t="s">
        <v>140</v>
      </c>
      <c r="BM404" s="245" t="s">
        <v>410</v>
      </c>
    </row>
    <row r="405" s="2" customFormat="1">
      <c r="A405" s="41"/>
      <c r="B405" s="42"/>
      <c r="C405" s="43"/>
      <c r="D405" s="247" t="s">
        <v>142</v>
      </c>
      <c r="E405" s="43"/>
      <c r="F405" s="248" t="s">
        <v>411</v>
      </c>
      <c r="G405" s="43"/>
      <c r="H405" s="43"/>
      <c r="I405" s="151"/>
      <c r="J405" s="43"/>
      <c r="K405" s="43"/>
      <c r="L405" s="47"/>
      <c r="M405" s="249"/>
      <c r="N405" s="250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19" t="s">
        <v>142</v>
      </c>
      <c r="AU405" s="19" t="s">
        <v>88</v>
      </c>
    </row>
    <row r="406" s="14" customFormat="1">
      <c r="A406" s="14"/>
      <c r="B406" s="261"/>
      <c r="C406" s="262"/>
      <c r="D406" s="247" t="s">
        <v>144</v>
      </c>
      <c r="E406" s="263" t="s">
        <v>32</v>
      </c>
      <c r="F406" s="264" t="s">
        <v>206</v>
      </c>
      <c r="G406" s="262"/>
      <c r="H406" s="265">
        <v>2</v>
      </c>
      <c r="I406" s="266"/>
      <c r="J406" s="262"/>
      <c r="K406" s="262"/>
      <c r="L406" s="267"/>
      <c r="M406" s="268"/>
      <c r="N406" s="269"/>
      <c r="O406" s="269"/>
      <c r="P406" s="269"/>
      <c r="Q406" s="269"/>
      <c r="R406" s="269"/>
      <c r="S406" s="269"/>
      <c r="T406" s="27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1" t="s">
        <v>144</v>
      </c>
      <c r="AU406" s="271" t="s">
        <v>88</v>
      </c>
      <c r="AV406" s="14" t="s">
        <v>88</v>
      </c>
      <c r="AW406" s="14" t="s">
        <v>39</v>
      </c>
      <c r="AX406" s="14" t="s">
        <v>78</v>
      </c>
      <c r="AY406" s="271" t="s">
        <v>132</v>
      </c>
    </row>
    <row r="407" s="15" customFormat="1">
      <c r="A407" s="15"/>
      <c r="B407" s="272"/>
      <c r="C407" s="273"/>
      <c r="D407" s="247" t="s">
        <v>144</v>
      </c>
      <c r="E407" s="274" t="s">
        <v>32</v>
      </c>
      <c r="F407" s="275" t="s">
        <v>155</v>
      </c>
      <c r="G407" s="273"/>
      <c r="H407" s="276">
        <v>2</v>
      </c>
      <c r="I407" s="277"/>
      <c r="J407" s="273"/>
      <c r="K407" s="273"/>
      <c r="L407" s="278"/>
      <c r="M407" s="279"/>
      <c r="N407" s="280"/>
      <c r="O407" s="280"/>
      <c r="P407" s="280"/>
      <c r="Q407" s="280"/>
      <c r="R407" s="280"/>
      <c r="S407" s="280"/>
      <c r="T407" s="281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82" t="s">
        <v>144</v>
      </c>
      <c r="AU407" s="282" t="s">
        <v>88</v>
      </c>
      <c r="AV407" s="15" t="s">
        <v>156</v>
      </c>
      <c r="AW407" s="15" t="s">
        <v>39</v>
      </c>
      <c r="AX407" s="15" t="s">
        <v>85</v>
      </c>
      <c r="AY407" s="282" t="s">
        <v>132</v>
      </c>
    </row>
    <row r="408" s="2" customFormat="1" ht="16.5" customHeight="1">
      <c r="A408" s="41"/>
      <c r="B408" s="42"/>
      <c r="C408" s="234" t="s">
        <v>412</v>
      </c>
      <c r="D408" s="234" t="s">
        <v>135</v>
      </c>
      <c r="E408" s="235" t="s">
        <v>413</v>
      </c>
      <c r="F408" s="236" t="s">
        <v>414</v>
      </c>
      <c r="G408" s="237" t="s">
        <v>138</v>
      </c>
      <c r="H408" s="238">
        <v>31</v>
      </c>
      <c r="I408" s="239"/>
      <c r="J408" s="240">
        <f>ROUND(I408*H408,2)</f>
        <v>0</v>
      </c>
      <c r="K408" s="236" t="s">
        <v>139</v>
      </c>
      <c r="L408" s="47"/>
      <c r="M408" s="241" t="s">
        <v>32</v>
      </c>
      <c r="N408" s="242" t="s">
        <v>49</v>
      </c>
      <c r="O408" s="87"/>
      <c r="P408" s="243">
        <f>O408*H408</f>
        <v>0</v>
      </c>
      <c r="Q408" s="243">
        <v>0</v>
      </c>
      <c r="R408" s="243">
        <f>Q408*H408</f>
        <v>0</v>
      </c>
      <c r="S408" s="243">
        <v>0</v>
      </c>
      <c r="T408" s="244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45" t="s">
        <v>140</v>
      </c>
      <c r="AT408" s="245" t="s">
        <v>135</v>
      </c>
      <c r="AU408" s="245" t="s">
        <v>88</v>
      </c>
      <c r="AY408" s="19" t="s">
        <v>132</v>
      </c>
      <c r="BE408" s="246">
        <f>IF(N408="základní",J408,0)</f>
        <v>0</v>
      </c>
      <c r="BF408" s="246">
        <f>IF(N408="snížená",J408,0)</f>
        <v>0</v>
      </c>
      <c r="BG408" s="246">
        <f>IF(N408="zákl. přenesená",J408,0)</f>
        <v>0</v>
      </c>
      <c r="BH408" s="246">
        <f>IF(N408="sníž. přenesená",J408,0)</f>
        <v>0</v>
      </c>
      <c r="BI408" s="246">
        <f>IF(N408="nulová",J408,0)</f>
        <v>0</v>
      </c>
      <c r="BJ408" s="19" t="s">
        <v>85</v>
      </c>
      <c r="BK408" s="246">
        <f>ROUND(I408*H408,2)</f>
        <v>0</v>
      </c>
      <c r="BL408" s="19" t="s">
        <v>140</v>
      </c>
      <c r="BM408" s="245" t="s">
        <v>415</v>
      </c>
    </row>
    <row r="409" s="2" customFormat="1">
      <c r="A409" s="41"/>
      <c r="B409" s="42"/>
      <c r="C409" s="43"/>
      <c r="D409" s="247" t="s">
        <v>142</v>
      </c>
      <c r="E409" s="43"/>
      <c r="F409" s="248" t="s">
        <v>414</v>
      </c>
      <c r="G409" s="43"/>
      <c r="H409" s="43"/>
      <c r="I409" s="151"/>
      <c r="J409" s="43"/>
      <c r="K409" s="43"/>
      <c r="L409" s="47"/>
      <c r="M409" s="249"/>
      <c r="N409" s="250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19" t="s">
        <v>142</v>
      </c>
      <c r="AU409" s="19" t="s">
        <v>88</v>
      </c>
    </row>
    <row r="410" s="13" customFormat="1">
      <c r="A410" s="13"/>
      <c r="B410" s="251"/>
      <c r="C410" s="252"/>
      <c r="D410" s="247" t="s">
        <v>144</v>
      </c>
      <c r="E410" s="253" t="s">
        <v>32</v>
      </c>
      <c r="F410" s="254" t="s">
        <v>416</v>
      </c>
      <c r="G410" s="252"/>
      <c r="H410" s="253" t="s">
        <v>32</v>
      </c>
      <c r="I410" s="255"/>
      <c r="J410" s="252"/>
      <c r="K410" s="252"/>
      <c r="L410" s="256"/>
      <c r="M410" s="257"/>
      <c r="N410" s="258"/>
      <c r="O410" s="258"/>
      <c r="P410" s="258"/>
      <c r="Q410" s="258"/>
      <c r="R410" s="258"/>
      <c r="S410" s="258"/>
      <c r="T410" s="25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0" t="s">
        <v>144</v>
      </c>
      <c r="AU410" s="260" t="s">
        <v>88</v>
      </c>
      <c r="AV410" s="13" t="s">
        <v>85</v>
      </c>
      <c r="AW410" s="13" t="s">
        <v>39</v>
      </c>
      <c r="AX410" s="13" t="s">
        <v>78</v>
      </c>
      <c r="AY410" s="260" t="s">
        <v>132</v>
      </c>
    </row>
    <row r="411" s="13" customFormat="1">
      <c r="A411" s="13"/>
      <c r="B411" s="251"/>
      <c r="C411" s="252"/>
      <c r="D411" s="247" t="s">
        <v>144</v>
      </c>
      <c r="E411" s="253" t="s">
        <v>32</v>
      </c>
      <c r="F411" s="254" t="s">
        <v>417</v>
      </c>
      <c r="G411" s="252"/>
      <c r="H411" s="253" t="s">
        <v>32</v>
      </c>
      <c r="I411" s="255"/>
      <c r="J411" s="252"/>
      <c r="K411" s="252"/>
      <c r="L411" s="256"/>
      <c r="M411" s="257"/>
      <c r="N411" s="258"/>
      <c r="O411" s="258"/>
      <c r="P411" s="258"/>
      <c r="Q411" s="258"/>
      <c r="R411" s="258"/>
      <c r="S411" s="258"/>
      <c r="T411" s="25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0" t="s">
        <v>144</v>
      </c>
      <c r="AU411" s="260" t="s">
        <v>88</v>
      </c>
      <c r="AV411" s="13" t="s">
        <v>85</v>
      </c>
      <c r="AW411" s="13" t="s">
        <v>39</v>
      </c>
      <c r="AX411" s="13" t="s">
        <v>78</v>
      </c>
      <c r="AY411" s="260" t="s">
        <v>132</v>
      </c>
    </row>
    <row r="412" s="13" customFormat="1">
      <c r="A412" s="13"/>
      <c r="B412" s="251"/>
      <c r="C412" s="252"/>
      <c r="D412" s="247" t="s">
        <v>144</v>
      </c>
      <c r="E412" s="253" t="s">
        <v>32</v>
      </c>
      <c r="F412" s="254" t="s">
        <v>418</v>
      </c>
      <c r="G412" s="252"/>
      <c r="H412" s="253" t="s">
        <v>32</v>
      </c>
      <c r="I412" s="255"/>
      <c r="J412" s="252"/>
      <c r="K412" s="252"/>
      <c r="L412" s="256"/>
      <c r="M412" s="257"/>
      <c r="N412" s="258"/>
      <c r="O412" s="258"/>
      <c r="P412" s="258"/>
      <c r="Q412" s="258"/>
      <c r="R412" s="258"/>
      <c r="S412" s="258"/>
      <c r="T412" s="25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0" t="s">
        <v>144</v>
      </c>
      <c r="AU412" s="260" t="s">
        <v>88</v>
      </c>
      <c r="AV412" s="13" t="s">
        <v>85</v>
      </c>
      <c r="AW412" s="13" t="s">
        <v>39</v>
      </c>
      <c r="AX412" s="13" t="s">
        <v>78</v>
      </c>
      <c r="AY412" s="260" t="s">
        <v>132</v>
      </c>
    </row>
    <row r="413" s="13" customFormat="1">
      <c r="A413" s="13"/>
      <c r="B413" s="251"/>
      <c r="C413" s="252"/>
      <c r="D413" s="247" t="s">
        <v>144</v>
      </c>
      <c r="E413" s="253" t="s">
        <v>32</v>
      </c>
      <c r="F413" s="254" t="s">
        <v>419</v>
      </c>
      <c r="G413" s="252"/>
      <c r="H413" s="253" t="s">
        <v>32</v>
      </c>
      <c r="I413" s="255"/>
      <c r="J413" s="252"/>
      <c r="K413" s="252"/>
      <c r="L413" s="256"/>
      <c r="M413" s="257"/>
      <c r="N413" s="258"/>
      <c r="O413" s="258"/>
      <c r="P413" s="258"/>
      <c r="Q413" s="258"/>
      <c r="R413" s="258"/>
      <c r="S413" s="258"/>
      <c r="T413" s="259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0" t="s">
        <v>144</v>
      </c>
      <c r="AU413" s="260" t="s">
        <v>88</v>
      </c>
      <c r="AV413" s="13" t="s">
        <v>85</v>
      </c>
      <c r="AW413" s="13" t="s">
        <v>39</v>
      </c>
      <c r="AX413" s="13" t="s">
        <v>78</v>
      </c>
      <c r="AY413" s="260" t="s">
        <v>132</v>
      </c>
    </row>
    <row r="414" s="13" customFormat="1">
      <c r="A414" s="13"/>
      <c r="B414" s="251"/>
      <c r="C414" s="252"/>
      <c r="D414" s="247" t="s">
        <v>144</v>
      </c>
      <c r="E414" s="253" t="s">
        <v>32</v>
      </c>
      <c r="F414" s="254" t="s">
        <v>420</v>
      </c>
      <c r="G414" s="252"/>
      <c r="H414" s="253" t="s">
        <v>32</v>
      </c>
      <c r="I414" s="255"/>
      <c r="J414" s="252"/>
      <c r="K414" s="252"/>
      <c r="L414" s="256"/>
      <c r="M414" s="257"/>
      <c r="N414" s="258"/>
      <c r="O414" s="258"/>
      <c r="P414" s="258"/>
      <c r="Q414" s="258"/>
      <c r="R414" s="258"/>
      <c r="S414" s="258"/>
      <c r="T414" s="25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0" t="s">
        <v>144</v>
      </c>
      <c r="AU414" s="260" t="s">
        <v>88</v>
      </c>
      <c r="AV414" s="13" t="s">
        <v>85</v>
      </c>
      <c r="AW414" s="13" t="s">
        <v>39</v>
      </c>
      <c r="AX414" s="13" t="s">
        <v>78</v>
      </c>
      <c r="AY414" s="260" t="s">
        <v>132</v>
      </c>
    </row>
    <row r="415" s="13" customFormat="1">
      <c r="A415" s="13"/>
      <c r="B415" s="251"/>
      <c r="C415" s="252"/>
      <c r="D415" s="247" t="s">
        <v>144</v>
      </c>
      <c r="E415" s="253" t="s">
        <v>32</v>
      </c>
      <c r="F415" s="254" t="s">
        <v>421</v>
      </c>
      <c r="G415" s="252"/>
      <c r="H415" s="253" t="s">
        <v>32</v>
      </c>
      <c r="I415" s="255"/>
      <c r="J415" s="252"/>
      <c r="K415" s="252"/>
      <c r="L415" s="256"/>
      <c r="M415" s="257"/>
      <c r="N415" s="258"/>
      <c r="O415" s="258"/>
      <c r="P415" s="258"/>
      <c r="Q415" s="258"/>
      <c r="R415" s="258"/>
      <c r="S415" s="258"/>
      <c r="T415" s="25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0" t="s">
        <v>144</v>
      </c>
      <c r="AU415" s="260" t="s">
        <v>88</v>
      </c>
      <c r="AV415" s="13" t="s">
        <v>85</v>
      </c>
      <c r="AW415" s="13" t="s">
        <v>39</v>
      </c>
      <c r="AX415" s="13" t="s">
        <v>78</v>
      </c>
      <c r="AY415" s="260" t="s">
        <v>132</v>
      </c>
    </row>
    <row r="416" s="13" customFormat="1">
      <c r="A416" s="13"/>
      <c r="B416" s="251"/>
      <c r="C416" s="252"/>
      <c r="D416" s="247" t="s">
        <v>144</v>
      </c>
      <c r="E416" s="253" t="s">
        <v>32</v>
      </c>
      <c r="F416" s="254" t="s">
        <v>422</v>
      </c>
      <c r="G416" s="252"/>
      <c r="H416" s="253" t="s">
        <v>32</v>
      </c>
      <c r="I416" s="255"/>
      <c r="J416" s="252"/>
      <c r="K416" s="252"/>
      <c r="L416" s="256"/>
      <c r="M416" s="257"/>
      <c r="N416" s="258"/>
      <c r="O416" s="258"/>
      <c r="P416" s="258"/>
      <c r="Q416" s="258"/>
      <c r="R416" s="258"/>
      <c r="S416" s="258"/>
      <c r="T416" s="25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0" t="s">
        <v>144</v>
      </c>
      <c r="AU416" s="260" t="s">
        <v>88</v>
      </c>
      <c r="AV416" s="13" t="s">
        <v>85</v>
      </c>
      <c r="AW416" s="13" t="s">
        <v>39</v>
      </c>
      <c r="AX416" s="13" t="s">
        <v>78</v>
      </c>
      <c r="AY416" s="260" t="s">
        <v>132</v>
      </c>
    </row>
    <row r="417" s="13" customFormat="1">
      <c r="A417" s="13"/>
      <c r="B417" s="251"/>
      <c r="C417" s="252"/>
      <c r="D417" s="247" t="s">
        <v>144</v>
      </c>
      <c r="E417" s="253" t="s">
        <v>32</v>
      </c>
      <c r="F417" s="254" t="s">
        <v>194</v>
      </c>
      <c r="G417" s="252"/>
      <c r="H417" s="253" t="s">
        <v>32</v>
      </c>
      <c r="I417" s="255"/>
      <c r="J417" s="252"/>
      <c r="K417" s="252"/>
      <c r="L417" s="256"/>
      <c r="M417" s="257"/>
      <c r="N417" s="258"/>
      <c r="O417" s="258"/>
      <c r="P417" s="258"/>
      <c r="Q417" s="258"/>
      <c r="R417" s="258"/>
      <c r="S417" s="258"/>
      <c r="T417" s="25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0" t="s">
        <v>144</v>
      </c>
      <c r="AU417" s="260" t="s">
        <v>88</v>
      </c>
      <c r="AV417" s="13" t="s">
        <v>85</v>
      </c>
      <c r="AW417" s="13" t="s">
        <v>39</v>
      </c>
      <c r="AX417" s="13" t="s">
        <v>78</v>
      </c>
      <c r="AY417" s="260" t="s">
        <v>132</v>
      </c>
    </row>
    <row r="418" s="14" customFormat="1">
      <c r="A418" s="14"/>
      <c r="B418" s="261"/>
      <c r="C418" s="262"/>
      <c r="D418" s="247" t="s">
        <v>144</v>
      </c>
      <c r="E418" s="263" t="s">
        <v>32</v>
      </c>
      <c r="F418" s="264" t="s">
        <v>195</v>
      </c>
      <c r="G418" s="262"/>
      <c r="H418" s="265">
        <v>3</v>
      </c>
      <c r="I418" s="266"/>
      <c r="J418" s="262"/>
      <c r="K418" s="262"/>
      <c r="L418" s="267"/>
      <c r="M418" s="268"/>
      <c r="N418" s="269"/>
      <c r="O418" s="269"/>
      <c r="P418" s="269"/>
      <c r="Q418" s="269"/>
      <c r="R418" s="269"/>
      <c r="S418" s="269"/>
      <c r="T418" s="27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1" t="s">
        <v>144</v>
      </c>
      <c r="AU418" s="271" t="s">
        <v>88</v>
      </c>
      <c r="AV418" s="14" t="s">
        <v>88</v>
      </c>
      <c r="AW418" s="14" t="s">
        <v>39</v>
      </c>
      <c r="AX418" s="14" t="s">
        <v>78</v>
      </c>
      <c r="AY418" s="271" t="s">
        <v>132</v>
      </c>
    </row>
    <row r="419" s="14" customFormat="1">
      <c r="A419" s="14"/>
      <c r="B419" s="261"/>
      <c r="C419" s="262"/>
      <c r="D419" s="247" t="s">
        <v>144</v>
      </c>
      <c r="E419" s="263" t="s">
        <v>32</v>
      </c>
      <c r="F419" s="264" t="s">
        <v>423</v>
      </c>
      <c r="G419" s="262"/>
      <c r="H419" s="265">
        <v>17</v>
      </c>
      <c r="I419" s="266"/>
      <c r="J419" s="262"/>
      <c r="K419" s="262"/>
      <c r="L419" s="267"/>
      <c r="M419" s="268"/>
      <c r="N419" s="269"/>
      <c r="O419" s="269"/>
      <c r="P419" s="269"/>
      <c r="Q419" s="269"/>
      <c r="R419" s="269"/>
      <c r="S419" s="269"/>
      <c r="T419" s="27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1" t="s">
        <v>144</v>
      </c>
      <c r="AU419" s="271" t="s">
        <v>88</v>
      </c>
      <c r="AV419" s="14" t="s">
        <v>88</v>
      </c>
      <c r="AW419" s="14" t="s">
        <v>39</v>
      </c>
      <c r="AX419" s="14" t="s">
        <v>78</v>
      </c>
      <c r="AY419" s="271" t="s">
        <v>132</v>
      </c>
    </row>
    <row r="420" s="14" customFormat="1">
      <c r="A420" s="14"/>
      <c r="B420" s="261"/>
      <c r="C420" s="262"/>
      <c r="D420" s="247" t="s">
        <v>144</v>
      </c>
      <c r="E420" s="263" t="s">
        <v>32</v>
      </c>
      <c r="F420" s="264" t="s">
        <v>197</v>
      </c>
      <c r="G420" s="262"/>
      <c r="H420" s="265">
        <v>9</v>
      </c>
      <c r="I420" s="266"/>
      <c r="J420" s="262"/>
      <c r="K420" s="262"/>
      <c r="L420" s="267"/>
      <c r="M420" s="268"/>
      <c r="N420" s="269"/>
      <c r="O420" s="269"/>
      <c r="P420" s="269"/>
      <c r="Q420" s="269"/>
      <c r="R420" s="269"/>
      <c r="S420" s="269"/>
      <c r="T420" s="27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1" t="s">
        <v>144</v>
      </c>
      <c r="AU420" s="271" t="s">
        <v>88</v>
      </c>
      <c r="AV420" s="14" t="s">
        <v>88</v>
      </c>
      <c r="AW420" s="14" t="s">
        <v>39</v>
      </c>
      <c r="AX420" s="14" t="s">
        <v>78</v>
      </c>
      <c r="AY420" s="271" t="s">
        <v>132</v>
      </c>
    </row>
    <row r="421" s="14" customFormat="1">
      <c r="A421" s="14"/>
      <c r="B421" s="261"/>
      <c r="C421" s="262"/>
      <c r="D421" s="247" t="s">
        <v>144</v>
      </c>
      <c r="E421" s="263" t="s">
        <v>32</v>
      </c>
      <c r="F421" s="264" t="s">
        <v>198</v>
      </c>
      <c r="G421" s="262"/>
      <c r="H421" s="265">
        <v>2</v>
      </c>
      <c r="I421" s="266"/>
      <c r="J421" s="262"/>
      <c r="K421" s="262"/>
      <c r="L421" s="267"/>
      <c r="M421" s="268"/>
      <c r="N421" s="269"/>
      <c r="O421" s="269"/>
      <c r="P421" s="269"/>
      <c r="Q421" s="269"/>
      <c r="R421" s="269"/>
      <c r="S421" s="269"/>
      <c r="T421" s="27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1" t="s">
        <v>144</v>
      </c>
      <c r="AU421" s="271" t="s">
        <v>88</v>
      </c>
      <c r="AV421" s="14" t="s">
        <v>88</v>
      </c>
      <c r="AW421" s="14" t="s">
        <v>39</v>
      </c>
      <c r="AX421" s="14" t="s">
        <v>78</v>
      </c>
      <c r="AY421" s="271" t="s">
        <v>132</v>
      </c>
    </row>
    <row r="422" s="15" customFormat="1">
      <c r="A422" s="15"/>
      <c r="B422" s="272"/>
      <c r="C422" s="273"/>
      <c r="D422" s="247" t="s">
        <v>144</v>
      </c>
      <c r="E422" s="274" t="s">
        <v>32</v>
      </c>
      <c r="F422" s="275" t="s">
        <v>155</v>
      </c>
      <c r="G422" s="273"/>
      <c r="H422" s="276">
        <v>31</v>
      </c>
      <c r="I422" s="277"/>
      <c r="J422" s="273"/>
      <c r="K422" s="273"/>
      <c r="L422" s="278"/>
      <c r="M422" s="279"/>
      <c r="N422" s="280"/>
      <c r="O422" s="280"/>
      <c r="P422" s="280"/>
      <c r="Q422" s="280"/>
      <c r="R422" s="280"/>
      <c r="S422" s="280"/>
      <c r="T422" s="281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82" t="s">
        <v>144</v>
      </c>
      <c r="AU422" s="282" t="s">
        <v>88</v>
      </c>
      <c r="AV422" s="15" t="s">
        <v>156</v>
      </c>
      <c r="AW422" s="15" t="s">
        <v>39</v>
      </c>
      <c r="AX422" s="15" t="s">
        <v>85</v>
      </c>
      <c r="AY422" s="282" t="s">
        <v>132</v>
      </c>
    </row>
    <row r="423" s="12" customFormat="1" ht="22.8" customHeight="1">
      <c r="A423" s="12"/>
      <c r="B423" s="218"/>
      <c r="C423" s="219"/>
      <c r="D423" s="220" t="s">
        <v>77</v>
      </c>
      <c r="E423" s="232" t="s">
        <v>424</v>
      </c>
      <c r="F423" s="232" t="s">
        <v>425</v>
      </c>
      <c r="G423" s="219"/>
      <c r="H423" s="219"/>
      <c r="I423" s="222"/>
      <c r="J423" s="233">
        <f>BK423</f>
        <v>0</v>
      </c>
      <c r="K423" s="219"/>
      <c r="L423" s="224"/>
      <c r="M423" s="225"/>
      <c r="N423" s="226"/>
      <c r="O423" s="226"/>
      <c r="P423" s="227">
        <f>SUM(P424:P524)</f>
        <v>0</v>
      </c>
      <c r="Q423" s="226"/>
      <c r="R423" s="227">
        <f>SUM(R424:R524)</f>
        <v>0</v>
      </c>
      <c r="S423" s="226"/>
      <c r="T423" s="228">
        <f>SUM(T424:T524)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29" t="s">
        <v>88</v>
      </c>
      <c r="AT423" s="230" t="s">
        <v>77</v>
      </c>
      <c r="AU423" s="230" t="s">
        <v>85</v>
      </c>
      <c r="AY423" s="229" t="s">
        <v>132</v>
      </c>
      <c r="BK423" s="231">
        <f>SUM(BK424:BK524)</f>
        <v>0</v>
      </c>
    </row>
    <row r="424" s="2" customFormat="1" ht="16.5" customHeight="1">
      <c r="A424" s="41"/>
      <c r="B424" s="42"/>
      <c r="C424" s="234" t="s">
        <v>426</v>
      </c>
      <c r="D424" s="234" t="s">
        <v>135</v>
      </c>
      <c r="E424" s="235" t="s">
        <v>427</v>
      </c>
      <c r="F424" s="236" t="s">
        <v>428</v>
      </c>
      <c r="G424" s="237" t="s">
        <v>138</v>
      </c>
      <c r="H424" s="238">
        <v>37</v>
      </c>
      <c r="I424" s="239"/>
      <c r="J424" s="240">
        <f>ROUND(I424*H424,2)</f>
        <v>0</v>
      </c>
      <c r="K424" s="236" t="s">
        <v>139</v>
      </c>
      <c r="L424" s="47"/>
      <c r="M424" s="241" t="s">
        <v>32</v>
      </c>
      <c r="N424" s="242" t="s">
        <v>49</v>
      </c>
      <c r="O424" s="87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45" t="s">
        <v>140</v>
      </c>
      <c r="AT424" s="245" t="s">
        <v>135</v>
      </c>
      <c r="AU424" s="245" t="s">
        <v>88</v>
      </c>
      <c r="AY424" s="19" t="s">
        <v>132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9" t="s">
        <v>85</v>
      </c>
      <c r="BK424" s="246">
        <f>ROUND(I424*H424,2)</f>
        <v>0</v>
      </c>
      <c r="BL424" s="19" t="s">
        <v>140</v>
      </c>
      <c r="BM424" s="245" t="s">
        <v>429</v>
      </c>
    </row>
    <row r="425" s="2" customFormat="1">
      <c r="A425" s="41"/>
      <c r="B425" s="42"/>
      <c r="C425" s="43"/>
      <c r="D425" s="247" t="s">
        <v>142</v>
      </c>
      <c r="E425" s="43"/>
      <c r="F425" s="248" t="s">
        <v>428</v>
      </c>
      <c r="G425" s="43"/>
      <c r="H425" s="43"/>
      <c r="I425" s="151"/>
      <c r="J425" s="43"/>
      <c r="K425" s="43"/>
      <c r="L425" s="47"/>
      <c r="M425" s="249"/>
      <c r="N425" s="250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19" t="s">
        <v>142</v>
      </c>
      <c r="AU425" s="19" t="s">
        <v>88</v>
      </c>
    </row>
    <row r="426" s="13" customFormat="1">
      <c r="A426" s="13"/>
      <c r="B426" s="251"/>
      <c r="C426" s="252"/>
      <c r="D426" s="247" t="s">
        <v>144</v>
      </c>
      <c r="E426" s="253" t="s">
        <v>32</v>
      </c>
      <c r="F426" s="254" t="s">
        <v>430</v>
      </c>
      <c r="G426" s="252"/>
      <c r="H426" s="253" t="s">
        <v>32</v>
      </c>
      <c r="I426" s="255"/>
      <c r="J426" s="252"/>
      <c r="K426" s="252"/>
      <c r="L426" s="256"/>
      <c r="M426" s="257"/>
      <c r="N426" s="258"/>
      <c r="O426" s="258"/>
      <c r="P426" s="258"/>
      <c r="Q426" s="258"/>
      <c r="R426" s="258"/>
      <c r="S426" s="258"/>
      <c r="T426" s="25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0" t="s">
        <v>144</v>
      </c>
      <c r="AU426" s="260" t="s">
        <v>88</v>
      </c>
      <c r="AV426" s="13" t="s">
        <v>85</v>
      </c>
      <c r="AW426" s="13" t="s">
        <v>39</v>
      </c>
      <c r="AX426" s="13" t="s">
        <v>78</v>
      </c>
      <c r="AY426" s="260" t="s">
        <v>132</v>
      </c>
    </row>
    <row r="427" s="13" customFormat="1">
      <c r="A427" s="13"/>
      <c r="B427" s="251"/>
      <c r="C427" s="252"/>
      <c r="D427" s="247" t="s">
        <v>144</v>
      </c>
      <c r="E427" s="253" t="s">
        <v>32</v>
      </c>
      <c r="F427" s="254" t="s">
        <v>431</v>
      </c>
      <c r="G427" s="252"/>
      <c r="H427" s="253" t="s">
        <v>32</v>
      </c>
      <c r="I427" s="255"/>
      <c r="J427" s="252"/>
      <c r="K427" s="252"/>
      <c r="L427" s="256"/>
      <c r="M427" s="257"/>
      <c r="N427" s="258"/>
      <c r="O427" s="258"/>
      <c r="P427" s="258"/>
      <c r="Q427" s="258"/>
      <c r="R427" s="258"/>
      <c r="S427" s="258"/>
      <c r="T427" s="25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0" t="s">
        <v>144</v>
      </c>
      <c r="AU427" s="260" t="s">
        <v>88</v>
      </c>
      <c r="AV427" s="13" t="s">
        <v>85</v>
      </c>
      <c r="AW427" s="13" t="s">
        <v>39</v>
      </c>
      <c r="AX427" s="13" t="s">
        <v>78</v>
      </c>
      <c r="AY427" s="260" t="s">
        <v>132</v>
      </c>
    </row>
    <row r="428" s="13" customFormat="1">
      <c r="A428" s="13"/>
      <c r="B428" s="251"/>
      <c r="C428" s="252"/>
      <c r="D428" s="247" t="s">
        <v>144</v>
      </c>
      <c r="E428" s="253" t="s">
        <v>32</v>
      </c>
      <c r="F428" s="254" t="s">
        <v>432</v>
      </c>
      <c r="G428" s="252"/>
      <c r="H428" s="253" t="s">
        <v>32</v>
      </c>
      <c r="I428" s="255"/>
      <c r="J428" s="252"/>
      <c r="K428" s="252"/>
      <c r="L428" s="256"/>
      <c r="M428" s="257"/>
      <c r="N428" s="258"/>
      <c r="O428" s="258"/>
      <c r="P428" s="258"/>
      <c r="Q428" s="258"/>
      <c r="R428" s="258"/>
      <c r="S428" s="258"/>
      <c r="T428" s="25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0" t="s">
        <v>144</v>
      </c>
      <c r="AU428" s="260" t="s">
        <v>88</v>
      </c>
      <c r="AV428" s="13" t="s">
        <v>85</v>
      </c>
      <c r="AW428" s="13" t="s">
        <v>39</v>
      </c>
      <c r="AX428" s="13" t="s">
        <v>78</v>
      </c>
      <c r="AY428" s="260" t="s">
        <v>132</v>
      </c>
    </row>
    <row r="429" s="13" customFormat="1">
      <c r="A429" s="13"/>
      <c r="B429" s="251"/>
      <c r="C429" s="252"/>
      <c r="D429" s="247" t="s">
        <v>144</v>
      </c>
      <c r="E429" s="253" t="s">
        <v>32</v>
      </c>
      <c r="F429" s="254" t="s">
        <v>433</v>
      </c>
      <c r="G429" s="252"/>
      <c r="H429" s="253" t="s">
        <v>32</v>
      </c>
      <c r="I429" s="255"/>
      <c r="J429" s="252"/>
      <c r="K429" s="252"/>
      <c r="L429" s="256"/>
      <c r="M429" s="257"/>
      <c r="N429" s="258"/>
      <c r="O429" s="258"/>
      <c r="P429" s="258"/>
      <c r="Q429" s="258"/>
      <c r="R429" s="258"/>
      <c r="S429" s="258"/>
      <c r="T429" s="25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0" t="s">
        <v>144</v>
      </c>
      <c r="AU429" s="260" t="s">
        <v>88</v>
      </c>
      <c r="AV429" s="13" t="s">
        <v>85</v>
      </c>
      <c r="AW429" s="13" t="s">
        <v>39</v>
      </c>
      <c r="AX429" s="13" t="s">
        <v>78</v>
      </c>
      <c r="AY429" s="260" t="s">
        <v>132</v>
      </c>
    </row>
    <row r="430" s="13" customFormat="1">
      <c r="A430" s="13"/>
      <c r="B430" s="251"/>
      <c r="C430" s="252"/>
      <c r="D430" s="247" t="s">
        <v>144</v>
      </c>
      <c r="E430" s="253" t="s">
        <v>32</v>
      </c>
      <c r="F430" s="254" t="s">
        <v>434</v>
      </c>
      <c r="G430" s="252"/>
      <c r="H430" s="253" t="s">
        <v>32</v>
      </c>
      <c r="I430" s="255"/>
      <c r="J430" s="252"/>
      <c r="K430" s="252"/>
      <c r="L430" s="256"/>
      <c r="M430" s="257"/>
      <c r="N430" s="258"/>
      <c r="O430" s="258"/>
      <c r="P430" s="258"/>
      <c r="Q430" s="258"/>
      <c r="R430" s="258"/>
      <c r="S430" s="258"/>
      <c r="T430" s="25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0" t="s">
        <v>144</v>
      </c>
      <c r="AU430" s="260" t="s">
        <v>88</v>
      </c>
      <c r="AV430" s="13" t="s">
        <v>85</v>
      </c>
      <c r="AW430" s="13" t="s">
        <v>39</v>
      </c>
      <c r="AX430" s="13" t="s">
        <v>78</v>
      </c>
      <c r="AY430" s="260" t="s">
        <v>132</v>
      </c>
    </row>
    <row r="431" s="13" customFormat="1">
      <c r="A431" s="13"/>
      <c r="B431" s="251"/>
      <c r="C431" s="252"/>
      <c r="D431" s="247" t="s">
        <v>144</v>
      </c>
      <c r="E431" s="253" t="s">
        <v>32</v>
      </c>
      <c r="F431" s="254" t="s">
        <v>435</v>
      </c>
      <c r="G431" s="252"/>
      <c r="H431" s="253" t="s">
        <v>32</v>
      </c>
      <c r="I431" s="255"/>
      <c r="J431" s="252"/>
      <c r="K431" s="252"/>
      <c r="L431" s="256"/>
      <c r="M431" s="257"/>
      <c r="N431" s="258"/>
      <c r="O431" s="258"/>
      <c r="P431" s="258"/>
      <c r="Q431" s="258"/>
      <c r="R431" s="258"/>
      <c r="S431" s="258"/>
      <c r="T431" s="25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0" t="s">
        <v>144</v>
      </c>
      <c r="AU431" s="260" t="s">
        <v>88</v>
      </c>
      <c r="AV431" s="13" t="s">
        <v>85</v>
      </c>
      <c r="AW431" s="13" t="s">
        <v>39</v>
      </c>
      <c r="AX431" s="13" t="s">
        <v>78</v>
      </c>
      <c r="AY431" s="260" t="s">
        <v>132</v>
      </c>
    </row>
    <row r="432" s="13" customFormat="1">
      <c r="A432" s="13"/>
      <c r="B432" s="251"/>
      <c r="C432" s="252"/>
      <c r="D432" s="247" t="s">
        <v>144</v>
      </c>
      <c r="E432" s="253" t="s">
        <v>32</v>
      </c>
      <c r="F432" s="254" t="s">
        <v>436</v>
      </c>
      <c r="G432" s="252"/>
      <c r="H432" s="253" t="s">
        <v>32</v>
      </c>
      <c r="I432" s="255"/>
      <c r="J432" s="252"/>
      <c r="K432" s="252"/>
      <c r="L432" s="256"/>
      <c r="M432" s="257"/>
      <c r="N432" s="258"/>
      <c r="O432" s="258"/>
      <c r="P432" s="258"/>
      <c r="Q432" s="258"/>
      <c r="R432" s="258"/>
      <c r="S432" s="258"/>
      <c r="T432" s="25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0" t="s">
        <v>144</v>
      </c>
      <c r="AU432" s="260" t="s">
        <v>88</v>
      </c>
      <c r="AV432" s="13" t="s">
        <v>85</v>
      </c>
      <c r="AW432" s="13" t="s">
        <v>39</v>
      </c>
      <c r="AX432" s="13" t="s">
        <v>78</v>
      </c>
      <c r="AY432" s="260" t="s">
        <v>132</v>
      </c>
    </row>
    <row r="433" s="14" customFormat="1">
      <c r="A433" s="14"/>
      <c r="B433" s="261"/>
      <c r="C433" s="262"/>
      <c r="D433" s="247" t="s">
        <v>144</v>
      </c>
      <c r="E433" s="263" t="s">
        <v>32</v>
      </c>
      <c r="F433" s="264" t="s">
        <v>437</v>
      </c>
      <c r="G433" s="262"/>
      <c r="H433" s="265">
        <v>1</v>
      </c>
      <c r="I433" s="266"/>
      <c r="J433" s="262"/>
      <c r="K433" s="262"/>
      <c r="L433" s="267"/>
      <c r="M433" s="268"/>
      <c r="N433" s="269"/>
      <c r="O433" s="269"/>
      <c r="P433" s="269"/>
      <c r="Q433" s="269"/>
      <c r="R433" s="269"/>
      <c r="S433" s="269"/>
      <c r="T433" s="27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1" t="s">
        <v>144</v>
      </c>
      <c r="AU433" s="271" t="s">
        <v>88</v>
      </c>
      <c r="AV433" s="14" t="s">
        <v>88</v>
      </c>
      <c r="AW433" s="14" t="s">
        <v>39</v>
      </c>
      <c r="AX433" s="14" t="s">
        <v>78</v>
      </c>
      <c r="AY433" s="271" t="s">
        <v>132</v>
      </c>
    </row>
    <row r="434" s="14" customFormat="1">
      <c r="A434" s="14"/>
      <c r="B434" s="261"/>
      <c r="C434" s="262"/>
      <c r="D434" s="247" t="s">
        <v>144</v>
      </c>
      <c r="E434" s="263" t="s">
        <v>32</v>
      </c>
      <c r="F434" s="264" t="s">
        <v>438</v>
      </c>
      <c r="G434" s="262"/>
      <c r="H434" s="265">
        <v>5</v>
      </c>
      <c r="I434" s="266"/>
      <c r="J434" s="262"/>
      <c r="K434" s="262"/>
      <c r="L434" s="267"/>
      <c r="M434" s="268"/>
      <c r="N434" s="269"/>
      <c r="O434" s="269"/>
      <c r="P434" s="269"/>
      <c r="Q434" s="269"/>
      <c r="R434" s="269"/>
      <c r="S434" s="269"/>
      <c r="T434" s="27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1" t="s">
        <v>144</v>
      </c>
      <c r="AU434" s="271" t="s">
        <v>88</v>
      </c>
      <c r="AV434" s="14" t="s">
        <v>88</v>
      </c>
      <c r="AW434" s="14" t="s">
        <v>39</v>
      </c>
      <c r="AX434" s="14" t="s">
        <v>78</v>
      </c>
      <c r="AY434" s="271" t="s">
        <v>132</v>
      </c>
    </row>
    <row r="435" s="14" customFormat="1">
      <c r="A435" s="14"/>
      <c r="B435" s="261"/>
      <c r="C435" s="262"/>
      <c r="D435" s="247" t="s">
        <v>144</v>
      </c>
      <c r="E435" s="263" t="s">
        <v>32</v>
      </c>
      <c r="F435" s="264" t="s">
        <v>439</v>
      </c>
      <c r="G435" s="262"/>
      <c r="H435" s="265">
        <v>9</v>
      </c>
      <c r="I435" s="266"/>
      <c r="J435" s="262"/>
      <c r="K435" s="262"/>
      <c r="L435" s="267"/>
      <c r="M435" s="268"/>
      <c r="N435" s="269"/>
      <c r="O435" s="269"/>
      <c r="P435" s="269"/>
      <c r="Q435" s="269"/>
      <c r="R435" s="269"/>
      <c r="S435" s="269"/>
      <c r="T435" s="27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1" t="s">
        <v>144</v>
      </c>
      <c r="AU435" s="271" t="s">
        <v>88</v>
      </c>
      <c r="AV435" s="14" t="s">
        <v>88</v>
      </c>
      <c r="AW435" s="14" t="s">
        <v>39</v>
      </c>
      <c r="AX435" s="14" t="s">
        <v>78</v>
      </c>
      <c r="AY435" s="271" t="s">
        <v>132</v>
      </c>
    </row>
    <row r="436" s="14" customFormat="1">
      <c r="A436" s="14"/>
      <c r="B436" s="261"/>
      <c r="C436" s="262"/>
      <c r="D436" s="247" t="s">
        <v>144</v>
      </c>
      <c r="E436" s="263" t="s">
        <v>32</v>
      </c>
      <c r="F436" s="264" t="s">
        <v>440</v>
      </c>
      <c r="G436" s="262"/>
      <c r="H436" s="265">
        <v>10</v>
      </c>
      <c r="I436" s="266"/>
      <c r="J436" s="262"/>
      <c r="K436" s="262"/>
      <c r="L436" s="267"/>
      <c r="M436" s="268"/>
      <c r="N436" s="269"/>
      <c r="O436" s="269"/>
      <c r="P436" s="269"/>
      <c r="Q436" s="269"/>
      <c r="R436" s="269"/>
      <c r="S436" s="269"/>
      <c r="T436" s="27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1" t="s">
        <v>144</v>
      </c>
      <c r="AU436" s="271" t="s">
        <v>88</v>
      </c>
      <c r="AV436" s="14" t="s">
        <v>88</v>
      </c>
      <c r="AW436" s="14" t="s">
        <v>39</v>
      </c>
      <c r="AX436" s="14" t="s">
        <v>78</v>
      </c>
      <c r="AY436" s="271" t="s">
        <v>132</v>
      </c>
    </row>
    <row r="437" s="14" customFormat="1">
      <c r="A437" s="14"/>
      <c r="B437" s="261"/>
      <c r="C437" s="262"/>
      <c r="D437" s="247" t="s">
        <v>144</v>
      </c>
      <c r="E437" s="263" t="s">
        <v>32</v>
      </c>
      <c r="F437" s="264" t="s">
        <v>197</v>
      </c>
      <c r="G437" s="262"/>
      <c r="H437" s="265">
        <v>9</v>
      </c>
      <c r="I437" s="266"/>
      <c r="J437" s="262"/>
      <c r="K437" s="262"/>
      <c r="L437" s="267"/>
      <c r="M437" s="268"/>
      <c r="N437" s="269"/>
      <c r="O437" s="269"/>
      <c r="P437" s="269"/>
      <c r="Q437" s="269"/>
      <c r="R437" s="269"/>
      <c r="S437" s="269"/>
      <c r="T437" s="27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1" t="s">
        <v>144</v>
      </c>
      <c r="AU437" s="271" t="s">
        <v>88</v>
      </c>
      <c r="AV437" s="14" t="s">
        <v>88</v>
      </c>
      <c r="AW437" s="14" t="s">
        <v>39</v>
      </c>
      <c r="AX437" s="14" t="s">
        <v>78</v>
      </c>
      <c r="AY437" s="271" t="s">
        <v>132</v>
      </c>
    </row>
    <row r="438" s="14" customFormat="1">
      <c r="A438" s="14"/>
      <c r="B438" s="261"/>
      <c r="C438" s="262"/>
      <c r="D438" s="247" t="s">
        <v>144</v>
      </c>
      <c r="E438" s="263" t="s">
        <v>32</v>
      </c>
      <c r="F438" s="264" t="s">
        <v>271</v>
      </c>
      <c r="G438" s="262"/>
      <c r="H438" s="265">
        <v>3</v>
      </c>
      <c r="I438" s="266"/>
      <c r="J438" s="262"/>
      <c r="K438" s="262"/>
      <c r="L438" s="267"/>
      <c r="M438" s="268"/>
      <c r="N438" s="269"/>
      <c r="O438" s="269"/>
      <c r="P438" s="269"/>
      <c r="Q438" s="269"/>
      <c r="R438" s="269"/>
      <c r="S438" s="269"/>
      <c r="T438" s="27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1" t="s">
        <v>144</v>
      </c>
      <c r="AU438" s="271" t="s">
        <v>88</v>
      </c>
      <c r="AV438" s="14" t="s">
        <v>88</v>
      </c>
      <c r="AW438" s="14" t="s">
        <v>39</v>
      </c>
      <c r="AX438" s="14" t="s">
        <v>78</v>
      </c>
      <c r="AY438" s="271" t="s">
        <v>132</v>
      </c>
    </row>
    <row r="439" s="15" customFormat="1">
      <c r="A439" s="15"/>
      <c r="B439" s="272"/>
      <c r="C439" s="273"/>
      <c r="D439" s="247" t="s">
        <v>144</v>
      </c>
      <c r="E439" s="274" t="s">
        <v>32</v>
      </c>
      <c r="F439" s="275" t="s">
        <v>155</v>
      </c>
      <c r="G439" s="273"/>
      <c r="H439" s="276">
        <v>37</v>
      </c>
      <c r="I439" s="277"/>
      <c r="J439" s="273"/>
      <c r="K439" s="273"/>
      <c r="L439" s="278"/>
      <c r="M439" s="279"/>
      <c r="N439" s="280"/>
      <c r="O439" s="280"/>
      <c r="P439" s="280"/>
      <c r="Q439" s="280"/>
      <c r="R439" s="280"/>
      <c r="S439" s="280"/>
      <c r="T439" s="281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82" t="s">
        <v>144</v>
      </c>
      <c r="AU439" s="282" t="s">
        <v>88</v>
      </c>
      <c r="AV439" s="15" t="s">
        <v>156</v>
      </c>
      <c r="AW439" s="15" t="s">
        <v>39</v>
      </c>
      <c r="AX439" s="15" t="s">
        <v>85</v>
      </c>
      <c r="AY439" s="282" t="s">
        <v>132</v>
      </c>
    </row>
    <row r="440" s="2" customFormat="1" ht="16.5" customHeight="1">
      <c r="A440" s="41"/>
      <c r="B440" s="42"/>
      <c r="C440" s="234" t="s">
        <v>441</v>
      </c>
      <c r="D440" s="234" t="s">
        <v>135</v>
      </c>
      <c r="E440" s="235" t="s">
        <v>442</v>
      </c>
      <c r="F440" s="236" t="s">
        <v>443</v>
      </c>
      <c r="G440" s="237" t="s">
        <v>138</v>
      </c>
      <c r="H440" s="238">
        <v>3</v>
      </c>
      <c r="I440" s="239"/>
      <c r="J440" s="240">
        <f>ROUND(I440*H440,2)</f>
        <v>0</v>
      </c>
      <c r="K440" s="236" t="s">
        <v>139</v>
      </c>
      <c r="L440" s="47"/>
      <c r="M440" s="241" t="s">
        <v>32</v>
      </c>
      <c r="N440" s="242" t="s">
        <v>49</v>
      </c>
      <c r="O440" s="87"/>
      <c r="P440" s="243">
        <f>O440*H440</f>
        <v>0</v>
      </c>
      <c r="Q440" s="243">
        <v>0</v>
      </c>
      <c r="R440" s="243">
        <f>Q440*H440</f>
        <v>0</v>
      </c>
      <c r="S440" s="243">
        <v>0</v>
      </c>
      <c r="T440" s="244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45" t="s">
        <v>140</v>
      </c>
      <c r="AT440" s="245" t="s">
        <v>135</v>
      </c>
      <c r="AU440" s="245" t="s">
        <v>88</v>
      </c>
      <c r="AY440" s="19" t="s">
        <v>132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19" t="s">
        <v>85</v>
      </c>
      <c r="BK440" s="246">
        <f>ROUND(I440*H440,2)</f>
        <v>0</v>
      </c>
      <c r="BL440" s="19" t="s">
        <v>140</v>
      </c>
      <c r="BM440" s="245" t="s">
        <v>444</v>
      </c>
    </row>
    <row r="441" s="2" customFormat="1">
      <c r="A441" s="41"/>
      <c r="B441" s="42"/>
      <c r="C441" s="43"/>
      <c r="D441" s="247" t="s">
        <v>142</v>
      </c>
      <c r="E441" s="43"/>
      <c r="F441" s="248" t="s">
        <v>443</v>
      </c>
      <c r="G441" s="43"/>
      <c r="H441" s="43"/>
      <c r="I441" s="151"/>
      <c r="J441" s="43"/>
      <c r="K441" s="43"/>
      <c r="L441" s="47"/>
      <c r="M441" s="249"/>
      <c r="N441" s="250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19" t="s">
        <v>142</v>
      </c>
      <c r="AU441" s="19" t="s">
        <v>88</v>
      </c>
    </row>
    <row r="442" s="13" customFormat="1">
      <c r="A442" s="13"/>
      <c r="B442" s="251"/>
      <c r="C442" s="252"/>
      <c r="D442" s="247" t="s">
        <v>144</v>
      </c>
      <c r="E442" s="253" t="s">
        <v>32</v>
      </c>
      <c r="F442" s="254" t="s">
        <v>445</v>
      </c>
      <c r="G442" s="252"/>
      <c r="H442" s="253" t="s">
        <v>32</v>
      </c>
      <c r="I442" s="255"/>
      <c r="J442" s="252"/>
      <c r="K442" s="252"/>
      <c r="L442" s="256"/>
      <c r="M442" s="257"/>
      <c r="N442" s="258"/>
      <c r="O442" s="258"/>
      <c r="P442" s="258"/>
      <c r="Q442" s="258"/>
      <c r="R442" s="258"/>
      <c r="S442" s="258"/>
      <c r="T442" s="25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0" t="s">
        <v>144</v>
      </c>
      <c r="AU442" s="260" t="s">
        <v>88</v>
      </c>
      <c r="AV442" s="13" t="s">
        <v>85</v>
      </c>
      <c r="AW442" s="13" t="s">
        <v>39</v>
      </c>
      <c r="AX442" s="13" t="s">
        <v>78</v>
      </c>
      <c r="AY442" s="260" t="s">
        <v>132</v>
      </c>
    </row>
    <row r="443" s="13" customFormat="1">
      <c r="A443" s="13"/>
      <c r="B443" s="251"/>
      <c r="C443" s="252"/>
      <c r="D443" s="247" t="s">
        <v>144</v>
      </c>
      <c r="E443" s="253" t="s">
        <v>32</v>
      </c>
      <c r="F443" s="254" t="s">
        <v>446</v>
      </c>
      <c r="G443" s="252"/>
      <c r="H443" s="253" t="s">
        <v>32</v>
      </c>
      <c r="I443" s="255"/>
      <c r="J443" s="252"/>
      <c r="K443" s="252"/>
      <c r="L443" s="256"/>
      <c r="M443" s="257"/>
      <c r="N443" s="258"/>
      <c r="O443" s="258"/>
      <c r="P443" s="258"/>
      <c r="Q443" s="258"/>
      <c r="R443" s="258"/>
      <c r="S443" s="258"/>
      <c r="T443" s="25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0" t="s">
        <v>144</v>
      </c>
      <c r="AU443" s="260" t="s">
        <v>88</v>
      </c>
      <c r="AV443" s="13" t="s">
        <v>85</v>
      </c>
      <c r="AW443" s="13" t="s">
        <v>39</v>
      </c>
      <c r="AX443" s="13" t="s">
        <v>78</v>
      </c>
      <c r="AY443" s="260" t="s">
        <v>132</v>
      </c>
    </row>
    <row r="444" s="13" customFormat="1">
      <c r="A444" s="13"/>
      <c r="B444" s="251"/>
      <c r="C444" s="252"/>
      <c r="D444" s="247" t="s">
        <v>144</v>
      </c>
      <c r="E444" s="253" t="s">
        <v>32</v>
      </c>
      <c r="F444" s="254" t="s">
        <v>447</v>
      </c>
      <c r="G444" s="252"/>
      <c r="H444" s="253" t="s">
        <v>32</v>
      </c>
      <c r="I444" s="255"/>
      <c r="J444" s="252"/>
      <c r="K444" s="252"/>
      <c r="L444" s="256"/>
      <c r="M444" s="257"/>
      <c r="N444" s="258"/>
      <c r="O444" s="258"/>
      <c r="P444" s="258"/>
      <c r="Q444" s="258"/>
      <c r="R444" s="258"/>
      <c r="S444" s="258"/>
      <c r="T444" s="25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0" t="s">
        <v>144</v>
      </c>
      <c r="AU444" s="260" t="s">
        <v>88</v>
      </c>
      <c r="AV444" s="13" t="s">
        <v>85</v>
      </c>
      <c r="AW444" s="13" t="s">
        <v>39</v>
      </c>
      <c r="AX444" s="13" t="s">
        <v>78</v>
      </c>
      <c r="AY444" s="260" t="s">
        <v>132</v>
      </c>
    </row>
    <row r="445" s="13" customFormat="1">
      <c r="A445" s="13"/>
      <c r="B445" s="251"/>
      <c r="C445" s="252"/>
      <c r="D445" s="247" t="s">
        <v>144</v>
      </c>
      <c r="E445" s="253" t="s">
        <v>32</v>
      </c>
      <c r="F445" s="254" t="s">
        <v>448</v>
      </c>
      <c r="G445" s="252"/>
      <c r="H445" s="253" t="s">
        <v>32</v>
      </c>
      <c r="I445" s="255"/>
      <c r="J445" s="252"/>
      <c r="K445" s="252"/>
      <c r="L445" s="256"/>
      <c r="M445" s="257"/>
      <c r="N445" s="258"/>
      <c r="O445" s="258"/>
      <c r="P445" s="258"/>
      <c r="Q445" s="258"/>
      <c r="R445" s="258"/>
      <c r="S445" s="258"/>
      <c r="T445" s="25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0" t="s">
        <v>144</v>
      </c>
      <c r="AU445" s="260" t="s">
        <v>88</v>
      </c>
      <c r="AV445" s="13" t="s">
        <v>85</v>
      </c>
      <c r="AW445" s="13" t="s">
        <v>39</v>
      </c>
      <c r="AX445" s="13" t="s">
        <v>78</v>
      </c>
      <c r="AY445" s="260" t="s">
        <v>132</v>
      </c>
    </row>
    <row r="446" s="13" customFormat="1">
      <c r="A446" s="13"/>
      <c r="B446" s="251"/>
      <c r="C446" s="252"/>
      <c r="D446" s="247" t="s">
        <v>144</v>
      </c>
      <c r="E446" s="253" t="s">
        <v>32</v>
      </c>
      <c r="F446" s="254" t="s">
        <v>449</v>
      </c>
      <c r="G446" s="252"/>
      <c r="H446" s="253" t="s">
        <v>32</v>
      </c>
      <c r="I446" s="255"/>
      <c r="J446" s="252"/>
      <c r="K446" s="252"/>
      <c r="L446" s="256"/>
      <c r="M446" s="257"/>
      <c r="N446" s="258"/>
      <c r="O446" s="258"/>
      <c r="P446" s="258"/>
      <c r="Q446" s="258"/>
      <c r="R446" s="258"/>
      <c r="S446" s="258"/>
      <c r="T446" s="25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0" t="s">
        <v>144</v>
      </c>
      <c r="AU446" s="260" t="s">
        <v>88</v>
      </c>
      <c r="AV446" s="13" t="s">
        <v>85</v>
      </c>
      <c r="AW446" s="13" t="s">
        <v>39</v>
      </c>
      <c r="AX446" s="13" t="s">
        <v>78</v>
      </c>
      <c r="AY446" s="260" t="s">
        <v>132</v>
      </c>
    </row>
    <row r="447" s="13" customFormat="1">
      <c r="A447" s="13"/>
      <c r="B447" s="251"/>
      <c r="C447" s="252"/>
      <c r="D447" s="247" t="s">
        <v>144</v>
      </c>
      <c r="E447" s="253" t="s">
        <v>32</v>
      </c>
      <c r="F447" s="254" t="s">
        <v>450</v>
      </c>
      <c r="G447" s="252"/>
      <c r="H447" s="253" t="s">
        <v>32</v>
      </c>
      <c r="I447" s="255"/>
      <c r="J447" s="252"/>
      <c r="K447" s="252"/>
      <c r="L447" s="256"/>
      <c r="M447" s="257"/>
      <c r="N447" s="258"/>
      <c r="O447" s="258"/>
      <c r="P447" s="258"/>
      <c r="Q447" s="258"/>
      <c r="R447" s="258"/>
      <c r="S447" s="258"/>
      <c r="T447" s="25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0" t="s">
        <v>144</v>
      </c>
      <c r="AU447" s="260" t="s">
        <v>88</v>
      </c>
      <c r="AV447" s="13" t="s">
        <v>85</v>
      </c>
      <c r="AW447" s="13" t="s">
        <v>39</v>
      </c>
      <c r="AX447" s="13" t="s">
        <v>78</v>
      </c>
      <c r="AY447" s="260" t="s">
        <v>132</v>
      </c>
    </row>
    <row r="448" s="13" customFormat="1">
      <c r="A448" s="13"/>
      <c r="B448" s="251"/>
      <c r="C448" s="252"/>
      <c r="D448" s="247" t="s">
        <v>144</v>
      </c>
      <c r="E448" s="253" t="s">
        <v>32</v>
      </c>
      <c r="F448" s="254" t="s">
        <v>451</v>
      </c>
      <c r="G448" s="252"/>
      <c r="H448" s="253" t="s">
        <v>32</v>
      </c>
      <c r="I448" s="255"/>
      <c r="J448" s="252"/>
      <c r="K448" s="252"/>
      <c r="L448" s="256"/>
      <c r="M448" s="257"/>
      <c r="N448" s="258"/>
      <c r="O448" s="258"/>
      <c r="P448" s="258"/>
      <c r="Q448" s="258"/>
      <c r="R448" s="258"/>
      <c r="S448" s="258"/>
      <c r="T448" s="25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0" t="s">
        <v>144</v>
      </c>
      <c r="AU448" s="260" t="s">
        <v>88</v>
      </c>
      <c r="AV448" s="13" t="s">
        <v>85</v>
      </c>
      <c r="AW448" s="13" t="s">
        <v>39</v>
      </c>
      <c r="AX448" s="13" t="s">
        <v>78</v>
      </c>
      <c r="AY448" s="260" t="s">
        <v>132</v>
      </c>
    </row>
    <row r="449" s="14" customFormat="1">
      <c r="A449" s="14"/>
      <c r="B449" s="261"/>
      <c r="C449" s="262"/>
      <c r="D449" s="247" t="s">
        <v>144</v>
      </c>
      <c r="E449" s="263" t="s">
        <v>32</v>
      </c>
      <c r="F449" s="264" t="s">
        <v>154</v>
      </c>
      <c r="G449" s="262"/>
      <c r="H449" s="265">
        <v>2</v>
      </c>
      <c r="I449" s="266"/>
      <c r="J449" s="262"/>
      <c r="K449" s="262"/>
      <c r="L449" s="267"/>
      <c r="M449" s="268"/>
      <c r="N449" s="269"/>
      <c r="O449" s="269"/>
      <c r="P449" s="269"/>
      <c r="Q449" s="269"/>
      <c r="R449" s="269"/>
      <c r="S449" s="269"/>
      <c r="T449" s="27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1" t="s">
        <v>144</v>
      </c>
      <c r="AU449" s="271" t="s">
        <v>88</v>
      </c>
      <c r="AV449" s="14" t="s">
        <v>88</v>
      </c>
      <c r="AW449" s="14" t="s">
        <v>39</v>
      </c>
      <c r="AX449" s="14" t="s">
        <v>78</v>
      </c>
      <c r="AY449" s="271" t="s">
        <v>132</v>
      </c>
    </row>
    <row r="450" s="14" customFormat="1">
      <c r="A450" s="14"/>
      <c r="B450" s="261"/>
      <c r="C450" s="262"/>
      <c r="D450" s="247" t="s">
        <v>144</v>
      </c>
      <c r="E450" s="263" t="s">
        <v>32</v>
      </c>
      <c r="F450" s="264" t="s">
        <v>177</v>
      </c>
      <c r="G450" s="262"/>
      <c r="H450" s="265">
        <v>1</v>
      </c>
      <c r="I450" s="266"/>
      <c r="J450" s="262"/>
      <c r="K450" s="262"/>
      <c r="L450" s="267"/>
      <c r="M450" s="268"/>
      <c r="N450" s="269"/>
      <c r="O450" s="269"/>
      <c r="P450" s="269"/>
      <c r="Q450" s="269"/>
      <c r="R450" s="269"/>
      <c r="S450" s="269"/>
      <c r="T450" s="27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71" t="s">
        <v>144</v>
      </c>
      <c r="AU450" s="271" t="s">
        <v>88</v>
      </c>
      <c r="AV450" s="14" t="s">
        <v>88</v>
      </c>
      <c r="AW450" s="14" t="s">
        <v>39</v>
      </c>
      <c r="AX450" s="14" t="s">
        <v>78</v>
      </c>
      <c r="AY450" s="271" t="s">
        <v>132</v>
      </c>
    </row>
    <row r="451" s="15" customFormat="1">
      <c r="A451" s="15"/>
      <c r="B451" s="272"/>
      <c r="C451" s="273"/>
      <c r="D451" s="247" t="s">
        <v>144</v>
      </c>
      <c r="E451" s="274" t="s">
        <v>32</v>
      </c>
      <c r="F451" s="275" t="s">
        <v>155</v>
      </c>
      <c r="G451" s="273"/>
      <c r="H451" s="276">
        <v>3</v>
      </c>
      <c r="I451" s="277"/>
      <c r="J451" s="273"/>
      <c r="K451" s="273"/>
      <c r="L451" s="278"/>
      <c r="M451" s="279"/>
      <c r="N451" s="280"/>
      <c r="O451" s="280"/>
      <c r="P451" s="280"/>
      <c r="Q451" s="280"/>
      <c r="R451" s="280"/>
      <c r="S451" s="280"/>
      <c r="T451" s="281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82" t="s">
        <v>144</v>
      </c>
      <c r="AU451" s="282" t="s">
        <v>88</v>
      </c>
      <c r="AV451" s="15" t="s">
        <v>156</v>
      </c>
      <c r="AW451" s="15" t="s">
        <v>39</v>
      </c>
      <c r="AX451" s="15" t="s">
        <v>85</v>
      </c>
      <c r="AY451" s="282" t="s">
        <v>132</v>
      </c>
    </row>
    <row r="452" s="2" customFormat="1" ht="16.5" customHeight="1">
      <c r="A452" s="41"/>
      <c r="B452" s="42"/>
      <c r="C452" s="234" t="s">
        <v>452</v>
      </c>
      <c r="D452" s="234" t="s">
        <v>135</v>
      </c>
      <c r="E452" s="235" t="s">
        <v>453</v>
      </c>
      <c r="F452" s="236" t="s">
        <v>454</v>
      </c>
      <c r="G452" s="237" t="s">
        <v>138</v>
      </c>
      <c r="H452" s="238">
        <v>3</v>
      </c>
      <c r="I452" s="239"/>
      <c r="J452" s="240">
        <f>ROUND(I452*H452,2)</f>
        <v>0</v>
      </c>
      <c r="K452" s="236" t="s">
        <v>139</v>
      </c>
      <c r="L452" s="47"/>
      <c r="M452" s="241" t="s">
        <v>32</v>
      </c>
      <c r="N452" s="242" t="s">
        <v>49</v>
      </c>
      <c r="O452" s="87"/>
      <c r="P452" s="243">
        <f>O452*H452</f>
        <v>0</v>
      </c>
      <c r="Q452" s="243">
        <v>0</v>
      </c>
      <c r="R452" s="243">
        <f>Q452*H452</f>
        <v>0</v>
      </c>
      <c r="S452" s="243">
        <v>0</v>
      </c>
      <c r="T452" s="244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45" t="s">
        <v>140</v>
      </c>
      <c r="AT452" s="245" t="s">
        <v>135</v>
      </c>
      <c r="AU452" s="245" t="s">
        <v>88</v>
      </c>
      <c r="AY452" s="19" t="s">
        <v>132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9" t="s">
        <v>85</v>
      </c>
      <c r="BK452" s="246">
        <f>ROUND(I452*H452,2)</f>
        <v>0</v>
      </c>
      <c r="BL452" s="19" t="s">
        <v>140</v>
      </c>
      <c r="BM452" s="245" t="s">
        <v>455</v>
      </c>
    </row>
    <row r="453" s="2" customFormat="1">
      <c r="A453" s="41"/>
      <c r="B453" s="42"/>
      <c r="C453" s="43"/>
      <c r="D453" s="247" t="s">
        <v>142</v>
      </c>
      <c r="E453" s="43"/>
      <c r="F453" s="248" t="s">
        <v>454</v>
      </c>
      <c r="G453" s="43"/>
      <c r="H453" s="43"/>
      <c r="I453" s="151"/>
      <c r="J453" s="43"/>
      <c r="K453" s="43"/>
      <c r="L453" s="47"/>
      <c r="M453" s="249"/>
      <c r="N453" s="250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19" t="s">
        <v>142</v>
      </c>
      <c r="AU453" s="19" t="s">
        <v>88</v>
      </c>
    </row>
    <row r="454" s="13" customFormat="1">
      <c r="A454" s="13"/>
      <c r="B454" s="251"/>
      <c r="C454" s="252"/>
      <c r="D454" s="247" t="s">
        <v>144</v>
      </c>
      <c r="E454" s="253" t="s">
        <v>32</v>
      </c>
      <c r="F454" s="254" t="s">
        <v>456</v>
      </c>
      <c r="G454" s="252"/>
      <c r="H454" s="253" t="s">
        <v>32</v>
      </c>
      <c r="I454" s="255"/>
      <c r="J454" s="252"/>
      <c r="K454" s="252"/>
      <c r="L454" s="256"/>
      <c r="M454" s="257"/>
      <c r="N454" s="258"/>
      <c r="O454" s="258"/>
      <c r="P454" s="258"/>
      <c r="Q454" s="258"/>
      <c r="R454" s="258"/>
      <c r="S454" s="258"/>
      <c r="T454" s="25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0" t="s">
        <v>144</v>
      </c>
      <c r="AU454" s="260" t="s">
        <v>88</v>
      </c>
      <c r="AV454" s="13" t="s">
        <v>85</v>
      </c>
      <c r="AW454" s="13" t="s">
        <v>39</v>
      </c>
      <c r="AX454" s="13" t="s">
        <v>78</v>
      </c>
      <c r="AY454" s="260" t="s">
        <v>132</v>
      </c>
    </row>
    <row r="455" s="13" customFormat="1">
      <c r="A455" s="13"/>
      <c r="B455" s="251"/>
      <c r="C455" s="252"/>
      <c r="D455" s="247" t="s">
        <v>144</v>
      </c>
      <c r="E455" s="253" t="s">
        <v>32</v>
      </c>
      <c r="F455" s="254" t="s">
        <v>457</v>
      </c>
      <c r="G455" s="252"/>
      <c r="H455" s="253" t="s">
        <v>32</v>
      </c>
      <c r="I455" s="255"/>
      <c r="J455" s="252"/>
      <c r="K455" s="252"/>
      <c r="L455" s="256"/>
      <c r="M455" s="257"/>
      <c r="N455" s="258"/>
      <c r="O455" s="258"/>
      <c r="P455" s="258"/>
      <c r="Q455" s="258"/>
      <c r="R455" s="258"/>
      <c r="S455" s="258"/>
      <c r="T455" s="25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0" t="s">
        <v>144</v>
      </c>
      <c r="AU455" s="260" t="s">
        <v>88</v>
      </c>
      <c r="AV455" s="13" t="s">
        <v>85</v>
      </c>
      <c r="AW455" s="13" t="s">
        <v>39</v>
      </c>
      <c r="AX455" s="13" t="s">
        <v>78</v>
      </c>
      <c r="AY455" s="260" t="s">
        <v>132</v>
      </c>
    </row>
    <row r="456" s="13" customFormat="1">
      <c r="A456" s="13"/>
      <c r="B456" s="251"/>
      <c r="C456" s="252"/>
      <c r="D456" s="247" t="s">
        <v>144</v>
      </c>
      <c r="E456" s="253" t="s">
        <v>32</v>
      </c>
      <c r="F456" s="254" t="s">
        <v>458</v>
      </c>
      <c r="G456" s="252"/>
      <c r="H456" s="253" t="s">
        <v>32</v>
      </c>
      <c r="I456" s="255"/>
      <c r="J456" s="252"/>
      <c r="K456" s="252"/>
      <c r="L456" s="256"/>
      <c r="M456" s="257"/>
      <c r="N456" s="258"/>
      <c r="O456" s="258"/>
      <c r="P456" s="258"/>
      <c r="Q456" s="258"/>
      <c r="R456" s="258"/>
      <c r="S456" s="258"/>
      <c r="T456" s="25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0" t="s">
        <v>144</v>
      </c>
      <c r="AU456" s="260" t="s">
        <v>88</v>
      </c>
      <c r="AV456" s="13" t="s">
        <v>85</v>
      </c>
      <c r="AW456" s="13" t="s">
        <v>39</v>
      </c>
      <c r="AX456" s="13" t="s">
        <v>78</v>
      </c>
      <c r="AY456" s="260" t="s">
        <v>132</v>
      </c>
    </row>
    <row r="457" s="13" customFormat="1">
      <c r="A457" s="13"/>
      <c r="B457" s="251"/>
      <c r="C457" s="252"/>
      <c r="D457" s="247" t="s">
        <v>144</v>
      </c>
      <c r="E457" s="253" t="s">
        <v>32</v>
      </c>
      <c r="F457" s="254" t="s">
        <v>459</v>
      </c>
      <c r="G457" s="252"/>
      <c r="H457" s="253" t="s">
        <v>32</v>
      </c>
      <c r="I457" s="255"/>
      <c r="J457" s="252"/>
      <c r="K457" s="252"/>
      <c r="L457" s="256"/>
      <c r="M457" s="257"/>
      <c r="N457" s="258"/>
      <c r="O457" s="258"/>
      <c r="P457" s="258"/>
      <c r="Q457" s="258"/>
      <c r="R457" s="258"/>
      <c r="S457" s="258"/>
      <c r="T457" s="25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0" t="s">
        <v>144</v>
      </c>
      <c r="AU457" s="260" t="s">
        <v>88</v>
      </c>
      <c r="AV457" s="13" t="s">
        <v>85</v>
      </c>
      <c r="AW457" s="13" t="s">
        <v>39</v>
      </c>
      <c r="AX457" s="13" t="s">
        <v>78</v>
      </c>
      <c r="AY457" s="260" t="s">
        <v>132</v>
      </c>
    </row>
    <row r="458" s="13" customFormat="1">
      <c r="A458" s="13"/>
      <c r="B458" s="251"/>
      <c r="C458" s="252"/>
      <c r="D458" s="247" t="s">
        <v>144</v>
      </c>
      <c r="E458" s="253" t="s">
        <v>32</v>
      </c>
      <c r="F458" s="254" t="s">
        <v>460</v>
      </c>
      <c r="G458" s="252"/>
      <c r="H458" s="253" t="s">
        <v>32</v>
      </c>
      <c r="I458" s="255"/>
      <c r="J458" s="252"/>
      <c r="K458" s="252"/>
      <c r="L458" s="256"/>
      <c r="M458" s="257"/>
      <c r="N458" s="258"/>
      <c r="O458" s="258"/>
      <c r="P458" s="258"/>
      <c r="Q458" s="258"/>
      <c r="R458" s="258"/>
      <c r="S458" s="258"/>
      <c r="T458" s="25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0" t="s">
        <v>144</v>
      </c>
      <c r="AU458" s="260" t="s">
        <v>88</v>
      </c>
      <c r="AV458" s="13" t="s">
        <v>85</v>
      </c>
      <c r="AW458" s="13" t="s">
        <v>39</v>
      </c>
      <c r="AX458" s="13" t="s">
        <v>78</v>
      </c>
      <c r="AY458" s="260" t="s">
        <v>132</v>
      </c>
    </row>
    <row r="459" s="13" customFormat="1">
      <c r="A459" s="13"/>
      <c r="B459" s="251"/>
      <c r="C459" s="252"/>
      <c r="D459" s="247" t="s">
        <v>144</v>
      </c>
      <c r="E459" s="253" t="s">
        <v>32</v>
      </c>
      <c r="F459" s="254" t="s">
        <v>461</v>
      </c>
      <c r="G459" s="252"/>
      <c r="H459" s="253" t="s">
        <v>32</v>
      </c>
      <c r="I459" s="255"/>
      <c r="J459" s="252"/>
      <c r="K459" s="252"/>
      <c r="L459" s="256"/>
      <c r="M459" s="257"/>
      <c r="N459" s="258"/>
      <c r="O459" s="258"/>
      <c r="P459" s="258"/>
      <c r="Q459" s="258"/>
      <c r="R459" s="258"/>
      <c r="S459" s="258"/>
      <c r="T459" s="25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0" t="s">
        <v>144</v>
      </c>
      <c r="AU459" s="260" t="s">
        <v>88</v>
      </c>
      <c r="AV459" s="13" t="s">
        <v>85</v>
      </c>
      <c r="AW459" s="13" t="s">
        <v>39</v>
      </c>
      <c r="AX459" s="13" t="s">
        <v>78</v>
      </c>
      <c r="AY459" s="260" t="s">
        <v>132</v>
      </c>
    </row>
    <row r="460" s="13" customFormat="1">
      <c r="A460" s="13"/>
      <c r="B460" s="251"/>
      <c r="C460" s="252"/>
      <c r="D460" s="247" t="s">
        <v>144</v>
      </c>
      <c r="E460" s="253" t="s">
        <v>32</v>
      </c>
      <c r="F460" s="254" t="s">
        <v>462</v>
      </c>
      <c r="G460" s="252"/>
      <c r="H460" s="253" t="s">
        <v>32</v>
      </c>
      <c r="I460" s="255"/>
      <c r="J460" s="252"/>
      <c r="K460" s="252"/>
      <c r="L460" s="256"/>
      <c r="M460" s="257"/>
      <c r="N460" s="258"/>
      <c r="O460" s="258"/>
      <c r="P460" s="258"/>
      <c r="Q460" s="258"/>
      <c r="R460" s="258"/>
      <c r="S460" s="258"/>
      <c r="T460" s="25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0" t="s">
        <v>144</v>
      </c>
      <c r="AU460" s="260" t="s">
        <v>88</v>
      </c>
      <c r="AV460" s="13" t="s">
        <v>85</v>
      </c>
      <c r="AW460" s="13" t="s">
        <v>39</v>
      </c>
      <c r="AX460" s="13" t="s">
        <v>78</v>
      </c>
      <c r="AY460" s="260" t="s">
        <v>132</v>
      </c>
    </row>
    <row r="461" s="13" customFormat="1">
      <c r="A461" s="13"/>
      <c r="B461" s="251"/>
      <c r="C461" s="252"/>
      <c r="D461" s="247" t="s">
        <v>144</v>
      </c>
      <c r="E461" s="253" t="s">
        <v>32</v>
      </c>
      <c r="F461" s="254" t="s">
        <v>463</v>
      </c>
      <c r="G461" s="252"/>
      <c r="H461" s="253" t="s">
        <v>32</v>
      </c>
      <c r="I461" s="255"/>
      <c r="J461" s="252"/>
      <c r="K461" s="252"/>
      <c r="L461" s="256"/>
      <c r="M461" s="257"/>
      <c r="N461" s="258"/>
      <c r="O461" s="258"/>
      <c r="P461" s="258"/>
      <c r="Q461" s="258"/>
      <c r="R461" s="258"/>
      <c r="S461" s="258"/>
      <c r="T461" s="25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60" t="s">
        <v>144</v>
      </c>
      <c r="AU461" s="260" t="s">
        <v>88</v>
      </c>
      <c r="AV461" s="13" t="s">
        <v>85</v>
      </c>
      <c r="AW461" s="13" t="s">
        <v>39</v>
      </c>
      <c r="AX461" s="13" t="s">
        <v>78</v>
      </c>
      <c r="AY461" s="260" t="s">
        <v>132</v>
      </c>
    </row>
    <row r="462" s="13" customFormat="1">
      <c r="A462" s="13"/>
      <c r="B462" s="251"/>
      <c r="C462" s="252"/>
      <c r="D462" s="247" t="s">
        <v>144</v>
      </c>
      <c r="E462" s="253" t="s">
        <v>32</v>
      </c>
      <c r="F462" s="254" t="s">
        <v>464</v>
      </c>
      <c r="G462" s="252"/>
      <c r="H462" s="253" t="s">
        <v>32</v>
      </c>
      <c r="I462" s="255"/>
      <c r="J462" s="252"/>
      <c r="K462" s="252"/>
      <c r="L462" s="256"/>
      <c r="M462" s="257"/>
      <c r="N462" s="258"/>
      <c r="O462" s="258"/>
      <c r="P462" s="258"/>
      <c r="Q462" s="258"/>
      <c r="R462" s="258"/>
      <c r="S462" s="258"/>
      <c r="T462" s="25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0" t="s">
        <v>144</v>
      </c>
      <c r="AU462" s="260" t="s">
        <v>88</v>
      </c>
      <c r="AV462" s="13" t="s">
        <v>85</v>
      </c>
      <c r="AW462" s="13" t="s">
        <v>39</v>
      </c>
      <c r="AX462" s="13" t="s">
        <v>78</v>
      </c>
      <c r="AY462" s="260" t="s">
        <v>132</v>
      </c>
    </row>
    <row r="463" s="13" customFormat="1">
      <c r="A463" s="13"/>
      <c r="B463" s="251"/>
      <c r="C463" s="252"/>
      <c r="D463" s="247" t="s">
        <v>144</v>
      </c>
      <c r="E463" s="253" t="s">
        <v>32</v>
      </c>
      <c r="F463" s="254" t="s">
        <v>465</v>
      </c>
      <c r="G463" s="252"/>
      <c r="H463" s="253" t="s">
        <v>32</v>
      </c>
      <c r="I463" s="255"/>
      <c r="J463" s="252"/>
      <c r="K463" s="252"/>
      <c r="L463" s="256"/>
      <c r="M463" s="257"/>
      <c r="N463" s="258"/>
      <c r="O463" s="258"/>
      <c r="P463" s="258"/>
      <c r="Q463" s="258"/>
      <c r="R463" s="258"/>
      <c r="S463" s="258"/>
      <c r="T463" s="25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0" t="s">
        <v>144</v>
      </c>
      <c r="AU463" s="260" t="s">
        <v>88</v>
      </c>
      <c r="AV463" s="13" t="s">
        <v>85</v>
      </c>
      <c r="AW463" s="13" t="s">
        <v>39</v>
      </c>
      <c r="AX463" s="13" t="s">
        <v>78</v>
      </c>
      <c r="AY463" s="260" t="s">
        <v>132</v>
      </c>
    </row>
    <row r="464" s="13" customFormat="1">
      <c r="A464" s="13"/>
      <c r="B464" s="251"/>
      <c r="C464" s="252"/>
      <c r="D464" s="247" t="s">
        <v>144</v>
      </c>
      <c r="E464" s="253" t="s">
        <v>32</v>
      </c>
      <c r="F464" s="254" t="s">
        <v>466</v>
      </c>
      <c r="G464" s="252"/>
      <c r="H464" s="253" t="s">
        <v>32</v>
      </c>
      <c r="I464" s="255"/>
      <c r="J464" s="252"/>
      <c r="K464" s="252"/>
      <c r="L464" s="256"/>
      <c r="M464" s="257"/>
      <c r="N464" s="258"/>
      <c r="O464" s="258"/>
      <c r="P464" s="258"/>
      <c r="Q464" s="258"/>
      <c r="R464" s="258"/>
      <c r="S464" s="258"/>
      <c r="T464" s="25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0" t="s">
        <v>144</v>
      </c>
      <c r="AU464" s="260" t="s">
        <v>88</v>
      </c>
      <c r="AV464" s="13" t="s">
        <v>85</v>
      </c>
      <c r="AW464" s="13" t="s">
        <v>39</v>
      </c>
      <c r="AX464" s="13" t="s">
        <v>78</v>
      </c>
      <c r="AY464" s="260" t="s">
        <v>132</v>
      </c>
    </row>
    <row r="465" s="13" customFormat="1">
      <c r="A465" s="13"/>
      <c r="B465" s="251"/>
      <c r="C465" s="252"/>
      <c r="D465" s="247" t="s">
        <v>144</v>
      </c>
      <c r="E465" s="253" t="s">
        <v>32</v>
      </c>
      <c r="F465" s="254" t="s">
        <v>467</v>
      </c>
      <c r="G465" s="252"/>
      <c r="H465" s="253" t="s">
        <v>32</v>
      </c>
      <c r="I465" s="255"/>
      <c r="J465" s="252"/>
      <c r="K465" s="252"/>
      <c r="L465" s="256"/>
      <c r="M465" s="257"/>
      <c r="N465" s="258"/>
      <c r="O465" s="258"/>
      <c r="P465" s="258"/>
      <c r="Q465" s="258"/>
      <c r="R465" s="258"/>
      <c r="S465" s="258"/>
      <c r="T465" s="25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0" t="s">
        <v>144</v>
      </c>
      <c r="AU465" s="260" t="s">
        <v>88</v>
      </c>
      <c r="AV465" s="13" t="s">
        <v>85</v>
      </c>
      <c r="AW465" s="13" t="s">
        <v>39</v>
      </c>
      <c r="AX465" s="13" t="s">
        <v>78</v>
      </c>
      <c r="AY465" s="260" t="s">
        <v>132</v>
      </c>
    </row>
    <row r="466" s="14" customFormat="1">
      <c r="A466" s="14"/>
      <c r="B466" s="261"/>
      <c r="C466" s="262"/>
      <c r="D466" s="247" t="s">
        <v>144</v>
      </c>
      <c r="E466" s="263" t="s">
        <v>32</v>
      </c>
      <c r="F466" s="264" t="s">
        <v>154</v>
      </c>
      <c r="G466" s="262"/>
      <c r="H466" s="265">
        <v>2</v>
      </c>
      <c r="I466" s="266"/>
      <c r="J466" s="262"/>
      <c r="K466" s="262"/>
      <c r="L466" s="267"/>
      <c r="M466" s="268"/>
      <c r="N466" s="269"/>
      <c r="O466" s="269"/>
      <c r="P466" s="269"/>
      <c r="Q466" s="269"/>
      <c r="R466" s="269"/>
      <c r="S466" s="269"/>
      <c r="T466" s="27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1" t="s">
        <v>144</v>
      </c>
      <c r="AU466" s="271" t="s">
        <v>88</v>
      </c>
      <c r="AV466" s="14" t="s">
        <v>88</v>
      </c>
      <c r="AW466" s="14" t="s">
        <v>39</v>
      </c>
      <c r="AX466" s="14" t="s">
        <v>78</v>
      </c>
      <c r="AY466" s="271" t="s">
        <v>132</v>
      </c>
    </row>
    <row r="467" s="14" customFormat="1">
      <c r="A467" s="14"/>
      <c r="B467" s="261"/>
      <c r="C467" s="262"/>
      <c r="D467" s="247" t="s">
        <v>144</v>
      </c>
      <c r="E467" s="263" t="s">
        <v>32</v>
      </c>
      <c r="F467" s="264" t="s">
        <v>177</v>
      </c>
      <c r="G467" s="262"/>
      <c r="H467" s="265">
        <v>1</v>
      </c>
      <c r="I467" s="266"/>
      <c r="J467" s="262"/>
      <c r="K467" s="262"/>
      <c r="L467" s="267"/>
      <c r="M467" s="268"/>
      <c r="N467" s="269"/>
      <c r="O467" s="269"/>
      <c r="P467" s="269"/>
      <c r="Q467" s="269"/>
      <c r="R467" s="269"/>
      <c r="S467" s="269"/>
      <c r="T467" s="27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1" t="s">
        <v>144</v>
      </c>
      <c r="AU467" s="271" t="s">
        <v>88</v>
      </c>
      <c r="AV467" s="14" t="s">
        <v>88</v>
      </c>
      <c r="AW467" s="14" t="s">
        <v>39</v>
      </c>
      <c r="AX467" s="14" t="s">
        <v>78</v>
      </c>
      <c r="AY467" s="271" t="s">
        <v>132</v>
      </c>
    </row>
    <row r="468" s="15" customFormat="1">
      <c r="A468" s="15"/>
      <c r="B468" s="272"/>
      <c r="C468" s="273"/>
      <c r="D468" s="247" t="s">
        <v>144</v>
      </c>
      <c r="E468" s="274" t="s">
        <v>32</v>
      </c>
      <c r="F468" s="275" t="s">
        <v>155</v>
      </c>
      <c r="G468" s="273"/>
      <c r="H468" s="276">
        <v>3</v>
      </c>
      <c r="I468" s="277"/>
      <c r="J468" s="273"/>
      <c r="K468" s="273"/>
      <c r="L468" s="278"/>
      <c r="M468" s="279"/>
      <c r="N468" s="280"/>
      <c r="O468" s="280"/>
      <c r="P468" s="280"/>
      <c r="Q468" s="280"/>
      <c r="R468" s="280"/>
      <c r="S468" s="280"/>
      <c r="T468" s="281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82" t="s">
        <v>144</v>
      </c>
      <c r="AU468" s="282" t="s">
        <v>88</v>
      </c>
      <c r="AV468" s="15" t="s">
        <v>156</v>
      </c>
      <c r="AW468" s="15" t="s">
        <v>39</v>
      </c>
      <c r="AX468" s="15" t="s">
        <v>85</v>
      </c>
      <c r="AY468" s="282" t="s">
        <v>132</v>
      </c>
    </row>
    <row r="469" s="2" customFormat="1" ht="16.5" customHeight="1">
      <c r="A469" s="41"/>
      <c r="B469" s="42"/>
      <c r="C469" s="234" t="s">
        <v>468</v>
      </c>
      <c r="D469" s="234" t="s">
        <v>135</v>
      </c>
      <c r="E469" s="235" t="s">
        <v>469</v>
      </c>
      <c r="F469" s="236" t="s">
        <v>470</v>
      </c>
      <c r="G469" s="237" t="s">
        <v>138</v>
      </c>
      <c r="H469" s="238">
        <v>24</v>
      </c>
      <c r="I469" s="239"/>
      <c r="J469" s="240">
        <f>ROUND(I469*H469,2)</f>
        <v>0</v>
      </c>
      <c r="K469" s="236" t="s">
        <v>139</v>
      </c>
      <c r="L469" s="47"/>
      <c r="M469" s="241" t="s">
        <v>32</v>
      </c>
      <c r="N469" s="242" t="s">
        <v>49</v>
      </c>
      <c r="O469" s="87"/>
      <c r="P469" s="243">
        <f>O469*H469</f>
        <v>0</v>
      </c>
      <c r="Q469" s="243">
        <v>0</v>
      </c>
      <c r="R469" s="243">
        <f>Q469*H469</f>
        <v>0</v>
      </c>
      <c r="S469" s="243">
        <v>0</v>
      </c>
      <c r="T469" s="244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45" t="s">
        <v>140</v>
      </c>
      <c r="AT469" s="245" t="s">
        <v>135</v>
      </c>
      <c r="AU469" s="245" t="s">
        <v>88</v>
      </c>
      <c r="AY469" s="19" t="s">
        <v>132</v>
      </c>
      <c r="BE469" s="246">
        <f>IF(N469="základní",J469,0)</f>
        <v>0</v>
      </c>
      <c r="BF469" s="246">
        <f>IF(N469="snížená",J469,0)</f>
        <v>0</v>
      </c>
      <c r="BG469" s="246">
        <f>IF(N469="zákl. přenesená",J469,0)</f>
        <v>0</v>
      </c>
      <c r="BH469" s="246">
        <f>IF(N469="sníž. přenesená",J469,0)</f>
        <v>0</v>
      </c>
      <c r="BI469" s="246">
        <f>IF(N469="nulová",J469,0)</f>
        <v>0</v>
      </c>
      <c r="BJ469" s="19" t="s">
        <v>85</v>
      </c>
      <c r="BK469" s="246">
        <f>ROUND(I469*H469,2)</f>
        <v>0</v>
      </c>
      <c r="BL469" s="19" t="s">
        <v>140</v>
      </c>
      <c r="BM469" s="245" t="s">
        <v>471</v>
      </c>
    </row>
    <row r="470" s="2" customFormat="1">
      <c r="A470" s="41"/>
      <c r="B470" s="42"/>
      <c r="C470" s="43"/>
      <c r="D470" s="247" t="s">
        <v>142</v>
      </c>
      <c r="E470" s="43"/>
      <c r="F470" s="248" t="s">
        <v>470</v>
      </c>
      <c r="G470" s="43"/>
      <c r="H470" s="43"/>
      <c r="I470" s="151"/>
      <c r="J470" s="43"/>
      <c r="K470" s="43"/>
      <c r="L470" s="47"/>
      <c r="M470" s="249"/>
      <c r="N470" s="250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19" t="s">
        <v>142</v>
      </c>
      <c r="AU470" s="19" t="s">
        <v>88</v>
      </c>
    </row>
    <row r="471" s="13" customFormat="1">
      <c r="A471" s="13"/>
      <c r="B471" s="251"/>
      <c r="C471" s="252"/>
      <c r="D471" s="247" t="s">
        <v>144</v>
      </c>
      <c r="E471" s="253" t="s">
        <v>32</v>
      </c>
      <c r="F471" s="254" t="s">
        <v>472</v>
      </c>
      <c r="G471" s="252"/>
      <c r="H471" s="253" t="s">
        <v>32</v>
      </c>
      <c r="I471" s="255"/>
      <c r="J471" s="252"/>
      <c r="K471" s="252"/>
      <c r="L471" s="256"/>
      <c r="M471" s="257"/>
      <c r="N471" s="258"/>
      <c r="O471" s="258"/>
      <c r="P471" s="258"/>
      <c r="Q471" s="258"/>
      <c r="R471" s="258"/>
      <c r="S471" s="258"/>
      <c r="T471" s="25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0" t="s">
        <v>144</v>
      </c>
      <c r="AU471" s="260" t="s">
        <v>88</v>
      </c>
      <c r="AV471" s="13" t="s">
        <v>85</v>
      </c>
      <c r="AW471" s="13" t="s">
        <v>39</v>
      </c>
      <c r="AX471" s="13" t="s">
        <v>78</v>
      </c>
      <c r="AY471" s="260" t="s">
        <v>132</v>
      </c>
    </row>
    <row r="472" s="13" customFormat="1">
      <c r="A472" s="13"/>
      <c r="B472" s="251"/>
      <c r="C472" s="252"/>
      <c r="D472" s="247" t="s">
        <v>144</v>
      </c>
      <c r="E472" s="253" t="s">
        <v>32</v>
      </c>
      <c r="F472" s="254" t="s">
        <v>473</v>
      </c>
      <c r="G472" s="252"/>
      <c r="H472" s="253" t="s">
        <v>32</v>
      </c>
      <c r="I472" s="255"/>
      <c r="J472" s="252"/>
      <c r="K472" s="252"/>
      <c r="L472" s="256"/>
      <c r="M472" s="257"/>
      <c r="N472" s="258"/>
      <c r="O472" s="258"/>
      <c r="P472" s="258"/>
      <c r="Q472" s="258"/>
      <c r="R472" s="258"/>
      <c r="S472" s="258"/>
      <c r="T472" s="259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0" t="s">
        <v>144</v>
      </c>
      <c r="AU472" s="260" t="s">
        <v>88</v>
      </c>
      <c r="AV472" s="13" t="s">
        <v>85</v>
      </c>
      <c r="AW472" s="13" t="s">
        <v>39</v>
      </c>
      <c r="AX472" s="13" t="s">
        <v>78</v>
      </c>
      <c r="AY472" s="260" t="s">
        <v>132</v>
      </c>
    </row>
    <row r="473" s="13" customFormat="1">
      <c r="A473" s="13"/>
      <c r="B473" s="251"/>
      <c r="C473" s="252"/>
      <c r="D473" s="247" t="s">
        <v>144</v>
      </c>
      <c r="E473" s="253" t="s">
        <v>32</v>
      </c>
      <c r="F473" s="254" t="s">
        <v>474</v>
      </c>
      <c r="G473" s="252"/>
      <c r="H473" s="253" t="s">
        <v>32</v>
      </c>
      <c r="I473" s="255"/>
      <c r="J473" s="252"/>
      <c r="K473" s="252"/>
      <c r="L473" s="256"/>
      <c r="M473" s="257"/>
      <c r="N473" s="258"/>
      <c r="O473" s="258"/>
      <c r="P473" s="258"/>
      <c r="Q473" s="258"/>
      <c r="R473" s="258"/>
      <c r="S473" s="258"/>
      <c r="T473" s="25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0" t="s">
        <v>144</v>
      </c>
      <c r="AU473" s="260" t="s">
        <v>88</v>
      </c>
      <c r="AV473" s="13" t="s">
        <v>85</v>
      </c>
      <c r="AW473" s="13" t="s">
        <v>39</v>
      </c>
      <c r="AX473" s="13" t="s">
        <v>78</v>
      </c>
      <c r="AY473" s="260" t="s">
        <v>132</v>
      </c>
    </row>
    <row r="474" s="13" customFormat="1">
      <c r="A474" s="13"/>
      <c r="B474" s="251"/>
      <c r="C474" s="252"/>
      <c r="D474" s="247" t="s">
        <v>144</v>
      </c>
      <c r="E474" s="253" t="s">
        <v>32</v>
      </c>
      <c r="F474" s="254" t="s">
        <v>475</v>
      </c>
      <c r="G474" s="252"/>
      <c r="H474" s="253" t="s">
        <v>32</v>
      </c>
      <c r="I474" s="255"/>
      <c r="J474" s="252"/>
      <c r="K474" s="252"/>
      <c r="L474" s="256"/>
      <c r="M474" s="257"/>
      <c r="N474" s="258"/>
      <c r="O474" s="258"/>
      <c r="P474" s="258"/>
      <c r="Q474" s="258"/>
      <c r="R474" s="258"/>
      <c r="S474" s="258"/>
      <c r="T474" s="25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0" t="s">
        <v>144</v>
      </c>
      <c r="AU474" s="260" t="s">
        <v>88</v>
      </c>
      <c r="AV474" s="13" t="s">
        <v>85</v>
      </c>
      <c r="AW474" s="13" t="s">
        <v>39</v>
      </c>
      <c r="AX474" s="13" t="s">
        <v>78</v>
      </c>
      <c r="AY474" s="260" t="s">
        <v>132</v>
      </c>
    </row>
    <row r="475" s="13" customFormat="1">
      <c r="A475" s="13"/>
      <c r="B475" s="251"/>
      <c r="C475" s="252"/>
      <c r="D475" s="247" t="s">
        <v>144</v>
      </c>
      <c r="E475" s="253" t="s">
        <v>32</v>
      </c>
      <c r="F475" s="254" t="s">
        <v>476</v>
      </c>
      <c r="G475" s="252"/>
      <c r="H475" s="253" t="s">
        <v>32</v>
      </c>
      <c r="I475" s="255"/>
      <c r="J475" s="252"/>
      <c r="K475" s="252"/>
      <c r="L475" s="256"/>
      <c r="M475" s="257"/>
      <c r="N475" s="258"/>
      <c r="O475" s="258"/>
      <c r="P475" s="258"/>
      <c r="Q475" s="258"/>
      <c r="R475" s="258"/>
      <c r="S475" s="258"/>
      <c r="T475" s="25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0" t="s">
        <v>144</v>
      </c>
      <c r="AU475" s="260" t="s">
        <v>88</v>
      </c>
      <c r="AV475" s="13" t="s">
        <v>85</v>
      </c>
      <c r="AW475" s="13" t="s">
        <v>39</v>
      </c>
      <c r="AX475" s="13" t="s">
        <v>78</v>
      </c>
      <c r="AY475" s="260" t="s">
        <v>132</v>
      </c>
    </row>
    <row r="476" s="13" customFormat="1">
      <c r="A476" s="13"/>
      <c r="B476" s="251"/>
      <c r="C476" s="252"/>
      <c r="D476" s="247" t="s">
        <v>144</v>
      </c>
      <c r="E476" s="253" t="s">
        <v>32</v>
      </c>
      <c r="F476" s="254" t="s">
        <v>477</v>
      </c>
      <c r="G476" s="252"/>
      <c r="H476" s="253" t="s">
        <v>32</v>
      </c>
      <c r="I476" s="255"/>
      <c r="J476" s="252"/>
      <c r="K476" s="252"/>
      <c r="L476" s="256"/>
      <c r="M476" s="257"/>
      <c r="N476" s="258"/>
      <c r="O476" s="258"/>
      <c r="P476" s="258"/>
      <c r="Q476" s="258"/>
      <c r="R476" s="258"/>
      <c r="S476" s="258"/>
      <c r="T476" s="25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0" t="s">
        <v>144</v>
      </c>
      <c r="AU476" s="260" t="s">
        <v>88</v>
      </c>
      <c r="AV476" s="13" t="s">
        <v>85</v>
      </c>
      <c r="AW476" s="13" t="s">
        <v>39</v>
      </c>
      <c r="AX476" s="13" t="s">
        <v>78</v>
      </c>
      <c r="AY476" s="260" t="s">
        <v>132</v>
      </c>
    </row>
    <row r="477" s="14" customFormat="1">
      <c r="A477" s="14"/>
      <c r="B477" s="261"/>
      <c r="C477" s="262"/>
      <c r="D477" s="247" t="s">
        <v>144</v>
      </c>
      <c r="E477" s="263" t="s">
        <v>32</v>
      </c>
      <c r="F477" s="264" t="s">
        <v>316</v>
      </c>
      <c r="G477" s="262"/>
      <c r="H477" s="265">
        <v>6</v>
      </c>
      <c r="I477" s="266"/>
      <c r="J477" s="262"/>
      <c r="K477" s="262"/>
      <c r="L477" s="267"/>
      <c r="M477" s="268"/>
      <c r="N477" s="269"/>
      <c r="O477" s="269"/>
      <c r="P477" s="269"/>
      <c r="Q477" s="269"/>
      <c r="R477" s="269"/>
      <c r="S477" s="269"/>
      <c r="T477" s="27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1" t="s">
        <v>144</v>
      </c>
      <c r="AU477" s="271" t="s">
        <v>88</v>
      </c>
      <c r="AV477" s="14" t="s">
        <v>88</v>
      </c>
      <c r="AW477" s="14" t="s">
        <v>39</v>
      </c>
      <c r="AX477" s="14" t="s">
        <v>78</v>
      </c>
      <c r="AY477" s="271" t="s">
        <v>132</v>
      </c>
    </row>
    <row r="478" s="14" customFormat="1">
      <c r="A478" s="14"/>
      <c r="B478" s="261"/>
      <c r="C478" s="262"/>
      <c r="D478" s="247" t="s">
        <v>144</v>
      </c>
      <c r="E478" s="263" t="s">
        <v>32</v>
      </c>
      <c r="F478" s="264" t="s">
        <v>478</v>
      </c>
      <c r="G478" s="262"/>
      <c r="H478" s="265">
        <v>7</v>
      </c>
      <c r="I478" s="266"/>
      <c r="J478" s="262"/>
      <c r="K478" s="262"/>
      <c r="L478" s="267"/>
      <c r="M478" s="268"/>
      <c r="N478" s="269"/>
      <c r="O478" s="269"/>
      <c r="P478" s="269"/>
      <c r="Q478" s="269"/>
      <c r="R478" s="269"/>
      <c r="S478" s="269"/>
      <c r="T478" s="27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1" t="s">
        <v>144</v>
      </c>
      <c r="AU478" s="271" t="s">
        <v>88</v>
      </c>
      <c r="AV478" s="14" t="s">
        <v>88</v>
      </c>
      <c r="AW478" s="14" t="s">
        <v>39</v>
      </c>
      <c r="AX478" s="14" t="s">
        <v>78</v>
      </c>
      <c r="AY478" s="271" t="s">
        <v>132</v>
      </c>
    </row>
    <row r="479" s="14" customFormat="1">
      <c r="A479" s="14"/>
      <c r="B479" s="261"/>
      <c r="C479" s="262"/>
      <c r="D479" s="247" t="s">
        <v>144</v>
      </c>
      <c r="E479" s="263" t="s">
        <v>32</v>
      </c>
      <c r="F479" s="264" t="s">
        <v>197</v>
      </c>
      <c r="G479" s="262"/>
      <c r="H479" s="265">
        <v>9</v>
      </c>
      <c r="I479" s="266"/>
      <c r="J479" s="262"/>
      <c r="K479" s="262"/>
      <c r="L479" s="267"/>
      <c r="M479" s="268"/>
      <c r="N479" s="269"/>
      <c r="O479" s="269"/>
      <c r="P479" s="269"/>
      <c r="Q479" s="269"/>
      <c r="R479" s="269"/>
      <c r="S479" s="269"/>
      <c r="T479" s="27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71" t="s">
        <v>144</v>
      </c>
      <c r="AU479" s="271" t="s">
        <v>88</v>
      </c>
      <c r="AV479" s="14" t="s">
        <v>88</v>
      </c>
      <c r="AW479" s="14" t="s">
        <v>39</v>
      </c>
      <c r="AX479" s="14" t="s">
        <v>78</v>
      </c>
      <c r="AY479" s="271" t="s">
        <v>132</v>
      </c>
    </row>
    <row r="480" s="14" customFormat="1">
      <c r="A480" s="14"/>
      <c r="B480" s="261"/>
      <c r="C480" s="262"/>
      <c r="D480" s="247" t="s">
        <v>144</v>
      </c>
      <c r="E480" s="263" t="s">
        <v>32</v>
      </c>
      <c r="F480" s="264" t="s">
        <v>198</v>
      </c>
      <c r="G480" s="262"/>
      <c r="H480" s="265">
        <v>2</v>
      </c>
      <c r="I480" s="266"/>
      <c r="J480" s="262"/>
      <c r="K480" s="262"/>
      <c r="L480" s="267"/>
      <c r="M480" s="268"/>
      <c r="N480" s="269"/>
      <c r="O480" s="269"/>
      <c r="P480" s="269"/>
      <c r="Q480" s="269"/>
      <c r="R480" s="269"/>
      <c r="S480" s="269"/>
      <c r="T480" s="27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1" t="s">
        <v>144</v>
      </c>
      <c r="AU480" s="271" t="s">
        <v>88</v>
      </c>
      <c r="AV480" s="14" t="s">
        <v>88</v>
      </c>
      <c r="AW480" s="14" t="s">
        <v>39</v>
      </c>
      <c r="AX480" s="14" t="s">
        <v>78</v>
      </c>
      <c r="AY480" s="271" t="s">
        <v>132</v>
      </c>
    </row>
    <row r="481" s="15" customFormat="1">
      <c r="A481" s="15"/>
      <c r="B481" s="272"/>
      <c r="C481" s="273"/>
      <c r="D481" s="247" t="s">
        <v>144</v>
      </c>
      <c r="E481" s="274" t="s">
        <v>32</v>
      </c>
      <c r="F481" s="275" t="s">
        <v>155</v>
      </c>
      <c r="G481" s="273"/>
      <c r="H481" s="276">
        <v>24</v>
      </c>
      <c r="I481" s="277"/>
      <c r="J481" s="273"/>
      <c r="K481" s="273"/>
      <c r="L481" s="278"/>
      <c r="M481" s="279"/>
      <c r="N481" s="280"/>
      <c r="O481" s="280"/>
      <c r="P481" s="280"/>
      <c r="Q481" s="280"/>
      <c r="R481" s="280"/>
      <c r="S481" s="280"/>
      <c r="T481" s="281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82" t="s">
        <v>144</v>
      </c>
      <c r="AU481" s="282" t="s">
        <v>88</v>
      </c>
      <c r="AV481" s="15" t="s">
        <v>156</v>
      </c>
      <c r="AW481" s="15" t="s">
        <v>39</v>
      </c>
      <c r="AX481" s="15" t="s">
        <v>85</v>
      </c>
      <c r="AY481" s="282" t="s">
        <v>132</v>
      </c>
    </row>
    <row r="482" s="2" customFormat="1" ht="16.5" customHeight="1">
      <c r="A482" s="41"/>
      <c r="B482" s="42"/>
      <c r="C482" s="234" t="s">
        <v>479</v>
      </c>
      <c r="D482" s="234" t="s">
        <v>135</v>
      </c>
      <c r="E482" s="235" t="s">
        <v>480</v>
      </c>
      <c r="F482" s="236" t="s">
        <v>481</v>
      </c>
      <c r="G482" s="237" t="s">
        <v>138</v>
      </c>
      <c r="H482" s="238">
        <v>28</v>
      </c>
      <c r="I482" s="239"/>
      <c r="J482" s="240">
        <f>ROUND(I482*H482,2)</f>
        <v>0</v>
      </c>
      <c r="K482" s="236" t="s">
        <v>139</v>
      </c>
      <c r="L482" s="47"/>
      <c r="M482" s="241" t="s">
        <v>32</v>
      </c>
      <c r="N482" s="242" t="s">
        <v>49</v>
      </c>
      <c r="O482" s="87"/>
      <c r="P482" s="243">
        <f>O482*H482</f>
        <v>0</v>
      </c>
      <c r="Q482" s="243">
        <v>0</v>
      </c>
      <c r="R482" s="243">
        <f>Q482*H482</f>
        <v>0</v>
      </c>
      <c r="S482" s="243">
        <v>0</v>
      </c>
      <c r="T482" s="244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45" t="s">
        <v>140</v>
      </c>
      <c r="AT482" s="245" t="s">
        <v>135</v>
      </c>
      <c r="AU482" s="245" t="s">
        <v>88</v>
      </c>
      <c r="AY482" s="19" t="s">
        <v>132</v>
      </c>
      <c r="BE482" s="246">
        <f>IF(N482="základní",J482,0)</f>
        <v>0</v>
      </c>
      <c r="BF482" s="246">
        <f>IF(N482="snížená",J482,0)</f>
        <v>0</v>
      </c>
      <c r="BG482" s="246">
        <f>IF(N482="zákl. přenesená",J482,0)</f>
        <v>0</v>
      </c>
      <c r="BH482" s="246">
        <f>IF(N482="sníž. přenesená",J482,0)</f>
        <v>0</v>
      </c>
      <c r="BI482" s="246">
        <f>IF(N482="nulová",J482,0)</f>
        <v>0</v>
      </c>
      <c r="BJ482" s="19" t="s">
        <v>85</v>
      </c>
      <c r="BK482" s="246">
        <f>ROUND(I482*H482,2)</f>
        <v>0</v>
      </c>
      <c r="BL482" s="19" t="s">
        <v>140</v>
      </c>
      <c r="BM482" s="245" t="s">
        <v>482</v>
      </c>
    </row>
    <row r="483" s="2" customFormat="1">
      <c r="A483" s="41"/>
      <c r="B483" s="42"/>
      <c r="C483" s="43"/>
      <c r="D483" s="247" t="s">
        <v>142</v>
      </c>
      <c r="E483" s="43"/>
      <c r="F483" s="248" t="s">
        <v>481</v>
      </c>
      <c r="G483" s="43"/>
      <c r="H483" s="43"/>
      <c r="I483" s="151"/>
      <c r="J483" s="43"/>
      <c r="K483" s="43"/>
      <c r="L483" s="47"/>
      <c r="M483" s="249"/>
      <c r="N483" s="250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19" t="s">
        <v>142</v>
      </c>
      <c r="AU483" s="19" t="s">
        <v>88</v>
      </c>
    </row>
    <row r="484" s="13" customFormat="1">
      <c r="A484" s="13"/>
      <c r="B484" s="251"/>
      <c r="C484" s="252"/>
      <c r="D484" s="247" t="s">
        <v>144</v>
      </c>
      <c r="E484" s="253" t="s">
        <v>32</v>
      </c>
      <c r="F484" s="254" t="s">
        <v>483</v>
      </c>
      <c r="G484" s="252"/>
      <c r="H484" s="253" t="s">
        <v>32</v>
      </c>
      <c r="I484" s="255"/>
      <c r="J484" s="252"/>
      <c r="K484" s="252"/>
      <c r="L484" s="256"/>
      <c r="M484" s="257"/>
      <c r="N484" s="258"/>
      <c r="O484" s="258"/>
      <c r="P484" s="258"/>
      <c r="Q484" s="258"/>
      <c r="R484" s="258"/>
      <c r="S484" s="258"/>
      <c r="T484" s="25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0" t="s">
        <v>144</v>
      </c>
      <c r="AU484" s="260" t="s">
        <v>88</v>
      </c>
      <c r="AV484" s="13" t="s">
        <v>85</v>
      </c>
      <c r="AW484" s="13" t="s">
        <v>39</v>
      </c>
      <c r="AX484" s="13" t="s">
        <v>78</v>
      </c>
      <c r="AY484" s="260" t="s">
        <v>132</v>
      </c>
    </row>
    <row r="485" s="13" customFormat="1">
      <c r="A485" s="13"/>
      <c r="B485" s="251"/>
      <c r="C485" s="252"/>
      <c r="D485" s="247" t="s">
        <v>144</v>
      </c>
      <c r="E485" s="253" t="s">
        <v>32</v>
      </c>
      <c r="F485" s="254" t="s">
        <v>484</v>
      </c>
      <c r="G485" s="252"/>
      <c r="H485" s="253" t="s">
        <v>32</v>
      </c>
      <c r="I485" s="255"/>
      <c r="J485" s="252"/>
      <c r="K485" s="252"/>
      <c r="L485" s="256"/>
      <c r="M485" s="257"/>
      <c r="N485" s="258"/>
      <c r="O485" s="258"/>
      <c r="P485" s="258"/>
      <c r="Q485" s="258"/>
      <c r="R485" s="258"/>
      <c r="S485" s="258"/>
      <c r="T485" s="25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0" t="s">
        <v>144</v>
      </c>
      <c r="AU485" s="260" t="s">
        <v>88</v>
      </c>
      <c r="AV485" s="13" t="s">
        <v>85</v>
      </c>
      <c r="AW485" s="13" t="s">
        <v>39</v>
      </c>
      <c r="AX485" s="13" t="s">
        <v>78</v>
      </c>
      <c r="AY485" s="260" t="s">
        <v>132</v>
      </c>
    </row>
    <row r="486" s="13" customFormat="1">
      <c r="A486" s="13"/>
      <c r="B486" s="251"/>
      <c r="C486" s="252"/>
      <c r="D486" s="247" t="s">
        <v>144</v>
      </c>
      <c r="E486" s="253" t="s">
        <v>32</v>
      </c>
      <c r="F486" s="254" t="s">
        <v>485</v>
      </c>
      <c r="G486" s="252"/>
      <c r="H486" s="253" t="s">
        <v>32</v>
      </c>
      <c r="I486" s="255"/>
      <c r="J486" s="252"/>
      <c r="K486" s="252"/>
      <c r="L486" s="256"/>
      <c r="M486" s="257"/>
      <c r="N486" s="258"/>
      <c r="O486" s="258"/>
      <c r="P486" s="258"/>
      <c r="Q486" s="258"/>
      <c r="R486" s="258"/>
      <c r="S486" s="258"/>
      <c r="T486" s="25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0" t="s">
        <v>144</v>
      </c>
      <c r="AU486" s="260" t="s">
        <v>88</v>
      </c>
      <c r="AV486" s="13" t="s">
        <v>85</v>
      </c>
      <c r="AW486" s="13" t="s">
        <v>39</v>
      </c>
      <c r="AX486" s="13" t="s">
        <v>78</v>
      </c>
      <c r="AY486" s="260" t="s">
        <v>132</v>
      </c>
    </row>
    <row r="487" s="14" customFormat="1">
      <c r="A487" s="14"/>
      <c r="B487" s="261"/>
      <c r="C487" s="262"/>
      <c r="D487" s="247" t="s">
        <v>144</v>
      </c>
      <c r="E487" s="263" t="s">
        <v>32</v>
      </c>
      <c r="F487" s="264" t="s">
        <v>309</v>
      </c>
      <c r="G487" s="262"/>
      <c r="H487" s="265">
        <v>2</v>
      </c>
      <c r="I487" s="266"/>
      <c r="J487" s="262"/>
      <c r="K487" s="262"/>
      <c r="L487" s="267"/>
      <c r="M487" s="268"/>
      <c r="N487" s="269"/>
      <c r="O487" s="269"/>
      <c r="P487" s="269"/>
      <c r="Q487" s="269"/>
      <c r="R487" s="269"/>
      <c r="S487" s="269"/>
      <c r="T487" s="27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1" t="s">
        <v>144</v>
      </c>
      <c r="AU487" s="271" t="s">
        <v>88</v>
      </c>
      <c r="AV487" s="14" t="s">
        <v>88</v>
      </c>
      <c r="AW487" s="14" t="s">
        <v>39</v>
      </c>
      <c r="AX487" s="14" t="s">
        <v>78</v>
      </c>
      <c r="AY487" s="271" t="s">
        <v>132</v>
      </c>
    </row>
    <row r="488" s="14" customFormat="1">
      <c r="A488" s="14"/>
      <c r="B488" s="261"/>
      <c r="C488" s="262"/>
      <c r="D488" s="247" t="s">
        <v>144</v>
      </c>
      <c r="E488" s="263" t="s">
        <v>32</v>
      </c>
      <c r="F488" s="264" t="s">
        <v>423</v>
      </c>
      <c r="G488" s="262"/>
      <c r="H488" s="265">
        <v>17</v>
      </c>
      <c r="I488" s="266"/>
      <c r="J488" s="262"/>
      <c r="K488" s="262"/>
      <c r="L488" s="267"/>
      <c r="M488" s="268"/>
      <c r="N488" s="269"/>
      <c r="O488" s="269"/>
      <c r="P488" s="269"/>
      <c r="Q488" s="269"/>
      <c r="R488" s="269"/>
      <c r="S488" s="269"/>
      <c r="T488" s="27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1" t="s">
        <v>144</v>
      </c>
      <c r="AU488" s="271" t="s">
        <v>88</v>
      </c>
      <c r="AV488" s="14" t="s">
        <v>88</v>
      </c>
      <c r="AW488" s="14" t="s">
        <v>39</v>
      </c>
      <c r="AX488" s="14" t="s">
        <v>78</v>
      </c>
      <c r="AY488" s="271" t="s">
        <v>132</v>
      </c>
    </row>
    <row r="489" s="14" customFormat="1">
      <c r="A489" s="14"/>
      <c r="B489" s="261"/>
      <c r="C489" s="262"/>
      <c r="D489" s="247" t="s">
        <v>144</v>
      </c>
      <c r="E489" s="263" t="s">
        <v>32</v>
      </c>
      <c r="F489" s="264" t="s">
        <v>197</v>
      </c>
      <c r="G489" s="262"/>
      <c r="H489" s="265">
        <v>9</v>
      </c>
      <c r="I489" s="266"/>
      <c r="J489" s="262"/>
      <c r="K489" s="262"/>
      <c r="L489" s="267"/>
      <c r="M489" s="268"/>
      <c r="N489" s="269"/>
      <c r="O489" s="269"/>
      <c r="P489" s="269"/>
      <c r="Q489" s="269"/>
      <c r="R489" s="269"/>
      <c r="S489" s="269"/>
      <c r="T489" s="27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1" t="s">
        <v>144</v>
      </c>
      <c r="AU489" s="271" t="s">
        <v>88</v>
      </c>
      <c r="AV489" s="14" t="s">
        <v>88</v>
      </c>
      <c r="AW489" s="14" t="s">
        <v>39</v>
      </c>
      <c r="AX489" s="14" t="s">
        <v>78</v>
      </c>
      <c r="AY489" s="271" t="s">
        <v>132</v>
      </c>
    </row>
    <row r="490" s="15" customFormat="1">
      <c r="A490" s="15"/>
      <c r="B490" s="272"/>
      <c r="C490" s="273"/>
      <c r="D490" s="247" t="s">
        <v>144</v>
      </c>
      <c r="E490" s="274" t="s">
        <v>32</v>
      </c>
      <c r="F490" s="275" t="s">
        <v>155</v>
      </c>
      <c r="G490" s="273"/>
      <c r="H490" s="276">
        <v>28</v>
      </c>
      <c r="I490" s="277"/>
      <c r="J490" s="273"/>
      <c r="K490" s="273"/>
      <c r="L490" s="278"/>
      <c r="M490" s="279"/>
      <c r="N490" s="280"/>
      <c r="O490" s="280"/>
      <c r="P490" s="280"/>
      <c r="Q490" s="280"/>
      <c r="R490" s="280"/>
      <c r="S490" s="280"/>
      <c r="T490" s="281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82" t="s">
        <v>144</v>
      </c>
      <c r="AU490" s="282" t="s">
        <v>88</v>
      </c>
      <c r="AV490" s="15" t="s">
        <v>156</v>
      </c>
      <c r="AW490" s="15" t="s">
        <v>39</v>
      </c>
      <c r="AX490" s="15" t="s">
        <v>85</v>
      </c>
      <c r="AY490" s="282" t="s">
        <v>132</v>
      </c>
    </row>
    <row r="491" s="2" customFormat="1" ht="16.5" customHeight="1">
      <c r="A491" s="41"/>
      <c r="B491" s="42"/>
      <c r="C491" s="234" t="s">
        <v>486</v>
      </c>
      <c r="D491" s="234" t="s">
        <v>135</v>
      </c>
      <c r="E491" s="235" t="s">
        <v>487</v>
      </c>
      <c r="F491" s="236" t="s">
        <v>488</v>
      </c>
      <c r="G491" s="237" t="s">
        <v>138</v>
      </c>
      <c r="H491" s="238">
        <v>13</v>
      </c>
      <c r="I491" s="239"/>
      <c r="J491" s="240">
        <f>ROUND(I491*H491,2)</f>
        <v>0</v>
      </c>
      <c r="K491" s="236" t="s">
        <v>139</v>
      </c>
      <c r="L491" s="47"/>
      <c r="M491" s="241" t="s">
        <v>32</v>
      </c>
      <c r="N491" s="242" t="s">
        <v>49</v>
      </c>
      <c r="O491" s="87"/>
      <c r="P491" s="243">
        <f>O491*H491</f>
        <v>0</v>
      </c>
      <c r="Q491" s="243">
        <v>0</v>
      </c>
      <c r="R491" s="243">
        <f>Q491*H491</f>
        <v>0</v>
      </c>
      <c r="S491" s="243">
        <v>0</v>
      </c>
      <c r="T491" s="244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45" t="s">
        <v>140</v>
      </c>
      <c r="AT491" s="245" t="s">
        <v>135</v>
      </c>
      <c r="AU491" s="245" t="s">
        <v>88</v>
      </c>
      <c r="AY491" s="19" t="s">
        <v>132</v>
      </c>
      <c r="BE491" s="246">
        <f>IF(N491="základní",J491,0)</f>
        <v>0</v>
      </c>
      <c r="BF491" s="246">
        <f>IF(N491="snížená",J491,0)</f>
        <v>0</v>
      </c>
      <c r="BG491" s="246">
        <f>IF(N491="zákl. přenesená",J491,0)</f>
        <v>0</v>
      </c>
      <c r="BH491" s="246">
        <f>IF(N491="sníž. přenesená",J491,0)</f>
        <v>0</v>
      </c>
      <c r="BI491" s="246">
        <f>IF(N491="nulová",J491,0)</f>
        <v>0</v>
      </c>
      <c r="BJ491" s="19" t="s">
        <v>85</v>
      </c>
      <c r="BK491" s="246">
        <f>ROUND(I491*H491,2)</f>
        <v>0</v>
      </c>
      <c r="BL491" s="19" t="s">
        <v>140</v>
      </c>
      <c r="BM491" s="245" t="s">
        <v>489</v>
      </c>
    </row>
    <row r="492" s="2" customFormat="1">
      <c r="A492" s="41"/>
      <c r="B492" s="42"/>
      <c r="C492" s="43"/>
      <c r="D492" s="247" t="s">
        <v>142</v>
      </c>
      <c r="E492" s="43"/>
      <c r="F492" s="248" t="s">
        <v>488</v>
      </c>
      <c r="G492" s="43"/>
      <c r="H492" s="43"/>
      <c r="I492" s="151"/>
      <c r="J492" s="43"/>
      <c r="K492" s="43"/>
      <c r="L492" s="47"/>
      <c r="M492" s="249"/>
      <c r="N492" s="250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19" t="s">
        <v>142</v>
      </c>
      <c r="AU492" s="19" t="s">
        <v>88</v>
      </c>
    </row>
    <row r="493" s="2" customFormat="1">
      <c r="A493" s="41"/>
      <c r="B493" s="42"/>
      <c r="C493" s="43"/>
      <c r="D493" s="247" t="s">
        <v>307</v>
      </c>
      <c r="E493" s="43"/>
      <c r="F493" s="283" t="s">
        <v>490</v>
      </c>
      <c r="G493" s="43"/>
      <c r="H493" s="43"/>
      <c r="I493" s="151"/>
      <c r="J493" s="43"/>
      <c r="K493" s="43"/>
      <c r="L493" s="47"/>
      <c r="M493" s="249"/>
      <c r="N493" s="250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19" t="s">
        <v>307</v>
      </c>
      <c r="AU493" s="19" t="s">
        <v>88</v>
      </c>
    </row>
    <row r="494" s="13" customFormat="1">
      <c r="A494" s="13"/>
      <c r="B494" s="251"/>
      <c r="C494" s="252"/>
      <c r="D494" s="247" t="s">
        <v>144</v>
      </c>
      <c r="E494" s="253" t="s">
        <v>32</v>
      </c>
      <c r="F494" s="254" t="s">
        <v>491</v>
      </c>
      <c r="G494" s="252"/>
      <c r="H494" s="253" t="s">
        <v>32</v>
      </c>
      <c r="I494" s="255"/>
      <c r="J494" s="252"/>
      <c r="K494" s="252"/>
      <c r="L494" s="256"/>
      <c r="M494" s="257"/>
      <c r="N494" s="258"/>
      <c r="O494" s="258"/>
      <c r="P494" s="258"/>
      <c r="Q494" s="258"/>
      <c r="R494" s="258"/>
      <c r="S494" s="258"/>
      <c r="T494" s="25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0" t="s">
        <v>144</v>
      </c>
      <c r="AU494" s="260" t="s">
        <v>88</v>
      </c>
      <c r="AV494" s="13" t="s">
        <v>85</v>
      </c>
      <c r="AW494" s="13" t="s">
        <v>39</v>
      </c>
      <c r="AX494" s="13" t="s">
        <v>78</v>
      </c>
      <c r="AY494" s="260" t="s">
        <v>132</v>
      </c>
    </row>
    <row r="495" s="14" customFormat="1">
      <c r="A495" s="14"/>
      <c r="B495" s="261"/>
      <c r="C495" s="262"/>
      <c r="D495" s="247" t="s">
        <v>144</v>
      </c>
      <c r="E495" s="263" t="s">
        <v>32</v>
      </c>
      <c r="F495" s="264" t="s">
        <v>309</v>
      </c>
      <c r="G495" s="262"/>
      <c r="H495" s="265">
        <v>2</v>
      </c>
      <c r="I495" s="266"/>
      <c r="J495" s="262"/>
      <c r="K495" s="262"/>
      <c r="L495" s="267"/>
      <c r="M495" s="268"/>
      <c r="N495" s="269"/>
      <c r="O495" s="269"/>
      <c r="P495" s="269"/>
      <c r="Q495" s="269"/>
      <c r="R495" s="269"/>
      <c r="S495" s="269"/>
      <c r="T495" s="27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71" t="s">
        <v>144</v>
      </c>
      <c r="AU495" s="271" t="s">
        <v>88</v>
      </c>
      <c r="AV495" s="14" t="s">
        <v>88</v>
      </c>
      <c r="AW495" s="14" t="s">
        <v>39</v>
      </c>
      <c r="AX495" s="14" t="s">
        <v>78</v>
      </c>
      <c r="AY495" s="271" t="s">
        <v>132</v>
      </c>
    </row>
    <row r="496" s="14" customFormat="1">
      <c r="A496" s="14"/>
      <c r="B496" s="261"/>
      <c r="C496" s="262"/>
      <c r="D496" s="247" t="s">
        <v>144</v>
      </c>
      <c r="E496" s="263" t="s">
        <v>32</v>
      </c>
      <c r="F496" s="264" t="s">
        <v>245</v>
      </c>
      <c r="G496" s="262"/>
      <c r="H496" s="265">
        <v>1</v>
      </c>
      <c r="I496" s="266"/>
      <c r="J496" s="262"/>
      <c r="K496" s="262"/>
      <c r="L496" s="267"/>
      <c r="M496" s="268"/>
      <c r="N496" s="269"/>
      <c r="O496" s="269"/>
      <c r="P496" s="269"/>
      <c r="Q496" s="269"/>
      <c r="R496" s="269"/>
      <c r="S496" s="269"/>
      <c r="T496" s="27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71" t="s">
        <v>144</v>
      </c>
      <c r="AU496" s="271" t="s">
        <v>88</v>
      </c>
      <c r="AV496" s="14" t="s">
        <v>88</v>
      </c>
      <c r="AW496" s="14" t="s">
        <v>39</v>
      </c>
      <c r="AX496" s="14" t="s">
        <v>78</v>
      </c>
      <c r="AY496" s="271" t="s">
        <v>132</v>
      </c>
    </row>
    <row r="497" s="14" customFormat="1">
      <c r="A497" s="14"/>
      <c r="B497" s="261"/>
      <c r="C497" s="262"/>
      <c r="D497" s="247" t="s">
        <v>144</v>
      </c>
      <c r="E497" s="263" t="s">
        <v>32</v>
      </c>
      <c r="F497" s="264" t="s">
        <v>360</v>
      </c>
      <c r="G497" s="262"/>
      <c r="H497" s="265">
        <v>5</v>
      </c>
      <c r="I497" s="266"/>
      <c r="J497" s="262"/>
      <c r="K497" s="262"/>
      <c r="L497" s="267"/>
      <c r="M497" s="268"/>
      <c r="N497" s="269"/>
      <c r="O497" s="269"/>
      <c r="P497" s="269"/>
      <c r="Q497" s="269"/>
      <c r="R497" s="269"/>
      <c r="S497" s="269"/>
      <c r="T497" s="27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1" t="s">
        <v>144</v>
      </c>
      <c r="AU497" s="271" t="s">
        <v>88</v>
      </c>
      <c r="AV497" s="14" t="s">
        <v>88</v>
      </c>
      <c r="AW497" s="14" t="s">
        <v>39</v>
      </c>
      <c r="AX497" s="14" t="s">
        <v>78</v>
      </c>
      <c r="AY497" s="271" t="s">
        <v>132</v>
      </c>
    </row>
    <row r="498" s="16" customFormat="1">
      <c r="A498" s="16"/>
      <c r="B498" s="284"/>
      <c r="C498" s="285"/>
      <c r="D498" s="247" t="s">
        <v>144</v>
      </c>
      <c r="E498" s="286" t="s">
        <v>32</v>
      </c>
      <c r="F498" s="287" t="s">
        <v>492</v>
      </c>
      <c r="G498" s="285"/>
      <c r="H498" s="288">
        <v>8</v>
      </c>
      <c r="I498" s="289"/>
      <c r="J498" s="285"/>
      <c r="K498" s="285"/>
      <c r="L498" s="290"/>
      <c r="M498" s="291"/>
      <c r="N498" s="292"/>
      <c r="O498" s="292"/>
      <c r="P498" s="292"/>
      <c r="Q498" s="292"/>
      <c r="R498" s="292"/>
      <c r="S498" s="292"/>
      <c r="T498" s="293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T498" s="294" t="s">
        <v>144</v>
      </c>
      <c r="AU498" s="294" t="s">
        <v>88</v>
      </c>
      <c r="AV498" s="16" t="s">
        <v>96</v>
      </c>
      <c r="AW498" s="16" t="s">
        <v>39</v>
      </c>
      <c r="AX498" s="16" t="s">
        <v>78</v>
      </c>
      <c r="AY498" s="294" t="s">
        <v>132</v>
      </c>
    </row>
    <row r="499" s="13" customFormat="1">
      <c r="A499" s="13"/>
      <c r="B499" s="251"/>
      <c r="C499" s="252"/>
      <c r="D499" s="247" t="s">
        <v>144</v>
      </c>
      <c r="E499" s="253" t="s">
        <v>32</v>
      </c>
      <c r="F499" s="254" t="s">
        <v>493</v>
      </c>
      <c r="G499" s="252"/>
      <c r="H499" s="253" t="s">
        <v>32</v>
      </c>
      <c r="I499" s="255"/>
      <c r="J499" s="252"/>
      <c r="K499" s="252"/>
      <c r="L499" s="256"/>
      <c r="M499" s="257"/>
      <c r="N499" s="258"/>
      <c r="O499" s="258"/>
      <c r="P499" s="258"/>
      <c r="Q499" s="258"/>
      <c r="R499" s="258"/>
      <c r="S499" s="258"/>
      <c r="T499" s="25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0" t="s">
        <v>144</v>
      </c>
      <c r="AU499" s="260" t="s">
        <v>88</v>
      </c>
      <c r="AV499" s="13" t="s">
        <v>85</v>
      </c>
      <c r="AW499" s="13" t="s">
        <v>39</v>
      </c>
      <c r="AX499" s="13" t="s">
        <v>78</v>
      </c>
      <c r="AY499" s="260" t="s">
        <v>132</v>
      </c>
    </row>
    <row r="500" s="14" customFormat="1">
      <c r="A500" s="14"/>
      <c r="B500" s="261"/>
      <c r="C500" s="262"/>
      <c r="D500" s="247" t="s">
        <v>144</v>
      </c>
      <c r="E500" s="263" t="s">
        <v>32</v>
      </c>
      <c r="F500" s="264" t="s">
        <v>245</v>
      </c>
      <c r="G500" s="262"/>
      <c r="H500" s="265">
        <v>1</v>
      </c>
      <c r="I500" s="266"/>
      <c r="J500" s="262"/>
      <c r="K500" s="262"/>
      <c r="L500" s="267"/>
      <c r="M500" s="268"/>
      <c r="N500" s="269"/>
      <c r="O500" s="269"/>
      <c r="P500" s="269"/>
      <c r="Q500" s="269"/>
      <c r="R500" s="269"/>
      <c r="S500" s="269"/>
      <c r="T500" s="27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1" t="s">
        <v>144</v>
      </c>
      <c r="AU500" s="271" t="s">
        <v>88</v>
      </c>
      <c r="AV500" s="14" t="s">
        <v>88</v>
      </c>
      <c r="AW500" s="14" t="s">
        <v>39</v>
      </c>
      <c r="AX500" s="14" t="s">
        <v>78</v>
      </c>
      <c r="AY500" s="271" t="s">
        <v>132</v>
      </c>
    </row>
    <row r="501" s="14" customFormat="1">
      <c r="A501" s="14"/>
      <c r="B501" s="261"/>
      <c r="C501" s="262"/>
      <c r="D501" s="247" t="s">
        <v>144</v>
      </c>
      <c r="E501" s="263" t="s">
        <v>32</v>
      </c>
      <c r="F501" s="264" t="s">
        <v>222</v>
      </c>
      <c r="G501" s="262"/>
      <c r="H501" s="265">
        <v>3</v>
      </c>
      <c r="I501" s="266"/>
      <c r="J501" s="262"/>
      <c r="K501" s="262"/>
      <c r="L501" s="267"/>
      <c r="M501" s="268"/>
      <c r="N501" s="269"/>
      <c r="O501" s="269"/>
      <c r="P501" s="269"/>
      <c r="Q501" s="269"/>
      <c r="R501" s="269"/>
      <c r="S501" s="269"/>
      <c r="T501" s="27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1" t="s">
        <v>144</v>
      </c>
      <c r="AU501" s="271" t="s">
        <v>88</v>
      </c>
      <c r="AV501" s="14" t="s">
        <v>88</v>
      </c>
      <c r="AW501" s="14" t="s">
        <v>39</v>
      </c>
      <c r="AX501" s="14" t="s">
        <v>78</v>
      </c>
      <c r="AY501" s="271" t="s">
        <v>132</v>
      </c>
    </row>
    <row r="502" s="14" customFormat="1">
      <c r="A502" s="14"/>
      <c r="B502" s="261"/>
      <c r="C502" s="262"/>
      <c r="D502" s="247" t="s">
        <v>144</v>
      </c>
      <c r="E502" s="263" t="s">
        <v>32</v>
      </c>
      <c r="F502" s="264" t="s">
        <v>300</v>
      </c>
      <c r="G502" s="262"/>
      <c r="H502" s="265">
        <v>1</v>
      </c>
      <c r="I502" s="266"/>
      <c r="J502" s="262"/>
      <c r="K502" s="262"/>
      <c r="L502" s="267"/>
      <c r="M502" s="268"/>
      <c r="N502" s="269"/>
      <c r="O502" s="269"/>
      <c r="P502" s="269"/>
      <c r="Q502" s="269"/>
      <c r="R502" s="269"/>
      <c r="S502" s="269"/>
      <c r="T502" s="27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71" t="s">
        <v>144</v>
      </c>
      <c r="AU502" s="271" t="s">
        <v>88</v>
      </c>
      <c r="AV502" s="14" t="s">
        <v>88</v>
      </c>
      <c r="AW502" s="14" t="s">
        <v>39</v>
      </c>
      <c r="AX502" s="14" t="s">
        <v>78</v>
      </c>
      <c r="AY502" s="271" t="s">
        <v>132</v>
      </c>
    </row>
    <row r="503" s="16" customFormat="1">
      <c r="A503" s="16"/>
      <c r="B503" s="284"/>
      <c r="C503" s="285"/>
      <c r="D503" s="247" t="s">
        <v>144</v>
      </c>
      <c r="E503" s="286" t="s">
        <v>32</v>
      </c>
      <c r="F503" s="287" t="s">
        <v>492</v>
      </c>
      <c r="G503" s="285"/>
      <c r="H503" s="288">
        <v>5</v>
      </c>
      <c r="I503" s="289"/>
      <c r="J503" s="285"/>
      <c r="K503" s="285"/>
      <c r="L503" s="290"/>
      <c r="M503" s="291"/>
      <c r="N503" s="292"/>
      <c r="O503" s="292"/>
      <c r="P503" s="292"/>
      <c r="Q503" s="292"/>
      <c r="R503" s="292"/>
      <c r="S503" s="292"/>
      <c r="T503" s="293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94" t="s">
        <v>144</v>
      </c>
      <c r="AU503" s="294" t="s">
        <v>88</v>
      </c>
      <c r="AV503" s="16" t="s">
        <v>96</v>
      </c>
      <c r="AW503" s="16" t="s">
        <v>39</v>
      </c>
      <c r="AX503" s="16" t="s">
        <v>78</v>
      </c>
      <c r="AY503" s="294" t="s">
        <v>132</v>
      </c>
    </row>
    <row r="504" s="15" customFormat="1">
      <c r="A504" s="15"/>
      <c r="B504" s="272"/>
      <c r="C504" s="273"/>
      <c r="D504" s="247" t="s">
        <v>144</v>
      </c>
      <c r="E504" s="274" t="s">
        <v>32</v>
      </c>
      <c r="F504" s="275" t="s">
        <v>155</v>
      </c>
      <c r="G504" s="273"/>
      <c r="H504" s="276">
        <v>13</v>
      </c>
      <c r="I504" s="277"/>
      <c r="J504" s="273"/>
      <c r="K504" s="273"/>
      <c r="L504" s="278"/>
      <c r="M504" s="279"/>
      <c r="N504" s="280"/>
      <c r="O504" s="280"/>
      <c r="P504" s="280"/>
      <c r="Q504" s="280"/>
      <c r="R504" s="280"/>
      <c r="S504" s="280"/>
      <c r="T504" s="281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82" t="s">
        <v>144</v>
      </c>
      <c r="AU504" s="282" t="s">
        <v>88</v>
      </c>
      <c r="AV504" s="15" t="s">
        <v>156</v>
      </c>
      <c r="AW504" s="15" t="s">
        <v>39</v>
      </c>
      <c r="AX504" s="15" t="s">
        <v>85</v>
      </c>
      <c r="AY504" s="282" t="s">
        <v>132</v>
      </c>
    </row>
    <row r="505" s="2" customFormat="1" ht="16.5" customHeight="1">
      <c r="A505" s="41"/>
      <c r="B505" s="42"/>
      <c r="C505" s="234" t="s">
        <v>494</v>
      </c>
      <c r="D505" s="234" t="s">
        <v>135</v>
      </c>
      <c r="E505" s="235" t="s">
        <v>495</v>
      </c>
      <c r="F505" s="236" t="s">
        <v>496</v>
      </c>
      <c r="G505" s="237" t="s">
        <v>138</v>
      </c>
      <c r="H505" s="238">
        <v>5</v>
      </c>
      <c r="I505" s="239"/>
      <c r="J505" s="240">
        <f>ROUND(I505*H505,2)</f>
        <v>0</v>
      </c>
      <c r="K505" s="236" t="s">
        <v>139</v>
      </c>
      <c r="L505" s="47"/>
      <c r="M505" s="241" t="s">
        <v>32</v>
      </c>
      <c r="N505" s="242" t="s">
        <v>49</v>
      </c>
      <c r="O505" s="87"/>
      <c r="P505" s="243">
        <f>O505*H505</f>
        <v>0</v>
      </c>
      <c r="Q505" s="243">
        <v>0</v>
      </c>
      <c r="R505" s="243">
        <f>Q505*H505</f>
        <v>0</v>
      </c>
      <c r="S505" s="243">
        <v>0</v>
      </c>
      <c r="T505" s="244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45" t="s">
        <v>140</v>
      </c>
      <c r="AT505" s="245" t="s">
        <v>135</v>
      </c>
      <c r="AU505" s="245" t="s">
        <v>88</v>
      </c>
      <c r="AY505" s="19" t="s">
        <v>132</v>
      </c>
      <c r="BE505" s="246">
        <f>IF(N505="základní",J505,0)</f>
        <v>0</v>
      </c>
      <c r="BF505" s="246">
        <f>IF(N505="snížená",J505,0)</f>
        <v>0</v>
      </c>
      <c r="BG505" s="246">
        <f>IF(N505="zákl. přenesená",J505,0)</f>
        <v>0</v>
      </c>
      <c r="BH505" s="246">
        <f>IF(N505="sníž. přenesená",J505,0)</f>
        <v>0</v>
      </c>
      <c r="BI505" s="246">
        <f>IF(N505="nulová",J505,0)</f>
        <v>0</v>
      </c>
      <c r="BJ505" s="19" t="s">
        <v>85</v>
      </c>
      <c r="BK505" s="246">
        <f>ROUND(I505*H505,2)</f>
        <v>0</v>
      </c>
      <c r="BL505" s="19" t="s">
        <v>140</v>
      </c>
      <c r="BM505" s="245" t="s">
        <v>497</v>
      </c>
    </row>
    <row r="506" s="2" customFormat="1">
      <c r="A506" s="41"/>
      <c r="B506" s="42"/>
      <c r="C506" s="43"/>
      <c r="D506" s="247" t="s">
        <v>142</v>
      </c>
      <c r="E506" s="43"/>
      <c r="F506" s="248" t="s">
        <v>496</v>
      </c>
      <c r="G506" s="43"/>
      <c r="H506" s="43"/>
      <c r="I506" s="151"/>
      <c r="J506" s="43"/>
      <c r="K506" s="43"/>
      <c r="L506" s="47"/>
      <c r="M506" s="249"/>
      <c r="N506" s="250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19" t="s">
        <v>142</v>
      </c>
      <c r="AU506" s="19" t="s">
        <v>88</v>
      </c>
    </row>
    <row r="507" s="13" customFormat="1">
      <c r="A507" s="13"/>
      <c r="B507" s="251"/>
      <c r="C507" s="252"/>
      <c r="D507" s="247" t="s">
        <v>144</v>
      </c>
      <c r="E507" s="253" t="s">
        <v>32</v>
      </c>
      <c r="F507" s="254" t="s">
        <v>498</v>
      </c>
      <c r="G507" s="252"/>
      <c r="H507" s="253" t="s">
        <v>32</v>
      </c>
      <c r="I507" s="255"/>
      <c r="J507" s="252"/>
      <c r="K507" s="252"/>
      <c r="L507" s="256"/>
      <c r="M507" s="257"/>
      <c r="N507" s="258"/>
      <c r="O507" s="258"/>
      <c r="P507" s="258"/>
      <c r="Q507" s="258"/>
      <c r="R507" s="258"/>
      <c r="S507" s="258"/>
      <c r="T507" s="25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0" t="s">
        <v>144</v>
      </c>
      <c r="AU507" s="260" t="s">
        <v>88</v>
      </c>
      <c r="AV507" s="13" t="s">
        <v>85</v>
      </c>
      <c r="AW507" s="13" t="s">
        <v>39</v>
      </c>
      <c r="AX507" s="13" t="s">
        <v>78</v>
      </c>
      <c r="AY507" s="260" t="s">
        <v>132</v>
      </c>
    </row>
    <row r="508" s="13" customFormat="1">
      <c r="A508" s="13"/>
      <c r="B508" s="251"/>
      <c r="C508" s="252"/>
      <c r="D508" s="247" t="s">
        <v>144</v>
      </c>
      <c r="E508" s="253" t="s">
        <v>32</v>
      </c>
      <c r="F508" s="254" t="s">
        <v>499</v>
      </c>
      <c r="G508" s="252"/>
      <c r="H508" s="253" t="s">
        <v>32</v>
      </c>
      <c r="I508" s="255"/>
      <c r="J508" s="252"/>
      <c r="K508" s="252"/>
      <c r="L508" s="256"/>
      <c r="M508" s="257"/>
      <c r="N508" s="258"/>
      <c r="O508" s="258"/>
      <c r="P508" s="258"/>
      <c r="Q508" s="258"/>
      <c r="R508" s="258"/>
      <c r="S508" s="258"/>
      <c r="T508" s="25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0" t="s">
        <v>144</v>
      </c>
      <c r="AU508" s="260" t="s">
        <v>88</v>
      </c>
      <c r="AV508" s="13" t="s">
        <v>85</v>
      </c>
      <c r="AW508" s="13" t="s">
        <v>39</v>
      </c>
      <c r="AX508" s="13" t="s">
        <v>78</v>
      </c>
      <c r="AY508" s="260" t="s">
        <v>132</v>
      </c>
    </row>
    <row r="509" s="13" customFormat="1">
      <c r="A509" s="13"/>
      <c r="B509" s="251"/>
      <c r="C509" s="252"/>
      <c r="D509" s="247" t="s">
        <v>144</v>
      </c>
      <c r="E509" s="253" t="s">
        <v>32</v>
      </c>
      <c r="F509" s="254" t="s">
        <v>500</v>
      </c>
      <c r="G509" s="252"/>
      <c r="H509" s="253" t="s">
        <v>32</v>
      </c>
      <c r="I509" s="255"/>
      <c r="J509" s="252"/>
      <c r="K509" s="252"/>
      <c r="L509" s="256"/>
      <c r="M509" s="257"/>
      <c r="N509" s="258"/>
      <c r="O509" s="258"/>
      <c r="P509" s="258"/>
      <c r="Q509" s="258"/>
      <c r="R509" s="258"/>
      <c r="S509" s="258"/>
      <c r="T509" s="25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0" t="s">
        <v>144</v>
      </c>
      <c r="AU509" s="260" t="s">
        <v>88</v>
      </c>
      <c r="AV509" s="13" t="s">
        <v>85</v>
      </c>
      <c r="AW509" s="13" t="s">
        <v>39</v>
      </c>
      <c r="AX509" s="13" t="s">
        <v>78</v>
      </c>
      <c r="AY509" s="260" t="s">
        <v>132</v>
      </c>
    </row>
    <row r="510" s="13" customFormat="1">
      <c r="A510" s="13"/>
      <c r="B510" s="251"/>
      <c r="C510" s="252"/>
      <c r="D510" s="247" t="s">
        <v>144</v>
      </c>
      <c r="E510" s="253" t="s">
        <v>32</v>
      </c>
      <c r="F510" s="254" t="s">
        <v>501</v>
      </c>
      <c r="G510" s="252"/>
      <c r="H510" s="253" t="s">
        <v>32</v>
      </c>
      <c r="I510" s="255"/>
      <c r="J510" s="252"/>
      <c r="K510" s="252"/>
      <c r="L510" s="256"/>
      <c r="M510" s="257"/>
      <c r="N510" s="258"/>
      <c r="O510" s="258"/>
      <c r="P510" s="258"/>
      <c r="Q510" s="258"/>
      <c r="R510" s="258"/>
      <c r="S510" s="258"/>
      <c r="T510" s="25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0" t="s">
        <v>144</v>
      </c>
      <c r="AU510" s="260" t="s">
        <v>88</v>
      </c>
      <c r="AV510" s="13" t="s">
        <v>85</v>
      </c>
      <c r="AW510" s="13" t="s">
        <v>39</v>
      </c>
      <c r="AX510" s="13" t="s">
        <v>78</v>
      </c>
      <c r="AY510" s="260" t="s">
        <v>132</v>
      </c>
    </row>
    <row r="511" s="13" customFormat="1">
      <c r="A511" s="13"/>
      <c r="B511" s="251"/>
      <c r="C511" s="252"/>
      <c r="D511" s="247" t="s">
        <v>144</v>
      </c>
      <c r="E511" s="253" t="s">
        <v>32</v>
      </c>
      <c r="F511" s="254" t="s">
        <v>502</v>
      </c>
      <c r="G511" s="252"/>
      <c r="H511" s="253" t="s">
        <v>32</v>
      </c>
      <c r="I511" s="255"/>
      <c r="J511" s="252"/>
      <c r="K511" s="252"/>
      <c r="L511" s="256"/>
      <c r="M511" s="257"/>
      <c r="N511" s="258"/>
      <c r="O511" s="258"/>
      <c r="P511" s="258"/>
      <c r="Q511" s="258"/>
      <c r="R511" s="258"/>
      <c r="S511" s="258"/>
      <c r="T511" s="25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0" t="s">
        <v>144</v>
      </c>
      <c r="AU511" s="260" t="s">
        <v>88</v>
      </c>
      <c r="AV511" s="13" t="s">
        <v>85</v>
      </c>
      <c r="AW511" s="13" t="s">
        <v>39</v>
      </c>
      <c r="AX511" s="13" t="s">
        <v>78</v>
      </c>
      <c r="AY511" s="260" t="s">
        <v>132</v>
      </c>
    </row>
    <row r="512" s="13" customFormat="1">
      <c r="A512" s="13"/>
      <c r="B512" s="251"/>
      <c r="C512" s="252"/>
      <c r="D512" s="247" t="s">
        <v>144</v>
      </c>
      <c r="E512" s="253" t="s">
        <v>32</v>
      </c>
      <c r="F512" s="254" t="s">
        <v>503</v>
      </c>
      <c r="G512" s="252"/>
      <c r="H512" s="253" t="s">
        <v>32</v>
      </c>
      <c r="I512" s="255"/>
      <c r="J512" s="252"/>
      <c r="K512" s="252"/>
      <c r="L512" s="256"/>
      <c r="M512" s="257"/>
      <c r="N512" s="258"/>
      <c r="O512" s="258"/>
      <c r="P512" s="258"/>
      <c r="Q512" s="258"/>
      <c r="R512" s="258"/>
      <c r="S512" s="258"/>
      <c r="T512" s="25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0" t="s">
        <v>144</v>
      </c>
      <c r="AU512" s="260" t="s">
        <v>88</v>
      </c>
      <c r="AV512" s="13" t="s">
        <v>85</v>
      </c>
      <c r="AW512" s="13" t="s">
        <v>39</v>
      </c>
      <c r="AX512" s="13" t="s">
        <v>78</v>
      </c>
      <c r="AY512" s="260" t="s">
        <v>132</v>
      </c>
    </row>
    <row r="513" s="13" customFormat="1">
      <c r="A513" s="13"/>
      <c r="B513" s="251"/>
      <c r="C513" s="252"/>
      <c r="D513" s="247" t="s">
        <v>144</v>
      </c>
      <c r="E513" s="253" t="s">
        <v>32</v>
      </c>
      <c r="F513" s="254" t="s">
        <v>504</v>
      </c>
      <c r="G513" s="252"/>
      <c r="H513" s="253" t="s">
        <v>32</v>
      </c>
      <c r="I513" s="255"/>
      <c r="J513" s="252"/>
      <c r="K513" s="252"/>
      <c r="L513" s="256"/>
      <c r="M513" s="257"/>
      <c r="N513" s="258"/>
      <c r="O513" s="258"/>
      <c r="P513" s="258"/>
      <c r="Q513" s="258"/>
      <c r="R513" s="258"/>
      <c r="S513" s="258"/>
      <c r="T513" s="25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0" t="s">
        <v>144</v>
      </c>
      <c r="AU513" s="260" t="s">
        <v>88</v>
      </c>
      <c r="AV513" s="13" t="s">
        <v>85</v>
      </c>
      <c r="AW513" s="13" t="s">
        <v>39</v>
      </c>
      <c r="AX513" s="13" t="s">
        <v>78</v>
      </c>
      <c r="AY513" s="260" t="s">
        <v>132</v>
      </c>
    </row>
    <row r="514" s="13" customFormat="1">
      <c r="A514" s="13"/>
      <c r="B514" s="251"/>
      <c r="C514" s="252"/>
      <c r="D514" s="247" t="s">
        <v>144</v>
      </c>
      <c r="E514" s="253" t="s">
        <v>32</v>
      </c>
      <c r="F514" s="254" t="s">
        <v>505</v>
      </c>
      <c r="G514" s="252"/>
      <c r="H514" s="253" t="s">
        <v>32</v>
      </c>
      <c r="I514" s="255"/>
      <c r="J514" s="252"/>
      <c r="K514" s="252"/>
      <c r="L514" s="256"/>
      <c r="M514" s="257"/>
      <c r="N514" s="258"/>
      <c r="O514" s="258"/>
      <c r="P514" s="258"/>
      <c r="Q514" s="258"/>
      <c r="R514" s="258"/>
      <c r="S514" s="258"/>
      <c r="T514" s="25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0" t="s">
        <v>144</v>
      </c>
      <c r="AU514" s="260" t="s">
        <v>88</v>
      </c>
      <c r="AV514" s="13" t="s">
        <v>85</v>
      </c>
      <c r="AW514" s="13" t="s">
        <v>39</v>
      </c>
      <c r="AX514" s="13" t="s">
        <v>78</v>
      </c>
      <c r="AY514" s="260" t="s">
        <v>132</v>
      </c>
    </row>
    <row r="515" s="13" customFormat="1">
      <c r="A515" s="13"/>
      <c r="B515" s="251"/>
      <c r="C515" s="252"/>
      <c r="D515" s="247" t="s">
        <v>144</v>
      </c>
      <c r="E515" s="253" t="s">
        <v>32</v>
      </c>
      <c r="F515" s="254" t="s">
        <v>506</v>
      </c>
      <c r="G515" s="252"/>
      <c r="H515" s="253" t="s">
        <v>32</v>
      </c>
      <c r="I515" s="255"/>
      <c r="J515" s="252"/>
      <c r="K515" s="252"/>
      <c r="L515" s="256"/>
      <c r="M515" s="257"/>
      <c r="N515" s="258"/>
      <c r="O515" s="258"/>
      <c r="P515" s="258"/>
      <c r="Q515" s="258"/>
      <c r="R515" s="258"/>
      <c r="S515" s="258"/>
      <c r="T515" s="25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0" t="s">
        <v>144</v>
      </c>
      <c r="AU515" s="260" t="s">
        <v>88</v>
      </c>
      <c r="AV515" s="13" t="s">
        <v>85</v>
      </c>
      <c r="AW515" s="13" t="s">
        <v>39</v>
      </c>
      <c r="AX515" s="13" t="s">
        <v>78</v>
      </c>
      <c r="AY515" s="260" t="s">
        <v>132</v>
      </c>
    </row>
    <row r="516" s="13" customFormat="1">
      <c r="A516" s="13"/>
      <c r="B516" s="251"/>
      <c r="C516" s="252"/>
      <c r="D516" s="247" t="s">
        <v>144</v>
      </c>
      <c r="E516" s="253" t="s">
        <v>32</v>
      </c>
      <c r="F516" s="254" t="s">
        <v>507</v>
      </c>
      <c r="G516" s="252"/>
      <c r="H516" s="253" t="s">
        <v>32</v>
      </c>
      <c r="I516" s="255"/>
      <c r="J516" s="252"/>
      <c r="K516" s="252"/>
      <c r="L516" s="256"/>
      <c r="M516" s="257"/>
      <c r="N516" s="258"/>
      <c r="O516" s="258"/>
      <c r="P516" s="258"/>
      <c r="Q516" s="258"/>
      <c r="R516" s="258"/>
      <c r="S516" s="258"/>
      <c r="T516" s="25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0" t="s">
        <v>144</v>
      </c>
      <c r="AU516" s="260" t="s">
        <v>88</v>
      </c>
      <c r="AV516" s="13" t="s">
        <v>85</v>
      </c>
      <c r="AW516" s="13" t="s">
        <v>39</v>
      </c>
      <c r="AX516" s="13" t="s">
        <v>78</v>
      </c>
      <c r="AY516" s="260" t="s">
        <v>132</v>
      </c>
    </row>
    <row r="517" s="14" customFormat="1">
      <c r="A517" s="14"/>
      <c r="B517" s="261"/>
      <c r="C517" s="262"/>
      <c r="D517" s="247" t="s">
        <v>144</v>
      </c>
      <c r="E517" s="263" t="s">
        <v>32</v>
      </c>
      <c r="F517" s="264" t="s">
        <v>310</v>
      </c>
      <c r="G517" s="262"/>
      <c r="H517" s="265">
        <v>3</v>
      </c>
      <c r="I517" s="266"/>
      <c r="J517" s="262"/>
      <c r="K517" s="262"/>
      <c r="L517" s="267"/>
      <c r="M517" s="268"/>
      <c r="N517" s="269"/>
      <c r="O517" s="269"/>
      <c r="P517" s="269"/>
      <c r="Q517" s="269"/>
      <c r="R517" s="269"/>
      <c r="S517" s="269"/>
      <c r="T517" s="27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71" t="s">
        <v>144</v>
      </c>
      <c r="AU517" s="271" t="s">
        <v>88</v>
      </c>
      <c r="AV517" s="14" t="s">
        <v>88</v>
      </c>
      <c r="AW517" s="14" t="s">
        <v>39</v>
      </c>
      <c r="AX517" s="14" t="s">
        <v>78</v>
      </c>
      <c r="AY517" s="271" t="s">
        <v>132</v>
      </c>
    </row>
    <row r="518" s="14" customFormat="1">
      <c r="A518" s="14"/>
      <c r="B518" s="261"/>
      <c r="C518" s="262"/>
      <c r="D518" s="247" t="s">
        <v>144</v>
      </c>
      <c r="E518" s="263" t="s">
        <v>32</v>
      </c>
      <c r="F518" s="264" t="s">
        <v>198</v>
      </c>
      <c r="G518" s="262"/>
      <c r="H518" s="265">
        <v>2</v>
      </c>
      <c r="I518" s="266"/>
      <c r="J518" s="262"/>
      <c r="K518" s="262"/>
      <c r="L518" s="267"/>
      <c r="M518" s="268"/>
      <c r="N518" s="269"/>
      <c r="O518" s="269"/>
      <c r="P518" s="269"/>
      <c r="Q518" s="269"/>
      <c r="R518" s="269"/>
      <c r="S518" s="269"/>
      <c r="T518" s="27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71" t="s">
        <v>144</v>
      </c>
      <c r="AU518" s="271" t="s">
        <v>88</v>
      </c>
      <c r="AV518" s="14" t="s">
        <v>88</v>
      </c>
      <c r="AW518" s="14" t="s">
        <v>39</v>
      </c>
      <c r="AX518" s="14" t="s">
        <v>78</v>
      </c>
      <c r="AY518" s="271" t="s">
        <v>132</v>
      </c>
    </row>
    <row r="519" s="15" customFormat="1">
      <c r="A519" s="15"/>
      <c r="B519" s="272"/>
      <c r="C519" s="273"/>
      <c r="D519" s="247" t="s">
        <v>144</v>
      </c>
      <c r="E519" s="274" t="s">
        <v>32</v>
      </c>
      <c r="F519" s="275" t="s">
        <v>155</v>
      </c>
      <c r="G519" s="273"/>
      <c r="H519" s="276">
        <v>5</v>
      </c>
      <c r="I519" s="277"/>
      <c r="J519" s="273"/>
      <c r="K519" s="273"/>
      <c r="L519" s="278"/>
      <c r="M519" s="279"/>
      <c r="N519" s="280"/>
      <c r="O519" s="280"/>
      <c r="P519" s="280"/>
      <c r="Q519" s="280"/>
      <c r="R519" s="280"/>
      <c r="S519" s="280"/>
      <c r="T519" s="281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82" t="s">
        <v>144</v>
      </c>
      <c r="AU519" s="282" t="s">
        <v>88</v>
      </c>
      <c r="AV519" s="15" t="s">
        <v>156</v>
      </c>
      <c r="AW519" s="15" t="s">
        <v>39</v>
      </c>
      <c r="AX519" s="15" t="s">
        <v>85</v>
      </c>
      <c r="AY519" s="282" t="s">
        <v>132</v>
      </c>
    </row>
    <row r="520" s="2" customFormat="1" ht="16.5" customHeight="1">
      <c r="A520" s="41"/>
      <c r="B520" s="42"/>
      <c r="C520" s="234" t="s">
        <v>508</v>
      </c>
      <c r="D520" s="234" t="s">
        <v>135</v>
      </c>
      <c r="E520" s="235" t="s">
        <v>509</v>
      </c>
      <c r="F520" s="236" t="s">
        <v>510</v>
      </c>
      <c r="G520" s="237" t="s">
        <v>138</v>
      </c>
      <c r="H520" s="238">
        <v>2</v>
      </c>
      <c r="I520" s="239"/>
      <c r="J520" s="240">
        <f>ROUND(I520*H520,2)</f>
        <v>0</v>
      </c>
      <c r="K520" s="236" t="s">
        <v>139</v>
      </c>
      <c r="L520" s="47"/>
      <c r="M520" s="241" t="s">
        <v>32</v>
      </c>
      <c r="N520" s="242" t="s">
        <v>49</v>
      </c>
      <c r="O520" s="87"/>
      <c r="P520" s="243">
        <f>O520*H520</f>
        <v>0</v>
      </c>
      <c r="Q520" s="243">
        <v>0</v>
      </c>
      <c r="R520" s="243">
        <f>Q520*H520</f>
        <v>0</v>
      </c>
      <c r="S520" s="243">
        <v>0</v>
      </c>
      <c r="T520" s="244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45" t="s">
        <v>140</v>
      </c>
      <c r="AT520" s="245" t="s">
        <v>135</v>
      </c>
      <c r="AU520" s="245" t="s">
        <v>88</v>
      </c>
      <c r="AY520" s="19" t="s">
        <v>132</v>
      </c>
      <c r="BE520" s="246">
        <f>IF(N520="základní",J520,0)</f>
        <v>0</v>
      </c>
      <c r="BF520" s="246">
        <f>IF(N520="snížená",J520,0)</f>
        <v>0</v>
      </c>
      <c r="BG520" s="246">
        <f>IF(N520="zákl. přenesená",J520,0)</f>
        <v>0</v>
      </c>
      <c r="BH520" s="246">
        <f>IF(N520="sníž. přenesená",J520,0)</f>
        <v>0</v>
      </c>
      <c r="BI520" s="246">
        <f>IF(N520="nulová",J520,0)</f>
        <v>0</v>
      </c>
      <c r="BJ520" s="19" t="s">
        <v>85</v>
      </c>
      <c r="BK520" s="246">
        <f>ROUND(I520*H520,2)</f>
        <v>0</v>
      </c>
      <c r="BL520" s="19" t="s">
        <v>140</v>
      </c>
      <c r="BM520" s="245" t="s">
        <v>511</v>
      </c>
    </row>
    <row r="521" s="2" customFormat="1">
      <c r="A521" s="41"/>
      <c r="B521" s="42"/>
      <c r="C521" s="43"/>
      <c r="D521" s="247" t="s">
        <v>142</v>
      </c>
      <c r="E521" s="43"/>
      <c r="F521" s="248" t="s">
        <v>510</v>
      </c>
      <c r="G521" s="43"/>
      <c r="H521" s="43"/>
      <c r="I521" s="151"/>
      <c r="J521" s="43"/>
      <c r="K521" s="43"/>
      <c r="L521" s="47"/>
      <c r="M521" s="249"/>
      <c r="N521" s="250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19" t="s">
        <v>142</v>
      </c>
      <c r="AU521" s="19" t="s">
        <v>88</v>
      </c>
    </row>
    <row r="522" s="13" customFormat="1">
      <c r="A522" s="13"/>
      <c r="B522" s="251"/>
      <c r="C522" s="252"/>
      <c r="D522" s="247" t="s">
        <v>144</v>
      </c>
      <c r="E522" s="253" t="s">
        <v>32</v>
      </c>
      <c r="F522" s="254" t="s">
        <v>512</v>
      </c>
      <c r="G522" s="252"/>
      <c r="H522" s="253" t="s">
        <v>32</v>
      </c>
      <c r="I522" s="255"/>
      <c r="J522" s="252"/>
      <c r="K522" s="252"/>
      <c r="L522" s="256"/>
      <c r="M522" s="257"/>
      <c r="N522" s="258"/>
      <c r="O522" s="258"/>
      <c r="P522" s="258"/>
      <c r="Q522" s="258"/>
      <c r="R522" s="258"/>
      <c r="S522" s="258"/>
      <c r="T522" s="259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0" t="s">
        <v>144</v>
      </c>
      <c r="AU522" s="260" t="s">
        <v>88</v>
      </c>
      <c r="AV522" s="13" t="s">
        <v>85</v>
      </c>
      <c r="AW522" s="13" t="s">
        <v>39</v>
      </c>
      <c r="AX522" s="13" t="s">
        <v>78</v>
      </c>
      <c r="AY522" s="260" t="s">
        <v>132</v>
      </c>
    </row>
    <row r="523" s="14" customFormat="1">
      <c r="A523" s="14"/>
      <c r="B523" s="261"/>
      <c r="C523" s="262"/>
      <c r="D523" s="247" t="s">
        <v>144</v>
      </c>
      <c r="E523" s="263" t="s">
        <v>32</v>
      </c>
      <c r="F523" s="264" t="s">
        <v>154</v>
      </c>
      <c r="G523" s="262"/>
      <c r="H523" s="265">
        <v>2</v>
      </c>
      <c r="I523" s="266"/>
      <c r="J523" s="262"/>
      <c r="K523" s="262"/>
      <c r="L523" s="267"/>
      <c r="M523" s="268"/>
      <c r="N523" s="269"/>
      <c r="O523" s="269"/>
      <c r="P523" s="269"/>
      <c r="Q523" s="269"/>
      <c r="R523" s="269"/>
      <c r="S523" s="269"/>
      <c r="T523" s="270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71" t="s">
        <v>144</v>
      </c>
      <c r="AU523" s="271" t="s">
        <v>88</v>
      </c>
      <c r="AV523" s="14" t="s">
        <v>88</v>
      </c>
      <c r="AW523" s="14" t="s">
        <v>39</v>
      </c>
      <c r="AX523" s="14" t="s">
        <v>78</v>
      </c>
      <c r="AY523" s="271" t="s">
        <v>132</v>
      </c>
    </row>
    <row r="524" s="15" customFormat="1">
      <c r="A524" s="15"/>
      <c r="B524" s="272"/>
      <c r="C524" s="273"/>
      <c r="D524" s="247" t="s">
        <v>144</v>
      </c>
      <c r="E524" s="274" t="s">
        <v>32</v>
      </c>
      <c r="F524" s="275" t="s">
        <v>155</v>
      </c>
      <c r="G524" s="273"/>
      <c r="H524" s="276">
        <v>2</v>
      </c>
      <c r="I524" s="277"/>
      <c r="J524" s="273"/>
      <c r="K524" s="273"/>
      <c r="L524" s="278"/>
      <c r="M524" s="279"/>
      <c r="N524" s="280"/>
      <c r="O524" s="280"/>
      <c r="P524" s="280"/>
      <c r="Q524" s="280"/>
      <c r="R524" s="280"/>
      <c r="S524" s="280"/>
      <c r="T524" s="281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82" t="s">
        <v>144</v>
      </c>
      <c r="AU524" s="282" t="s">
        <v>88</v>
      </c>
      <c r="AV524" s="15" t="s">
        <v>156</v>
      </c>
      <c r="AW524" s="15" t="s">
        <v>39</v>
      </c>
      <c r="AX524" s="15" t="s">
        <v>85</v>
      </c>
      <c r="AY524" s="282" t="s">
        <v>132</v>
      </c>
    </row>
    <row r="525" s="12" customFormat="1" ht="22.8" customHeight="1">
      <c r="A525" s="12"/>
      <c r="B525" s="218"/>
      <c r="C525" s="219"/>
      <c r="D525" s="220" t="s">
        <v>77</v>
      </c>
      <c r="E525" s="232" t="s">
        <v>513</v>
      </c>
      <c r="F525" s="232" t="s">
        <v>514</v>
      </c>
      <c r="G525" s="219"/>
      <c r="H525" s="219"/>
      <c r="I525" s="222"/>
      <c r="J525" s="233">
        <f>BK525</f>
        <v>0</v>
      </c>
      <c r="K525" s="219"/>
      <c r="L525" s="224"/>
      <c r="M525" s="225"/>
      <c r="N525" s="226"/>
      <c r="O525" s="226"/>
      <c r="P525" s="227">
        <f>SUM(P526:P592)</f>
        <v>0</v>
      </c>
      <c r="Q525" s="226"/>
      <c r="R525" s="227">
        <f>SUM(R526:R592)</f>
        <v>0</v>
      </c>
      <c r="S525" s="226"/>
      <c r="T525" s="228">
        <f>SUM(T526:T592)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29" t="s">
        <v>88</v>
      </c>
      <c r="AT525" s="230" t="s">
        <v>77</v>
      </c>
      <c r="AU525" s="230" t="s">
        <v>85</v>
      </c>
      <c r="AY525" s="229" t="s">
        <v>132</v>
      </c>
      <c r="BK525" s="231">
        <f>SUM(BK526:BK592)</f>
        <v>0</v>
      </c>
    </row>
    <row r="526" s="2" customFormat="1" ht="16.5" customHeight="1">
      <c r="A526" s="41"/>
      <c r="B526" s="42"/>
      <c r="C526" s="234" t="s">
        <v>105</v>
      </c>
      <c r="D526" s="234" t="s">
        <v>135</v>
      </c>
      <c r="E526" s="235" t="s">
        <v>515</v>
      </c>
      <c r="F526" s="236" t="s">
        <v>516</v>
      </c>
      <c r="G526" s="237" t="s">
        <v>138</v>
      </c>
      <c r="H526" s="238">
        <v>6</v>
      </c>
      <c r="I526" s="239"/>
      <c r="J526" s="240">
        <f>ROUND(I526*H526,2)</f>
        <v>0</v>
      </c>
      <c r="K526" s="236" t="s">
        <v>139</v>
      </c>
      <c r="L526" s="47"/>
      <c r="M526" s="241" t="s">
        <v>32</v>
      </c>
      <c r="N526" s="242" t="s">
        <v>49</v>
      </c>
      <c r="O526" s="87"/>
      <c r="P526" s="243">
        <f>O526*H526</f>
        <v>0</v>
      </c>
      <c r="Q526" s="243">
        <v>0</v>
      </c>
      <c r="R526" s="243">
        <f>Q526*H526</f>
        <v>0</v>
      </c>
      <c r="S526" s="243">
        <v>0</v>
      </c>
      <c r="T526" s="244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45" t="s">
        <v>140</v>
      </c>
      <c r="AT526" s="245" t="s">
        <v>135</v>
      </c>
      <c r="AU526" s="245" t="s">
        <v>88</v>
      </c>
      <c r="AY526" s="19" t="s">
        <v>132</v>
      </c>
      <c r="BE526" s="246">
        <f>IF(N526="základní",J526,0)</f>
        <v>0</v>
      </c>
      <c r="BF526" s="246">
        <f>IF(N526="snížená",J526,0)</f>
        <v>0</v>
      </c>
      <c r="BG526" s="246">
        <f>IF(N526="zákl. přenesená",J526,0)</f>
        <v>0</v>
      </c>
      <c r="BH526" s="246">
        <f>IF(N526="sníž. přenesená",J526,0)</f>
        <v>0</v>
      </c>
      <c r="BI526" s="246">
        <f>IF(N526="nulová",J526,0)</f>
        <v>0</v>
      </c>
      <c r="BJ526" s="19" t="s">
        <v>85</v>
      </c>
      <c r="BK526" s="246">
        <f>ROUND(I526*H526,2)</f>
        <v>0</v>
      </c>
      <c r="BL526" s="19" t="s">
        <v>140</v>
      </c>
      <c r="BM526" s="245" t="s">
        <v>517</v>
      </c>
    </row>
    <row r="527" s="2" customFormat="1">
      <c r="A527" s="41"/>
      <c r="B527" s="42"/>
      <c r="C527" s="43"/>
      <c r="D527" s="247" t="s">
        <v>142</v>
      </c>
      <c r="E527" s="43"/>
      <c r="F527" s="248" t="s">
        <v>518</v>
      </c>
      <c r="G527" s="43"/>
      <c r="H527" s="43"/>
      <c r="I527" s="151"/>
      <c r="J527" s="43"/>
      <c r="K527" s="43"/>
      <c r="L527" s="47"/>
      <c r="M527" s="249"/>
      <c r="N527" s="250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19" t="s">
        <v>142</v>
      </c>
      <c r="AU527" s="19" t="s">
        <v>88</v>
      </c>
    </row>
    <row r="528" s="13" customFormat="1">
      <c r="A528" s="13"/>
      <c r="B528" s="251"/>
      <c r="C528" s="252"/>
      <c r="D528" s="247" t="s">
        <v>144</v>
      </c>
      <c r="E528" s="253" t="s">
        <v>32</v>
      </c>
      <c r="F528" s="254" t="s">
        <v>519</v>
      </c>
      <c r="G528" s="252"/>
      <c r="H528" s="253" t="s">
        <v>32</v>
      </c>
      <c r="I528" s="255"/>
      <c r="J528" s="252"/>
      <c r="K528" s="252"/>
      <c r="L528" s="256"/>
      <c r="M528" s="257"/>
      <c r="N528" s="258"/>
      <c r="O528" s="258"/>
      <c r="P528" s="258"/>
      <c r="Q528" s="258"/>
      <c r="R528" s="258"/>
      <c r="S528" s="258"/>
      <c r="T528" s="25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0" t="s">
        <v>144</v>
      </c>
      <c r="AU528" s="260" t="s">
        <v>88</v>
      </c>
      <c r="AV528" s="13" t="s">
        <v>85</v>
      </c>
      <c r="AW528" s="13" t="s">
        <v>39</v>
      </c>
      <c r="AX528" s="13" t="s">
        <v>78</v>
      </c>
      <c r="AY528" s="260" t="s">
        <v>132</v>
      </c>
    </row>
    <row r="529" s="13" customFormat="1">
      <c r="A529" s="13"/>
      <c r="B529" s="251"/>
      <c r="C529" s="252"/>
      <c r="D529" s="247" t="s">
        <v>144</v>
      </c>
      <c r="E529" s="253" t="s">
        <v>32</v>
      </c>
      <c r="F529" s="254" t="s">
        <v>520</v>
      </c>
      <c r="G529" s="252"/>
      <c r="H529" s="253" t="s">
        <v>32</v>
      </c>
      <c r="I529" s="255"/>
      <c r="J529" s="252"/>
      <c r="K529" s="252"/>
      <c r="L529" s="256"/>
      <c r="M529" s="257"/>
      <c r="N529" s="258"/>
      <c r="O529" s="258"/>
      <c r="P529" s="258"/>
      <c r="Q529" s="258"/>
      <c r="R529" s="258"/>
      <c r="S529" s="258"/>
      <c r="T529" s="25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0" t="s">
        <v>144</v>
      </c>
      <c r="AU529" s="260" t="s">
        <v>88</v>
      </c>
      <c r="AV529" s="13" t="s">
        <v>85</v>
      </c>
      <c r="AW529" s="13" t="s">
        <v>39</v>
      </c>
      <c r="AX529" s="13" t="s">
        <v>78</v>
      </c>
      <c r="AY529" s="260" t="s">
        <v>132</v>
      </c>
    </row>
    <row r="530" s="13" customFormat="1">
      <c r="A530" s="13"/>
      <c r="B530" s="251"/>
      <c r="C530" s="252"/>
      <c r="D530" s="247" t="s">
        <v>144</v>
      </c>
      <c r="E530" s="253" t="s">
        <v>32</v>
      </c>
      <c r="F530" s="254" t="s">
        <v>521</v>
      </c>
      <c r="G530" s="252"/>
      <c r="H530" s="253" t="s">
        <v>32</v>
      </c>
      <c r="I530" s="255"/>
      <c r="J530" s="252"/>
      <c r="K530" s="252"/>
      <c r="L530" s="256"/>
      <c r="M530" s="257"/>
      <c r="N530" s="258"/>
      <c r="O530" s="258"/>
      <c r="P530" s="258"/>
      <c r="Q530" s="258"/>
      <c r="R530" s="258"/>
      <c r="S530" s="258"/>
      <c r="T530" s="259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0" t="s">
        <v>144</v>
      </c>
      <c r="AU530" s="260" t="s">
        <v>88</v>
      </c>
      <c r="AV530" s="13" t="s">
        <v>85</v>
      </c>
      <c r="AW530" s="13" t="s">
        <v>39</v>
      </c>
      <c r="AX530" s="13" t="s">
        <v>78</v>
      </c>
      <c r="AY530" s="260" t="s">
        <v>132</v>
      </c>
    </row>
    <row r="531" s="13" customFormat="1">
      <c r="A531" s="13"/>
      <c r="B531" s="251"/>
      <c r="C531" s="252"/>
      <c r="D531" s="247" t="s">
        <v>144</v>
      </c>
      <c r="E531" s="253" t="s">
        <v>32</v>
      </c>
      <c r="F531" s="254" t="s">
        <v>522</v>
      </c>
      <c r="G531" s="252"/>
      <c r="H531" s="253" t="s">
        <v>32</v>
      </c>
      <c r="I531" s="255"/>
      <c r="J531" s="252"/>
      <c r="K531" s="252"/>
      <c r="L531" s="256"/>
      <c r="M531" s="257"/>
      <c r="N531" s="258"/>
      <c r="O531" s="258"/>
      <c r="P531" s="258"/>
      <c r="Q531" s="258"/>
      <c r="R531" s="258"/>
      <c r="S531" s="258"/>
      <c r="T531" s="25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0" t="s">
        <v>144</v>
      </c>
      <c r="AU531" s="260" t="s">
        <v>88</v>
      </c>
      <c r="AV531" s="13" t="s">
        <v>85</v>
      </c>
      <c r="AW531" s="13" t="s">
        <v>39</v>
      </c>
      <c r="AX531" s="13" t="s">
        <v>78</v>
      </c>
      <c r="AY531" s="260" t="s">
        <v>132</v>
      </c>
    </row>
    <row r="532" s="13" customFormat="1">
      <c r="A532" s="13"/>
      <c r="B532" s="251"/>
      <c r="C532" s="252"/>
      <c r="D532" s="247" t="s">
        <v>144</v>
      </c>
      <c r="E532" s="253" t="s">
        <v>32</v>
      </c>
      <c r="F532" s="254" t="s">
        <v>523</v>
      </c>
      <c r="G532" s="252"/>
      <c r="H532" s="253" t="s">
        <v>32</v>
      </c>
      <c r="I532" s="255"/>
      <c r="J532" s="252"/>
      <c r="K532" s="252"/>
      <c r="L532" s="256"/>
      <c r="M532" s="257"/>
      <c r="N532" s="258"/>
      <c r="O532" s="258"/>
      <c r="P532" s="258"/>
      <c r="Q532" s="258"/>
      <c r="R532" s="258"/>
      <c r="S532" s="258"/>
      <c r="T532" s="259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0" t="s">
        <v>144</v>
      </c>
      <c r="AU532" s="260" t="s">
        <v>88</v>
      </c>
      <c r="AV532" s="13" t="s">
        <v>85</v>
      </c>
      <c r="AW532" s="13" t="s">
        <v>39</v>
      </c>
      <c r="AX532" s="13" t="s">
        <v>78</v>
      </c>
      <c r="AY532" s="260" t="s">
        <v>132</v>
      </c>
    </row>
    <row r="533" s="14" customFormat="1">
      <c r="A533" s="14"/>
      <c r="B533" s="261"/>
      <c r="C533" s="262"/>
      <c r="D533" s="247" t="s">
        <v>144</v>
      </c>
      <c r="E533" s="263" t="s">
        <v>32</v>
      </c>
      <c r="F533" s="264" t="s">
        <v>524</v>
      </c>
      <c r="G533" s="262"/>
      <c r="H533" s="265">
        <v>6</v>
      </c>
      <c r="I533" s="266"/>
      <c r="J533" s="262"/>
      <c r="K533" s="262"/>
      <c r="L533" s="267"/>
      <c r="M533" s="268"/>
      <c r="N533" s="269"/>
      <c r="O533" s="269"/>
      <c r="P533" s="269"/>
      <c r="Q533" s="269"/>
      <c r="R533" s="269"/>
      <c r="S533" s="269"/>
      <c r="T533" s="27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71" t="s">
        <v>144</v>
      </c>
      <c r="AU533" s="271" t="s">
        <v>88</v>
      </c>
      <c r="AV533" s="14" t="s">
        <v>88</v>
      </c>
      <c r="AW533" s="14" t="s">
        <v>39</v>
      </c>
      <c r="AX533" s="14" t="s">
        <v>78</v>
      </c>
      <c r="AY533" s="271" t="s">
        <v>132</v>
      </c>
    </row>
    <row r="534" s="15" customFormat="1">
      <c r="A534" s="15"/>
      <c r="B534" s="272"/>
      <c r="C534" s="273"/>
      <c r="D534" s="247" t="s">
        <v>144</v>
      </c>
      <c r="E534" s="274" t="s">
        <v>32</v>
      </c>
      <c r="F534" s="275" t="s">
        <v>155</v>
      </c>
      <c r="G534" s="273"/>
      <c r="H534" s="276">
        <v>6</v>
      </c>
      <c r="I534" s="277"/>
      <c r="J534" s="273"/>
      <c r="K534" s="273"/>
      <c r="L534" s="278"/>
      <c r="M534" s="279"/>
      <c r="N534" s="280"/>
      <c r="O534" s="280"/>
      <c r="P534" s="280"/>
      <c r="Q534" s="280"/>
      <c r="R534" s="280"/>
      <c r="S534" s="280"/>
      <c r="T534" s="281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82" t="s">
        <v>144</v>
      </c>
      <c r="AU534" s="282" t="s">
        <v>88</v>
      </c>
      <c r="AV534" s="15" t="s">
        <v>156</v>
      </c>
      <c r="AW534" s="15" t="s">
        <v>39</v>
      </c>
      <c r="AX534" s="15" t="s">
        <v>85</v>
      </c>
      <c r="AY534" s="282" t="s">
        <v>132</v>
      </c>
    </row>
    <row r="535" s="2" customFormat="1" ht="16.5" customHeight="1">
      <c r="A535" s="41"/>
      <c r="B535" s="42"/>
      <c r="C535" s="234" t="s">
        <v>525</v>
      </c>
      <c r="D535" s="234" t="s">
        <v>135</v>
      </c>
      <c r="E535" s="235" t="s">
        <v>526</v>
      </c>
      <c r="F535" s="236" t="s">
        <v>527</v>
      </c>
      <c r="G535" s="237" t="s">
        <v>138</v>
      </c>
      <c r="H535" s="238">
        <v>23</v>
      </c>
      <c r="I535" s="239"/>
      <c r="J535" s="240">
        <f>ROUND(I535*H535,2)</f>
        <v>0</v>
      </c>
      <c r="K535" s="236" t="s">
        <v>139</v>
      </c>
      <c r="L535" s="47"/>
      <c r="M535" s="241" t="s">
        <v>32</v>
      </c>
      <c r="N535" s="242" t="s">
        <v>49</v>
      </c>
      <c r="O535" s="87"/>
      <c r="P535" s="243">
        <f>O535*H535</f>
        <v>0</v>
      </c>
      <c r="Q535" s="243">
        <v>0</v>
      </c>
      <c r="R535" s="243">
        <f>Q535*H535</f>
        <v>0</v>
      </c>
      <c r="S535" s="243">
        <v>0</v>
      </c>
      <c r="T535" s="244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45" t="s">
        <v>140</v>
      </c>
      <c r="AT535" s="245" t="s">
        <v>135</v>
      </c>
      <c r="AU535" s="245" t="s">
        <v>88</v>
      </c>
      <c r="AY535" s="19" t="s">
        <v>132</v>
      </c>
      <c r="BE535" s="246">
        <f>IF(N535="základní",J535,0)</f>
        <v>0</v>
      </c>
      <c r="BF535" s="246">
        <f>IF(N535="snížená",J535,0)</f>
        <v>0</v>
      </c>
      <c r="BG535" s="246">
        <f>IF(N535="zákl. přenesená",J535,0)</f>
        <v>0</v>
      </c>
      <c r="BH535" s="246">
        <f>IF(N535="sníž. přenesená",J535,0)</f>
        <v>0</v>
      </c>
      <c r="BI535" s="246">
        <f>IF(N535="nulová",J535,0)</f>
        <v>0</v>
      </c>
      <c r="BJ535" s="19" t="s">
        <v>85</v>
      </c>
      <c r="BK535" s="246">
        <f>ROUND(I535*H535,2)</f>
        <v>0</v>
      </c>
      <c r="BL535" s="19" t="s">
        <v>140</v>
      </c>
      <c r="BM535" s="245" t="s">
        <v>528</v>
      </c>
    </row>
    <row r="536" s="2" customFormat="1">
      <c r="A536" s="41"/>
      <c r="B536" s="42"/>
      <c r="C536" s="43"/>
      <c r="D536" s="247" t="s">
        <v>142</v>
      </c>
      <c r="E536" s="43"/>
      <c r="F536" s="248" t="s">
        <v>529</v>
      </c>
      <c r="G536" s="43"/>
      <c r="H536" s="43"/>
      <c r="I536" s="151"/>
      <c r="J536" s="43"/>
      <c r="K536" s="43"/>
      <c r="L536" s="47"/>
      <c r="M536" s="249"/>
      <c r="N536" s="250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19" t="s">
        <v>142</v>
      </c>
      <c r="AU536" s="19" t="s">
        <v>88</v>
      </c>
    </row>
    <row r="537" s="13" customFormat="1">
      <c r="A537" s="13"/>
      <c r="B537" s="251"/>
      <c r="C537" s="252"/>
      <c r="D537" s="247" t="s">
        <v>144</v>
      </c>
      <c r="E537" s="253" t="s">
        <v>32</v>
      </c>
      <c r="F537" s="254" t="s">
        <v>530</v>
      </c>
      <c r="G537" s="252"/>
      <c r="H537" s="253" t="s">
        <v>32</v>
      </c>
      <c r="I537" s="255"/>
      <c r="J537" s="252"/>
      <c r="K537" s="252"/>
      <c r="L537" s="256"/>
      <c r="M537" s="257"/>
      <c r="N537" s="258"/>
      <c r="O537" s="258"/>
      <c r="P537" s="258"/>
      <c r="Q537" s="258"/>
      <c r="R537" s="258"/>
      <c r="S537" s="258"/>
      <c r="T537" s="25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0" t="s">
        <v>144</v>
      </c>
      <c r="AU537" s="260" t="s">
        <v>88</v>
      </c>
      <c r="AV537" s="13" t="s">
        <v>85</v>
      </c>
      <c r="AW537" s="13" t="s">
        <v>39</v>
      </c>
      <c r="AX537" s="13" t="s">
        <v>78</v>
      </c>
      <c r="AY537" s="260" t="s">
        <v>132</v>
      </c>
    </row>
    <row r="538" s="13" customFormat="1">
      <c r="A538" s="13"/>
      <c r="B538" s="251"/>
      <c r="C538" s="252"/>
      <c r="D538" s="247" t="s">
        <v>144</v>
      </c>
      <c r="E538" s="253" t="s">
        <v>32</v>
      </c>
      <c r="F538" s="254" t="s">
        <v>520</v>
      </c>
      <c r="G538" s="252"/>
      <c r="H538" s="253" t="s">
        <v>32</v>
      </c>
      <c r="I538" s="255"/>
      <c r="J538" s="252"/>
      <c r="K538" s="252"/>
      <c r="L538" s="256"/>
      <c r="M538" s="257"/>
      <c r="N538" s="258"/>
      <c r="O538" s="258"/>
      <c r="P538" s="258"/>
      <c r="Q538" s="258"/>
      <c r="R538" s="258"/>
      <c r="S538" s="258"/>
      <c r="T538" s="25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0" t="s">
        <v>144</v>
      </c>
      <c r="AU538" s="260" t="s">
        <v>88</v>
      </c>
      <c r="AV538" s="13" t="s">
        <v>85</v>
      </c>
      <c r="AW538" s="13" t="s">
        <v>39</v>
      </c>
      <c r="AX538" s="13" t="s">
        <v>78</v>
      </c>
      <c r="AY538" s="260" t="s">
        <v>132</v>
      </c>
    </row>
    <row r="539" s="13" customFormat="1">
      <c r="A539" s="13"/>
      <c r="B539" s="251"/>
      <c r="C539" s="252"/>
      <c r="D539" s="247" t="s">
        <v>144</v>
      </c>
      <c r="E539" s="253" t="s">
        <v>32</v>
      </c>
      <c r="F539" s="254" t="s">
        <v>521</v>
      </c>
      <c r="G539" s="252"/>
      <c r="H539" s="253" t="s">
        <v>32</v>
      </c>
      <c r="I539" s="255"/>
      <c r="J539" s="252"/>
      <c r="K539" s="252"/>
      <c r="L539" s="256"/>
      <c r="M539" s="257"/>
      <c r="N539" s="258"/>
      <c r="O539" s="258"/>
      <c r="P539" s="258"/>
      <c r="Q539" s="258"/>
      <c r="R539" s="258"/>
      <c r="S539" s="258"/>
      <c r="T539" s="25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0" t="s">
        <v>144</v>
      </c>
      <c r="AU539" s="260" t="s">
        <v>88</v>
      </c>
      <c r="AV539" s="13" t="s">
        <v>85</v>
      </c>
      <c r="AW539" s="13" t="s">
        <v>39</v>
      </c>
      <c r="AX539" s="13" t="s">
        <v>78</v>
      </c>
      <c r="AY539" s="260" t="s">
        <v>132</v>
      </c>
    </row>
    <row r="540" s="13" customFormat="1">
      <c r="A540" s="13"/>
      <c r="B540" s="251"/>
      <c r="C540" s="252"/>
      <c r="D540" s="247" t="s">
        <v>144</v>
      </c>
      <c r="E540" s="253" t="s">
        <v>32</v>
      </c>
      <c r="F540" s="254" t="s">
        <v>522</v>
      </c>
      <c r="G540" s="252"/>
      <c r="H540" s="253" t="s">
        <v>32</v>
      </c>
      <c r="I540" s="255"/>
      <c r="J540" s="252"/>
      <c r="K540" s="252"/>
      <c r="L540" s="256"/>
      <c r="M540" s="257"/>
      <c r="N540" s="258"/>
      <c r="O540" s="258"/>
      <c r="P540" s="258"/>
      <c r="Q540" s="258"/>
      <c r="R540" s="258"/>
      <c r="S540" s="258"/>
      <c r="T540" s="25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0" t="s">
        <v>144</v>
      </c>
      <c r="AU540" s="260" t="s">
        <v>88</v>
      </c>
      <c r="AV540" s="13" t="s">
        <v>85</v>
      </c>
      <c r="AW540" s="13" t="s">
        <v>39</v>
      </c>
      <c r="AX540" s="13" t="s">
        <v>78</v>
      </c>
      <c r="AY540" s="260" t="s">
        <v>132</v>
      </c>
    </row>
    <row r="541" s="13" customFormat="1">
      <c r="A541" s="13"/>
      <c r="B541" s="251"/>
      <c r="C541" s="252"/>
      <c r="D541" s="247" t="s">
        <v>144</v>
      </c>
      <c r="E541" s="253" t="s">
        <v>32</v>
      </c>
      <c r="F541" s="254" t="s">
        <v>523</v>
      </c>
      <c r="G541" s="252"/>
      <c r="H541" s="253" t="s">
        <v>32</v>
      </c>
      <c r="I541" s="255"/>
      <c r="J541" s="252"/>
      <c r="K541" s="252"/>
      <c r="L541" s="256"/>
      <c r="M541" s="257"/>
      <c r="N541" s="258"/>
      <c r="O541" s="258"/>
      <c r="P541" s="258"/>
      <c r="Q541" s="258"/>
      <c r="R541" s="258"/>
      <c r="S541" s="258"/>
      <c r="T541" s="259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60" t="s">
        <v>144</v>
      </c>
      <c r="AU541" s="260" t="s">
        <v>88</v>
      </c>
      <c r="AV541" s="13" t="s">
        <v>85</v>
      </c>
      <c r="AW541" s="13" t="s">
        <v>39</v>
      </c>
      <c r="AX541" s="13" t="s">
        <v>78</v>
      </c>
      <c r="AY541" s="260" t="s">
        <v>132</v>
      </c>
    </row>
    <row r="542" s="14" customFormat="1">
      <c r="A542" s="14"/>
      <c r="B542" s="261"/>
      <c r="C542" s="262"/>
      <c r="D542" s="247" t="s">
        <v>144</v>
      </c>
      <c r="E542" s="263" t="s">
        <v>32</v>
      </c>
      <c r="F542" s="264" t="s">
        <v>195</v>
      </c>
      <c r="G542" s="262"/>
      <c r="H542" s="265">
        <v>3</v>
      </c>
      <c r="I542" s="266"/>
      <c r="J542" s="262"/>
      <c r="K542" s="262"/>
      <c r="L542" s="267"/>
      <c r="M542" s="268"/>
      <c r="N542" s="269"/>
      <c r="O542" s="269"/>
      <c r="P542" s="269"/>
      <c r="Q542" s="269"/>
      <c r="R542" s="269"/>
      <c r="S542" s="269"/>
      <c r="T542" s="27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71" t="s">
        <v>144</v>
      </c>
      <c r="AU542" s="271" t="s">
        <v>88</v>
      </c>
      <c r="AV542" s="14" t="s">
        <v>88</v>
      </c>
      <c r="AW542" s="14" t="s">
        <v>39</v>
      </c>
      <c r="AX542" s="14" t="s">
        <v>78</v>
      </c>
      <c r="AY542" s="271" t="s">
        <v>132</v>
      </c>
    </row>
    <row r="543" s="14" customFormat="1">
      <c r="A543" s="14"/>
      <c r="B543" s="261"/>
      <c r="C543" s="262"/>
      <c r="D543" s="247" t="s">
        <v>144</v>
      </c>
      <c r="E543" s="263" t="s">
        <v>32</v>
      </c>
      <c r="F543" s="264" t="s">
        <v>531</v>
      </c>
      <c r="G543" s="262"/>
      <c r="H543" s="265">
        <v>12</v>
      </c>
      <c r="I543" s="266"/>
      <c r="J543" s="262"/>
      <c r="K543" s="262"/>
      <c r="L543" s="267"/>
      <c r="M543" s="268"/>
      <c r="N543" s="269"/>
      <c r="O543" s="269"/>
      <c r="P543" s="269"/>
      <c r="Q543" s="269"/>
      <c r="R543" s="269"/>
      <c r="S543" s="269"/>
      <c r="T543" s="270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71" t="s">
        <v>144</v>
      </c>
      <c r="AU543" s="271" t="s">
        <v>88</v>
      </c>
      <c r="AV543" s="14" t="s">
        <v>88</v>
      </c>
      <c r="AW543" s="14" t="s">
        <v>39</v>
      </c>
      <c r="AX543" s="14" t="s">
        <v>78</v>
      </c>
      <c r="AY543" s="271" t="s">
        <v>132</v>
      </c>
    </row>
    <row r="544" s="14" customFormat="1">
      <c r="A544" s="14"/>
      <c r="B544" s="261"/>
      <c r="C544" s="262"/>
      <c r="D544" s="247" t="s">
        <v>144</v>
      </c>
      <c r="E544" s="263" t="s">
        <v>32</v>
      </c>
      <c r="F544" s="264" t="s">
        <v>318</v>
      </c>
      <c r="G544" s="262"/>
      <c r="H544" s="265">
        <v>8</v>
      </c>
      <c r="I544" s="266"/>
      <c r="J544" s="262"/>
      <c r="K544" s="262"/>
      <c r="L544" s="267"/>
      <c r="M544" s="268"/>
      <c r="N544" s="269"/>
      <c r="O544" s="269"/>
      <c r="P544" s="269"/>
      <c r="Q544" s="269"/>
      <c r="R544" s="269"/>
      <c r="S544" s="269"/>
      <c r="T544" s="27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71" t="s">
        <v>144</v>
      </c>
      <c r="AU544" s="271" t="s">
        <v>88</v>
      </c>
      <c r="AV544" s="14" t="s">
        <v>88</v>
      </c>
      <c r="AW544" s="14" t="s">
        <v>39</v>
      </c>
      <c r="AX544" s="14" t="s">
        <v>78</v>
      </c>
      <c r="AY544" s="271" t="s">
        <v>132</v>
      </c>
    </row>
    <row r="545" s="15" customFormat="1">
      <c r="A545" s="15"/>
      <c r="B545" s="272"/>
      <c r="C545" s="273"/>
      <c r="D545" s="247" t="s">
        <v>144</v>
      </c>
      <c r="E545" s="274" t="s">
        <v>32</v>
      </c>
      <c r="F545" s="275" t="s">
        <v>155</v>
      </c>
      <c r="G545" s="273"/>
      <c r="H545" s="276">
        <v>23</v>
      </c>
      <c r="I545" s="277"/>
      <c r="J545" s="273"/>
      <c r="K545" s="273"/>
      <c r="L545" s="278"/>
      <c r="M545" s="279"/>
      <c r="N545" s="280"/>
      <c r="O545" s="280"/>
      <c r="P545" s="280"/>
      <c r="Q545" s="280"/>
      <c r="R545" s="280"/>
      <c r="S545" s="280"/>
      <c r="T545" s="281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82" t="s">
        <v>144</v>
      </c>
      <c r="AU545" s="282" t="s">
        <v>88</v>
      </c>
      <c r="AV545" s="15" t="s">
        <v>156</v>
      </c>
      <c r="AW545" s="15" t="s">
        <v>39</v>
      </c>
      <c r="AX545" s="15" t="s">
        <v>85</v>
      </c>
      <c r="AY545" s="282" t="s">
        <v>132</v>
      </c>
    </row>
    <row r="546" s="2" customFormat="1" ht="16.5" customHeight="1">
      <c r="A546" s="41"/>
      <c r="B546" s="42"/>
      <c r="C546" s="234" t="s">
        <v>532</v>
      </c>
      <c r="D546" s="234" t="s">
        <v>135</v>
      </c>
      <c r="E546" s="235" t="s">
        <v>533</v>
      </c>
      <c r="F546" s="236" t="s">
        <v>534</v>
      </c>
      <c r="G546" s="237" t="s">
        <v>138</v>
      </c>
      <c r="H546" s="238">
        <v>4</v>
      </c>
      <c r="I546" s="239"/>
      <c r="J546" s="240">
        <f>ROUND(I546*H546,2)</f>
        <v>0</v>
      </c>
      <c r="K546" s="236" t="s">
        <v>139</v>
      </c>
      <c r="L546" s="47"/>
      <c r="M546" s="241" t="s">
        <v>32</v>
      </c>
      <c r="N546" s="242" t="s">
        <v>49</v>
      </c>
      <c r="O546" s="87"/>
      <c r="P546" s="243">
        <f>O546*H546</f>
        <v>0</v>
      </c>
      <c r="Q546" s="243">
        <v>0</v>
      </c>
      <c r="R546" s="243">
        <f>Q546*H546</f>
        <v>0</v>
      </c>
      <c r="S546" s="243">
        <v>0</v>
      </c>
      <c r="T546" s="244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45" t="s">
        <v>140</v>
      </c>
      <c r="AT546" s="245" t="s">
        <v>135</v>
      </c>
      <c r="AU546" s="245" t="s">
        <v>88</v>
      </c>
      <c r="AY546" s="19" t="s">
        <v>132</v>
      </c>
      <c r="BE546" s="246">
        <f>IF(N546="základní",J546,0)</f>
        <v>0</v>
      </c>
      <c r="BF546" s="246">
        <f>IF(N546="snížená",J546,0)</f>
        <v>0</v>
      </c>
      <c r="BG546" s="246">
        <f>IF(N546="zákl. přenesená",J546,0)</f>
        <v>0</v>
      </c>
      <c r="BH546" s="246">
        <f>IF(N546="sníž. přenesená",J546,0)</f>
        <v>0</v>
      </c>
      <c r="BI546" s="246">
        <f>IF(N546="nulová",J546,0)</f>
        <v>0</v>
      </c>
      <c r="BJ546" s="19" t="s">
        <v>85</v>
      </c>
      <c r="BK546" s="246">
        <f>ROUND(I546*H546,2)</f>
        <v>0</v>
      </c>
      <c r="BL546" s="19" t="s">
        <v>140</v>
      </c>
      <c r="BM546" s="245" t="s">
        <v>535</v>
      </c>
    </row>
    <row r="547" s="2" customFormat="1">
      <c r="A547" s="41"/>
      <c r="B547" s="42"/>
      <c r="C547" s="43"/>
      <c r="D547" s="247" t="s">
        <v>142</v>
      </c>
      <c r="E547" s="43"/>
      <c r="F547" s="248" t="s">
        <v>536</v>
      </c>
      <c r="G547" s="43"/>
      <c r="H547" s="43"/>
      <c r="I547" s="151"/>
      <c r="J547" s="43"/>
      <c r="K547" s="43"/>
      <c r="L547" s="47"/>
      <c r="M547" s="249"/>
      <c r="N547" s="250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19" t="s">
        <v>142</v>
      </c>
      <c r="AU547" s="19" t="s">
        <v>88</v>
      </c>
    </row>
    <row r="548" s="13" customFormat="1">
      <c r="A548" s="13"/>
      <c r="B548" s="251"/>
      <c r="C548" s="252"/>
      <c r="D548" s="247" t="s">
        <v>144</v>
      </c>
      <c r="E548" s="253" t="s">
        <v>32</v>
      </c>
      <c r="F548" s="254" t="s">
        <v>537</v>
      </c>
      <c r="G548" s="252"/>
      <c r="H548" s="253" t="s">
        <v>32</v>
      </c>
      <c r="I548" s="255"/>
      <c r="J548" s="252"/>
      <c r="K548" s="252"/>
      <c r="L548" s="256"/>
      <c r="M548" s="257"/>
      <c r="N548" s="258"/>
      <c r="O548" s="258"/>
      <c r="P548" s="258"/>
      <c r="Q548" s="258"/>
      <c r="R548" s="258"/>
      <c r="S548" s="258"/>
      <c r="T548" s="25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0" t="s">
        <v>144</v>
      </c>
      <c r="AU548" s="260" t="s">
        <v>88</v>
      </c>
      <c r="AV548" s="13" t="s">
        <v>85</v>
      </c>
      <c r="AW548" s="13" t="s">
        <v>39</v>
      </c>
      <c r="AX548" s="13" t="s">
        <v>78</v>
      </c>
      <c r="AY548" s="260" t="s">
        <v>132</v>
      </c>
    </row>
    <row r="549" s="13" customFormat="1">
      <c r="A549" s="13"/>
      <c r="B549" s="251"/>
      <c r="C549" s="252"/>
      <c r="D549" s="247" t="s">
        <v>144</v>
      </c>
      <c r="E549" s="253" t="s">
        <v>32</v>
      </c>
      <c r="F549" s="254" t="s">
        <v>538</v>
      </c>
      <c r="G549" s="252"/>
      <c r="H549" s="253" t="s">
        <v>32</v>
      </c>
      <c r="I549" s="255"/>
      <c r="J549" s="252"/>
      <c r="K549" s="252"/>
      <c r="L549" s="256"/>
      <c r="M549" s="257"/>
      <c r="N549" s="258"/>
      <c r="O549" s="258"/>
      <c r="P549" s="258"/>
      <c r="Q549" s="258"/>
      <c r="R549" s="258"/>
      <c r="S549" s="258"/>
      <c r="T549" s="259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0" t="s">
        <v>144</v>
      </c>
      <c r="AU549" s="260" t="s">
        <v>88</v>
      </c>
      <c r="AV549" s="13" t="s">
        <v>85</v>
      </c>
      <c r="AW549" s="13" t="s">
        <v>39</v>
      </c>
      <c r="AX549" s="13" t="s">
        <v>78</v>
      </c>
      <c r="AY549" s="260" t="s">
        <v>132</v>
      </c>
    </row>
    <row r="550" s="13" customFormat="1">
      <c r="A550" s="13"/>
      <c r="B550" s="251"/>
      <c r="C550" s="252"/>
      <c r="D550" s="247" t="s">
        <v>144</v>
      </c>
      <c r="E550" s="253" t="s">
        <v>32</v>
      </c>
      <c r="F550" s="254" t="s">
        <v>539</v>
      </c>
      <c r="G550" s="252"/>
      <c r="H550" s="253" t="s">
        <v>32</v>
      </c>
      <c r="I550" s="255"/>
      <c r="J550" s="252"/>
      <c r="K550" s="252"/>
      <c r="L550" s="256"/>
      <c r="M550" s="257"/>
      <c r="N550" s="258"/>
      <c r="O550" s="258"/>
      <c r="P550" s="258"/>
      <c r="Q550" s="258"/>
      <c r="R550" s="258"/>
      <c r="S550" s="258"/>
      <c r="T550" s="25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0" t="s">
        <v>144</v>
      </c>
      <c r="AU550" s="260" t="s">
        <v>88</v>
      </c>
      <c r="AV550" s="13" t="s">
        <v>85</v>
      </c>
      <c r="AW550" s="13" t="s">
        <v>39</v>
      </c>
      <c r="AX550" s="13" t="s">
        <v>78</v>
      </c>
      <c r="AY550" s="260" t="s">
        <v>132</v>
      </c>
    </row>
    <row r="551" s="13" customFormat="1">
      <c r="A551" s="13"/>
      <c r="B551" s="251"/>
      <c r="C551" s="252"/>
      <c r="D551" s="247" t="s">
        <v>144</v>
      </c>
      <c r="E551" s="253" t="s">
        <v>32</v>
      </c>
      <c r="F551" s="254" t="s">
        <v>540</v>
      </c>
      <c r="G551" s="252"/>
      <c r="H551" s="253" t="s">
        <v>32</v>
      </c>
      <c r="I551" s="255"/>
      <c r="J551" s="252"/>
      <c r="K551" s="252"/>
      <c r="L551" s="256"/>
      <c r="M551" s="257"/>
      <c r="N551" s="258"/>
      <c r="O551" s="258"/>
      <c r="P551" s="258"/>
      <c r="Q551" s="258"/>
      <c r="R551" s="258"/>
      <c r="S551" s="258"/>
      <c r="T551" s="25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60" t="s">
        <v>144</v>
      </c>
      <c r="AU551" s="260" t="s">
        <v>88</v>
      </c>
      <c r="AV551" s="13" t="s">
        <v>85</v>
      </c>
      <c r="AW551" s="13" t="s">
        <v>39</v>
      </c>
      <c r="AX551" s="13" t="s">
        <v>78</v>
      </c>
      <c r="AY551" s="260" t="s">
        <v>132</v>
      </c>
    </row>
    <row r="552" s="13" customFormat="1">
      <c r="A552" s="13"/>
      <c r="B552" s="251"/>
      <c r="C552" s="252"/>
      <c r="D552" s="247" t="s">
        <v>144</v>
      </c>
      <c r="E552" s="253" t="s">
        <v>32</v>
      </c>
      <c r="F552" s="254" t="s">
        <v>523</v>
      </c>
      <c r="G552" s="252"/>
      <c r="H552" s="253" t="s">
        <v>32</v>
      </c>
      <c r="I552" s="255"/>
      <c r="J552" s="252"/>
      <c r="K552" s="252"/>
      <c r="L552" s="256"/>
      <c r="M552" s="257"/>
      <c r="N552" s="258"/>
      <c r="O552" s="258"/>
      <c r="P552" s="258"/>
      <c r="Q552" s="258"/>
      <c r="R552" s="258"/>
      <c r="S552" s="258"/>
      <c r="T552" s="25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0" t="s">
        <v>144</v>
      </c>
      <c r="AU552" s="260" t="s">
        <v>88</v>
      </c>
      <c r="AV552" s="13" t="s">
        <v>85</v>
      </c>
      <c r="AW552" s="13" t="s">
        <v>39</v>
      </c>
      <c r="AX552" s="13" t="s">
        <v>78</v>
      </c>
      <c r="AY552" s="260" t="s">
        <v>132</v>
      </c>
    </row>
    <row r="553" s="14" customFormat="1">
      <c r="A553" s="14"/>
      <c r="B553" s="261"/>
      <c r="C553" s="262"/>
      <c r="D553" s="247" t="s">
        <v>144</v>
      </c>
      <c r="E553" s="263" t="s">
        <v>32</v>
      </c>
      <c r="F553" s="264" t="s">
        <v>541</v>
      </c>
      <c r="G553" s="262"/>
      <c r="H553" s="265">
        <v>2</v>
      </c>
      <c r="I553" s="266"/>
      <c r="J553" s="262"/>
      <c r="K553" s="262"/>
      <c r="L553" s="267"/>
      <c r="M553" s="268"/>
      <c r="N553" s="269"/>
      <c r="O553" s="269"/>
      <c r="P553" s="269"/>
      <c r="Q553" s="269"/>
      <c r="R553" s="269"/>
      <c r="S553" s="269"/>
      <c r="T553" s="27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71" t="s">
        <v>144</v>
      </c>
      <c r="AU553" s="271" t="s">
        <v>88</v>
      </c>
      <c r="AV553" s="14" t="s">
        <v>88</v>
      </c>
      <c r="AW553" s="14" t="s">
        <v>39</v>
      </c>
      <c r="AX553" s="14" t="s">
        <v>78</v>
      </c>
      <c r="AY553" s="271" t="s">
        <v>132</v>
      </c>
    </row>
    <row r="554" s="14" customFormat="1">
      <c r="A554" s="14"/>
      <c r="B554" s="261"/>
      <c r="C554" s="262"/>
      <c r="D554" s="247" t="s">
        <v>144</v>
      </c>
      <c r="E554" s="263" t="s">
        <v>32</v>
      </c>
      <c r="F554" s="264" t="s">
        <v>332</v>
      </c>
      <c r="G554" s="262"/>
      <c r="H554" s="265">
        <v>2</v>
      </c>
      <c r="I554" s="266"/>
      <c r="J554" s="262"/>
      <c r="K554" s="262"/>
      <c r="L554" s="267"/>
      <c r="M554" s="268"/>
      <c r="N554" s="269"/>
      <c r="O554" s="269"/>
      <c r="P554" s="269"/>
      <c r="Q554" s="269"/>
      <c r="R554" s="269"/>
      <c r="S554" s="269"/>
      <c r="T554" s="27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71" t="s">
        <v>144</v>
      </c>
      <c r="AU554" s="271" t="s">
        <v>88</v>
      </c>
      <c r="AV554" s="14" t="s">
        <v>88</v>
      </c>
      <c r="AW554" s="14" t="s">
        <v>39</v>
      </c>
      <c r="AX554" s="14" t="s">
        <v>78</v>
      </c>
      <c r="AY554" s="271" t="s">
        <v>132</v>
      </c>
    </row>
    <row r="555" s="15" customFormat="1">
      <c r="A555" s="15"/>
      <c r="B555" s="272"/>
      <c r="C555" s="273"/>
      <c r="D555" s="247" t="s">
        <v>144</v>
      </c>
      <c r="E555" s="274" t="s">
        <v>32</v>
      </c>
      <c r="F555" s="275" t="s">
        <v>155</v>
      </c>
      <c r="G555" s="273"/>
      <c r="H555" s="276">
        <v>4</v>
      </c>
      <c r="I555" s="277"/>
      <c r="J555" s="273"/>
      <c r="K555" s="273"/>
      <c r="L555" s="278"/>
      <c r="M555" s="279"/>
      <c r="N555" s="280"/>
      <c r="O555" s="280"/>
      <c r="P555" s="280"/>
      <c r="Q555" s="280"/>
      <c r="R555" s="280"/>
      <c r="S555" s="280"/>
      <c r="T555" s="281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82" t="s">
        <v>144</v>
      </c>
      <c r="AU555" s="282" t="s">
        <v>88</v>
      </c>
      <c r="AV555" s="15" t="s">
        <v>156</v>
      </c>
      <c r="AW555" s="15" t="s">
        <v>39</v>
      </c>
      <c r="AX555" s="15" t="s">
        <v>85</v>
      </c>
      <c r="AY555" s="282" t="s">
        <v>132</v>
      </c>
    </row>
    <row r="556" s="2" customFormat="1" ht="16.5" customHeight="1">
      <c r="A556" s="41"/>
      <c r="B556" s="42"/>
      <c r="C556" s="234" t="s">
        <v>542</v>
      </c>
      <c r="D556" s="234" t="s">
        <v>135</v>
      </c>
      <c r="E556" s="235" t="s">
        <v>543</v>
      </c>
      <c r="F556" s="236" t="s">
        <v>544</v>
      </c>
      <c r="G556" s="237" t="s">
        <v>138</v>
      </c>
      <c r="H556" s="238">
        <v>6</v>
      </c>
      <c r="I556" s="239"/>
      <c r="J556" s="240">
        <f>ROUND(I556*H556,2)</f>
        <v>0</v>
      </c>
      <c r="K556" s="236" t="s">
        <v>139</v>
      </c>
      <c r="L556" s="47"/>
      <c r="M556" s="241" t="s">
        <v>32</v>
      </c>
      <c r="N556" s="242" t="s">
        <v>49</v>
      </c>
      <c r="O556" s="87"/>
      <c r="P556" s="243">
        <f>O556*H556</f>
        <v>0</v>
      </c>
      <c r="Q556" s="243">
        <v>0</v>
      </c>
      <c r="R556" s="243">
        <f>Q556*H556</f>
        <v>0</v>
      </c>
      <c r="S556" s="243">
        <v>0</v>
      </c>
      <c r="T556" s="244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45" t="s">
        <v>140</v>
      </c>
      <c r="AT556" s="245" t="s">
        <v>135</v>
      </c>
      <c r="AU556" s="245" t="s">
        <v>88</v>
      </c>
      <c r="AY556" s="19" t="s">
        <v>132</v>
      </c>
      <c r="BE556" s="246">
        <f>IF(N556="základní",J556,0)</f>
        <v>0</v>
      </c>
      <c r="BF556" s="246">
        <f>IF(N556="snížená",J556,0)</f>
        <v>0</v>
      </c>
      <c r="BG556" s="246">
        <f>IF(N556="zákl. přenesená",J556,0)</f>
        <v>0</v>
      </c>
      <c r="BH556" s="246">
        <f>IF(N556="sníž. přenesená",J556,0)</f>
        <v>0</v>
      </c>
      <c r="BI556" s="246">
        <f>IF(N556="nulová",J556,0)</f>
        <v>0</v>
      </c>
      <c r="BJ556" s="19" t="s">
        <v>85</v>
      </c>
      <c r="BK556" s="246">
        <f>ROUND(I556*H556,2)</f>
        <v>0</v>
      </c>
      <c r="BL556" s="19" t="s">
        <v>140</v>
      </c>
      <c r="BM556" s="245" t="s">
        <v>545</v>
      </c>
    </row>
    <row r="557" s="2" customFormat="1">
      <c r="A557" s="41"/>
      <c r="B557" s="42"/>
      <c r="C557" s="43"/>
      <c r="D557" s="247" t="s">
        <v>142</v>
      </c>
      <c r="E557" s="43"/>
      <c r="F557" s="248" t="s">
        <v>546</v>
      </c>
      <c r="G557" s="43"/>
      <c r="H557" s="43"/>
      <c r="I557" s="151"/>
      <c r="J557" s="43"/>
      <c r="K557" s="43"/>
      <c r="L557" s="47"/>
      <c r="M557" s="249"/>
      <c r="N557" s="250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19" t="s">
        <v>142</v>
      </c>
      <c r="AU557" s="19" t="s">
        <v>88</v>
      </c>
    </row>
    <row r="558" s="13" customFormat="1">
      <c r="A558" s="13"/>
      <c r="B558" s="251"/>
      <c r="C558" s="252"/>
      <c r="D558" s="247" t="s">
        <v>144</v>
      </c>
      <c r="E558" s="253" t="s">
        <v>32</v>
      </c>
      <c r="F558" s="254" t="s">
        <v>519</v>
      </c>
      <c r="G558" s="252"/>
      <c r="H558" s="253" t="s">
        <v>32</v>
      </c>
      <c r="I558" s="255"/>
      <c r="J558" s="252"/>
      <c r="K558" s="252"/>
      <c r="L558" s="256"/>
      <c r="M558" s="257"/>
      <c r="N558" s="258"/>
      <c r="O558" s="258"/>
      <c r="P558" s="258"/>
      <c r="Q558" s="258"/>
      <c r="R558" s="258"/>
      <c r="S558" s="258"/>
      <c r="T558" s="25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0" t="s">
        <v>144</v>
      </c>
      <c r="AU558" s="260" t="s">
        <v>88</v>
      </c>
      <c r="AV558" s="13" t="s">
        <v>85</v>
      </c>
      <c r="AW558" s="13" t="s">
        <v>39</v>
      </c>
      <c r="AX558" s="13" t="s">
        <v>78</v>
      </c>
      <c r="AY558" s="260" t="s">
        <v>132</v>
      </c>
    </row>
    <row r="559" s="13" customFormat="1">
      <c r="A559" s="13"/>
      <c r="B559" s="251"/>
      <c r="C559" s="252"/>
      <c r="D559" s="247" t="s">
        <v>144</v>
      </c>
      <c r="E559" s="253" t="s">
        <v>32</v>
      </c>
      <c r="F559" s="254" t="s">
        <v>547</v>
      </c>
      <c r="G559" s="252"/>
      <c r="H559" s="253" t="s">
        <v>32</v>
      </c>
      <c r="I559" s="255"/>
      <c r="J559" s="252"/>
      <c r="K559" s="252"/>
      <c r="L559" s="256"/>
      <c r="M559" s="257"/>
      <c r="N559" s="258"/>
      <c r="O559" s="258"/>
      <c r="P559" s="258"/>
      <c r="Q559" s="258"/>
      <c r="R559" s="258"/>
      <c r="S559" s="258"/>
      <c r="T559" s="25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60" t="s">
        <v>144</v>
      </c>
      <c r="AU559" s="260" t="s">
        <v>88</v>
      </c>
      <c r="AV559" s="13" t="s">
        <v>85</v>
      </c>
      <c r="AW559" s="13" t="s">
        <v>39</v>
      </c>
      <c r="AX559" s="13" t="s">
        <v>78</v>
      </c>
      <c r="AY559" s="260" t="s">
        <v>132</v>
      </c>
    </row>
    <row r="560" s="13" customFormat="1">
      <c r="A560" s="13"/>
      <c r="B560" s="251"/>
      <c r="C560" s="252"/>
      <c r="D560" s="247" t="s">
        <v>144</v>
      </c>
      <c r="E560" s="253" t="s">
        <v>32</v>
      </c>
      <c r="F560" s="254" t="s">
        <v>548</v>
      </c>
      <c r="G560" s="252"/>
      <c r="H560" s="253" t="s">
        <v>32</v>
      </c>
      <c r="I560" s="255"/>
      <c r="J560" s="252"/>
      <c r="K560" s="252"/>
      <c r="L560" s="256"/>
      <c r="M560" s="257"/>
      <c r="N560" s="258"/>
      <c r="O560" s="258"/>
      <c r="P560" s="258"/>
      <c r="Q560" s="258"/>
      <c r="R560" s="258"/>
      <c r="S560" s="258"/>
      <c r="T560" s="259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60" t="s">
        <v>144</v>
      </c>
      <c r="AU560" s="260" t="s">
        <v>88</v>
      </c>
      <c r="AV560" s="13" t="s">
        <v>85</v>
      </c>
      <c r="AW560" s="13" t="s">
        <v>39</v>
      </c>
      <c r="AX560" s="13" t="s">
        <v>78</v>
      </c>
      <c r="AY560" s="260" t="s">
        <v>132</v>
      </c>
    </row>
    <row r="561" s="13" customFormat="1">
      <c r="A561" s="13"/>
      <c r="B561" s="251"/>
      <c r="C561" s="252"/>
      <c r="D561" s="247" t="s">
        <v>144</v>
      </c>
      <c r="E561" s="253" t="s">
        <v>32</v>
      </c>
      <c r="F561" s="254" t="s">
        <v>549</v>
      </c>
      <c r="G561" s="252"/>
      <c r="H561" s="253" t="s">
        <v>32</v>
      </c>
      <c r="I561" s="255"/>
      <c r="J561" s="252"/>
      <c r="K561" s="252"/>
      <c r="L561" s="256"/>
      <c r="M561" s="257"/>
      <c r="N561" s="258"/>
      <c r="O561" s="258"/>
      <c r="P561" s="258"/>
      <c r="Q561" s="258"/>
      <c r="R561" s="258"/>
      <c r="S561" s="258"/>
      <c r="T561" s="25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0" t="s">
        <v>144</v>
      </c>
      <c r="AU561" s="260" t="s">
        <v>88</v>
      </c>
      <c r="AV561" s="13" t="s">
        <v>85</v>
      </c>
      <c r="AW561" s="13" t="s">
        <v>39</v>
      </c>
      <c r="AX561" s="13" t="s">
        <v>78</v>
      </c>
      <c r="AY561" s="260" t="s">
        <v>132</v>
      </c>
    </row>
    <row r="562" s="13" customFormat="1">
      <c r="A562" s="13"/>
      <c r="B562" s="251"/>
      <c r="C562" s="252"/>
      <c r="D562" s="247" t="s">
        <v>144</v>
      </c>
      <c r="E562" s="253" t="s">
        <v>32</v>
      </c>
      <c r="F562" s="254" t="s">
        <v>523</v>
      </c>
      <c r="G562" s="252"/>
      <c r="H562" s="253" t="s">
        <v>32</v>
      </c>
      <c r="I562" s="255"/>
      <c r="J562" s="252"/>
      <c r="K562" s="252"/>
      <c r="L562" s="256"/>
      <c r="M562" s="257"/>
      <c r="N562" s="258"/>
      <c r="O562" s="258"/>
      <c r="P562" s="258"/>
      <c r="Q562" s="258"/>
      <c r="R562" s="258"/>
      <c r="S562" s="258"/>
      <c r="T562" s="259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0" t="s">
        <v>144</v>
      </c>
      <c r="AU562" s="260" t="s">
        <v>88</v>
      </c>
      <c r="AV562" s="13" t="s">
        <v>85</v>
      </c>
      <c r="AW562" s="13" t="s">
        <v>39</v>
      </c>
      <c r="AX562" s="13" t="s">
        <v>78</v>
      </c>
      <c r="AY562" s="260" t="s">
        <v>132</v>
      </c>
    </row>
    <row r="563" s="14" customFormat="1">
      <c r="A563" s="14"/>
      <c r="B563" s="261"/>
      <c r="C563" s="262"/>
      <c r="D563" s="247" t="s">
        <v>144</v>
      </c>
      <c r="E563" s="263" t="s">
        <v>32</v>
      </c>
      <c r="F563" s="264" t="s">
        <v>524</v>
      </c>
      <c r="G563" s="262"/>
      <c r="H563" s="265">
        <v>6</v>
      </c>
      <c r="I563" s="266"/>
      <c r="J563" s="262"/>
      <c r="K563" s="262"/>
      <c r="L563" s="267"/>
      <c r="M563" s="268"/>
      <c r="N563" s="269"/>
      <c r="O563" s="269"/>
      <c r="P563" s="269"/>
      <c r="Q563" s="269"/>
      <c r="R563" s="269"/>
      <c r="S563" s="269"/>
      <c r="T563" s="27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71" t="s">
        <v>144</v>
      </c>
      <c r="AU563" s="271" t="s">
        <v>88</v>
      </c>
      <c r="AV563" s="14" t="s">
        <v>88</v>
      </c>
      <c r="AW563" s="14" t="s">
        <v>39</v>
      </c>
      <c r="AX563" s="14" t="s">
        <v>78</v>
      </c>
      <c r="AY563" s="271" t="s">
        <v>132</v>
      </c>
    </row>
    <row r="564" s="15" customFormat="1">
      <c r="A564" s="15"/>
      <c r="B564" s="272"/>
      <c r="C564" s="273"/>
      <c r="D564" s="247" t="s">
        <v>144</v>
      </c>
      <c r="E564" s="274" t="s">
        <v>32</v>
      </c>
      <c r="F564" s="275" t="s">
        <v>155</v>
      </c>
      <c r="G564" s="273"/>
      <c r="H564" s="276">
        <v>6</v>
      </c>
      <c r="I564" s="277"/>
      <c r="J564" s="273"/>
      <c r="K564" s="273"/>
      <c r="L564" s="278"/>
      <c r="M564" s="279"/>
      <c r="N564" s="280"/>
      <c r="O564" s="280"/>
      <c r="P564" s="280"/>
      <c r="Q564" s="280"/>
      <c r="R564" s="280"/>
      <c r="S564" s="280"/>
      <c r="T564" s="281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82" t="s">
        <v>144</v>
      </c>
      <c r="AU564" s="282" t="s">
        <v>88</v>
      </c>
      <c r="AV564" s="15" t="s">
        <v>156</v>
      </c>
      <c r="AW564" s="15" t="s">
        <v>39</v>
      </c>
      <c r="AX564" s="15" t="s">
        <v>85</v>
      </c>
      <c r="AY564" s="282" t="s">
        <v>132</v>
      </c>
    </row>
    <row r="565" s="2" customFormat="1" ht="16.5" customHeight="1">
      <c r="A565" s="41"/>
      <c r="B565" s="42"/>
      <c r="C565" s="234" t="s">
        <v>550</v>
      </c>
      <c r="D565" s="234" t="s">
        <v>135</v>
      </c>
      <c r="E565" s="235" t="s">
        <v>551</v>
      </c>
      <c r="F565" s="236" t="s">
        <v>552</v>
      </c>
      <c r="G565" s="237" t="s">
        <v>138</v>
      </c>
      <c r="H565" s="238">
        <v>13</v>
      </c>
      <c r="I565" s="239"/>
      <c r="J565" s="240">
        <f>ROUND(I565*H565,2)</f>
        <v>0</v>
      </c>
      <c r="K565" s="236" t="s">
        <v>139</v>
      </c>
      <c r="L565" s="47"/>
      <c r="M565" s="241" t="s">
        <v>32</v>
      </c>
      <c r="N565" s="242" t="s">
        <v>49</v>
      </c>
      <c r="O565" s="87"/>
      <c r="P565" s="243">
        <f>O565*H565</f>
        <v>0</v>
      </c>
      <c r="Q565" s="243">
        <v>0</v>
      </c>
      <c r="R565" s="243">
        <f>Q565*H565</f>
        <v>0</v>
      </c>
      <c r="S565" s="243">
        <v>0</v>
      </c>
      <c r="T565" s="244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45" t="s">
        <v>140</v>
      </c>
      <c r="AT565" s="245" t="s">
        <v>135</v>
      </c>
      <c r="AU565" s="245" t="s">
        <v>88</v>
      </c>
      <c r="AY565" s="19" t="s">
        <v>132</v>
      </c>
      <c r="BE565" s="246">
        <f>IF(N565="základní",J565,0)</f>
        <v>0</v>
      </c>
      <c r="BF565" s="246">
        <f>IF(N565="snížená",J565,0)</f>
        <v>0</v>
      </c>
      <c r="BG565" s="246">
        <f>IF(N565="zákl. přenesená",J565,0)</f>
        <v>0</v>
      </c>
      <c r="BH565" s="246">
        <f>IF(N565="sníž. přenesená",J565,0)</f>
        <v>0</v>
      </c>
      <c r="BI565" s="246">
        <f>IF(N565="nulová",J565,0)</f>
        <v>0</v>
      </c>
      <c r="BJ565" s="19" t="s">
        <v>85</v>
      </c>
      <c r="BK565" s="246">
        <f>ROUND(I565*H565,2)</f>
        <v>0</v>
      </c>
      <c r="BL565" s="19" t="s">
        <v>140</v>
      </c>
      <c r="BM565" s="245" t="s">
        <v>553</v>
      </c>
    </row>
    <row r="566" s="2" customFormat="1">
      <c r="A566" s="41"/>
      <c r="B566" s="42"/>
      <c r="C566" s="43"/>
      <c r="D566" s="247" t="s">
        <v>142</v>
      </c>
      <c r="E566" s="43"/>
      <c r="F566" s="248" t="s">
        <v>554</v>
      </c>
      <c r="G566" s="43"/>
      <c r="H566" s="43"/>
      <c r="I566" s="151"/>
      <c r="J566" s="43"/>
      <c r="K566" s="43"/>
      <c r="L566" s="47"/>
      <c r="M566" s="249"/>
      <c r="N566" s="250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19" t="s">
        <v>142</v>
      </c>
      <c r="AU566" s="19" t="s">
        <v>88</v>
      </c>
    </row>
    <row r="567" s="13" customFormat="1">
      <c r="A567" s="13"/>
      <c r="B567" s="251"/>
      <c r="C567" s="252"/>
      <c r="D567" s="247" t="s">
        <v>144</v>
      </c>
      <c r="E567" s="253" t="s">
        <v>32</v>
      </c>
      <c r="F567" s="254" t="s">
        <v>530</v>
      </c>
      <c r="G567" s="252"/>
      <c r="H567" s="253" t="s">
        <v>32</v>
      </c>
      <c r="I567" s="255"/>
      <c r="J567" s="252"/>
      <c r="K567" s="252"/>
      <c r="L567" s="256"/>
      <c r="M567" s="257"/>
      <c r="N567" s="258"/>
      <c r="O567" s="258"/>
      <c r="P567" s="258"/>
      <c r="Q567" s="258"/>
      <c r="R567" s="258"/>
      <c r="S567" s="258"/>
      <c r="T567" s="25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60" t="s">
        <v>144</v>
      </c>
      <c r="AU567" s="260" t="s">
        <v>88</v>
      </c>
      <c r="AV567" s="13" t="s">
        <v>85</v>
      </c>
      <c r="AW567" s="13" t="s">
        <v>39</v>
      </c>
      <c r="AX567" s="13" t="s">
        <v>78</v>
      </c>
      <c r="AY567" s="260" t="s">
        <v>132</v>
      </c>
    </row>
    <row r="568" s="13" customFormat="1">
      <c r="A568" s="13"/>
      <c r="B568" s="251"/>
      <c r="C568" s="252"/>
      <c r="D568" s="247" t="s">
        <v>144</v>
      </c>
      <c r="E568" s="253" t="s">
        <v>32</v>
      </c>
      <c r="F568" s="254" t="s">
        <v>547</v>
      </c>
      <c r="G568" s="252"/>
      <c r="H568" s="253" t="s">
        <v>32</v>
      </c>
      <c r="I568" s="255"/>
      <c r="J568" s="252"/>
      <c r="K568" s="252"/>
      <c r="L568" s="256"/>
      <c r="M568" s="257"/>
      <c r="N568" s="258"/>
      <c r="O568" s="258"/>
      <c r="P568" s="258"/>
      <c r="Q568" s="258"/>
      <c r="R568" s="258"/>
      <c r="S568" s="258"/>
      <c r="T568" s="259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0" t="s">
        <v>144</v>
      </c>
      <c r="AU568" s="260" t="s">
        <v>88</v>
      </c>
      <c r="AV568" s="13" t="s">
        <v>85</v>
      </c>
      <c r="AW568" s="13" t="s">
        <v>39</v>
      </c>
      <c r="AX568" s="13" t="s">
        <v>78</v>
      </c>
      <c r="AY568" s="260" t="s">
        <v>132</v>
      </c>
    </row>
    <row r="569" s="13" customFormat="1">
      <c r="A569" s="13"/>
      <c r="B569" s="251"/>
      <c r="C569" s="252"/>
      <c r="D569" s="247" t="s">
        <v>144</v>
      </c>
      <c r="E569" s="253" t="s">
        <v>32</v>
      </c>
      <c r="F569" s="254" t="s">
        <v>548</v>
      </c>
      <c r="G569" s="252"/>
      <c r="H569" s="253" t="s">
        <v>32</v>
      </c>
      <c r="I569" s="255"/>
      <c r="J569" s="252"/>
      <c r="K569" s="252"/>
      <c r="L569" s="256"/>
      <c r="M569" s="257"/>
      <c r="N569" s="258"/>
      <c r="O569" s="258"/>
      <c r="P569" s="258"/>
      <c r="Q569" s="258"/>
      <c r="R569" s="258"/>
      <c r="S569" s="258"/>
      <c r="T569" s="25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0" t="s">
        <v>144</v>
      </c>
      <c r="AU569" s="260" t="s">
        <v>88</v>
      </c>
      <c r="AV569" s="13" t="s">
        <v>85</v>
      </c>
      <c r="AW569" s="13" t="s">
        <v>39</v>
      </c>
      <c r="AX569" s="13" t="s">
        <v>78</v>
      </c>
      <c r="AY569" s="260" t="s">
        <v>132</v>
      </c>
    </row>
    <row r="570" s="13" customFormat="1">
      <c r="A570" s="13"/>
      <c r="B570" s="251"/>
      <c r="C570" s="252"/>
      <c r="D570" s="247" t="s">
        <v>144</v>
      </c>
      <c r="E570" s="253" t="s">
        <v>32</v>
      </c>
      <c r="F570" s="254" t="s">
        <v>549</v>
      </c>
      <c r="G570" s="252"/>
      <c r="H570" s="253" t="s">
        <v>32</v>
      </c>
      <c r="I570" s="255"/>
      <c r="J570" s="252"/>
      <c r="K570" s="252"/>
      <c r="L570" s="256"/>
      <c r="M570" s="257"/>
      <c r="N570" s="258"/>
      <c r="O570" s="258"/>
      <c r="P570" s="258"/>
      <c r="Q570" s="258"/>
      <c r="R570" s="258"/>
      <c r="S570" s="258"/>
      <c r="T570" s="259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60" t="s">
        <v>144</v>
      </c>
      <c r="AU570" s="260" t="s">
        <v>88</v>
      </c>
      <c r="AV570" s="13" t="s">
        <v>85</v>
      </c>
      <c r="AW570" s="13" t="s">
        <v>39</v>
      </c>
      <c r="AX570" s="13" t="s">
        <v>78</v>
      </c>
      <c r="AY570" s="260" t="s">
        <v>132</v>
      </c>
    </row>
    <row r="571" s="13" customFormat="1">
      <c r="A571" s="13"/>
      <c r="B571" s="251"/>
      <c r="C571" s="252"/>
      <c r="D571" s="247" t="s">
        <v>144</v>
      </c>
      <c r="E571" s="253" t="s">
        <v>32</v>
      </c>
      <c r="F571" s="254" t="s">
        <v>523</v>
      </c>
      <c r="G571" s="252"/>
      <c r="H571" s="253" t="s">
        <v>32</v>
      </c>
      <c r="I571" s="255"/>
      <c r="J571" s="252"/>
      <c r="K571" s="252"/>
      <c r="L571" s="256"/>
      <c r="M571" s="257"/>
      <c r="N571" s="258"/>
      <c r="O571" s="258"/>
      <c r="P571" s="258"/>
      <c r="Q571" s="258"/>
      <c r="R571" s="258"/>
      <c r="S571" s="258"/>
      <c r="T571" s="25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0" t="s">
        <v>144</v>
      </c>
      <c r="AU571" s="260" t="s">
        <v>88</v>
      </c>
      <c r="AV571" s="13" t="s">
        <v>85</v>
      </c>
      <c r="AW571" s="13" t="s">
        <v>39</v>
      </c>
      <c r="AX571" s="13" t="s">
        <v>78</v>
      </c>
      <c r="AY571" s="260" t="s">
        <v>132</v>
      </c>
    </row>
    <row r="572" s="14" customFormat="1">
      <c r="A572" s="14"/>
      <c r="B572" s="261"/>
      <c r="C572" s="262"/>
      <c r="D572" s="247" t="s">
        <v>144</v>
      </c>
      <c r="E572" s="263" t="s">
        <v>32</v>
      </c>
      <c r="F572" s="264" t="s">
        <v>439</v>
      </c>
      <c r="G572" s="262"/>
      <c r="H572" s="265">
        <v>9</v>
      </c>
      <c r="I572" s="266"/>
      <c r="J572" s="262"/>
      <c r="K572" s="262"/>
      <c r="L572" s="267"/>
      <c r="M572" s="268"/>
      <c r="N572" s="269"/>
      <c r="O572" s="269"/>
      <c r="P572" s="269"/>
      <c r="Q572" s="269"/>
      <c r="R572" s="269"/>
      <c r="S572" s="269"/>
      <c r="T572" s="270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71" t="s">
        <v>144</v>
      </c>
      <c r="AU572" s="271" t="s">
        <v>88</v>
      </c>
      <c r="AV572" s="14" t="s">
        <v>88</v>
      </c>
      <c r="AW572" s="14" t="s">
        <v>39</v>
      </c>
      <c r="AX572" s="14" t="s">
        <v>78</v>
      </c>
      <c r="AY572" s="271" t="s">
        <v>132</v>
      </c>
    </row>
    <row r="573" s="14" customFormat="1">
      <c r="A573" s="14"/>
      <c r="B573" s="261"/>
      <c r="C573" s="262"/>
      <c r="D573" s="247" t="s">
        <v>144</v>
      </c>
      <c r="E573" s="263" t="s">
        <v>32</v>
      </c>
      <c r="F573" s="264" t="s">
        <v>555</v>
      </c>
      <c r="G573" s="262"/>
      <c r="H573" s="265">
        <v>4</v>
      </c>
      <c r="I573" s="266"/>
      <c r="J573" s="262"/>
      <c r="K573" s="262"/>
      <c r="L573" s="267"/>
      <c r="M573" s="268"/>
      <c r="N573" s="269"/>
      <c r="O573" s="269"/>
      <c r="P573" s="269"/>
      <c r="Q573" s="269"/>
      <c r="R573" s="269"/>
      <c r="S573" s="269"/>
      <c r="T573" s="27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71" t="s">
        <v>144</v>
      </c>
      <c r="AU573" s="271" t="s">
        <v>88</v>
      </c>
      <c r="AV573" s="14" t="s">
        <v>88</v>
      </c>
      <c r="AW573" s="14" t="s">
        <v>39</v>
      </c>
      <c r="AX573" s="14" t="s">
        <v>78</v>
      </c>
      <c r="AY573" s="271" t="s">
        <v>132</v>
      </c>
    </row>
    <row r="574" s="15" customFormat="1">
      <c r="A574" s="15"/>
      <c r="B574" s="272"/>
      <c r="C574" s="273"/>
      <c r="D574" s="247" t="s">
        <v>144</v>
      </c>
      <c r="E574" s="274" t="s">
        <v>32</v>
      </c>
      <c r="F574" s="275" t="s">
        <v>155</v>
      </c>
      <c r="G574" s="273"/>
      <c r="H574" s="276">
        <v>13</v>
      </c>
      <c r="I574" s="277"/>
      <c r="J574" s="273"/>
      <c r="K574" s="273"/>
      <c r="L574" s="278"/>
      <c r="M574" s="279"/>
      <c r="N574" s="280"/>
      <c r="O574" s="280"/>
      <c r="P574" s="280"/>
      <c r="Q574" s="280"/>
      <c r="R574" s="280"/>
      <c r="S574" s="280"/>
      <c r="T574" s="281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82" t="s">
        <v>144</v>
      </c>
      <c r="AU574" s="282" t="s">
        <v>88</v>
      </c>
      <c r="AV574" s="15" t="s">
        <v>156</v>
      </c>
      <c r="AW574" s="15" t="s">
        <v>39</v>
      </c>
      <c r="AX574" s="15" t="s">
        <v>85</v>
      </c>
      <c r="AY574" s="282" t="s">
        <v>132</v>
      </c>
    </row>
    <row r="575" s="2" customFormat="1" ht="16.5" customHeight="1">
      <c r="A575" s="41"/>
      <c r="B575" s="42"/>
      <c r="C575" s="234" t="s">
        <v>556</v>
      </c>
      <c r="D575" s="234" t="s">
        <v>135</v>
      </c>
      <c r="E575" s="235" t="s">
        <v>557</v>
      </c>
      <c r="F575" s="236" t="s">
        <v>558</v>
      </c>
      <c r="G575" s="237" t="s">
        <v>138</v>
      </c>
      <c r="H575" s="238">
        <v>2</v>
      </c>
      <c r="I575" s="239"/>
      <c r="J575" s="240">
        <f>ROUND(I575*H575,2)</f>
        <v>0</v>
      </c>
      <c r="K575" s="236" t="s">
        <v>139</v>
      </c>
      <c r="L575" s="47"/>
      <c r="M575" s="241" t="s">
        <v>32</v>
      </c>
      <c r="N575" s="242" t="s">
        <v>49</v>
      </c>
      <c r="O575" s="87"/>
      <c r="P575" s="243">
        <f>O575*H575</f>
        <v>0</v>
      </c>
      <c r="Q575" s="243">
        <v>0</v>
      </c>
      <c r="R575" s="243">
        <f>Q575*H575</f>
        <v>0</v>
      </c>
      <c r="S575" s="243">
        <v>0</v>
      </c>
      <c r="T575" s="244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45" t="s">
        <v>140</v>
      </c>
      <c r="AT575" s="245" t="s">
        <v>135</v>
      </c>
      <c r="AU575" s="245" t="s">
        <v>88</v>
      </c>
      <c r="AY575" s="19" t="s">
        <v>132</v>
      </c>
      <c r="BE575" s="246">
        <f>IF(N575="základní",J575,0)</f>
        <v>0</v>
      </c>
      <c r="BF575" s="246">
        <f>IF(N575="snížená",J575,0)</f>
        <v>0</v>
      </c>
      <c r="BG575" s="246">
        <f>IF(N575="zákl. přenesená",J575,0)</f>
        <v>0</v>
      </c>
      <c r="BH575" s="246">
        <f>IF(N575="sníž. přenesená",J575,0)</f>
        <v>0</v>
      </c>
      <c r="BI575" s="246">
        <f>IF(N575="nulová",J575,0)</f>
        <v>0</v>
      </c>
      <c r="BJ575" s="19" t="s">
        <v>85</v>
      </c>
      <c r="BK575" s="246">
        <f>ROUND(I575*H575,2)</f>
        <v>0</v>
      </c>
      <c r="BL575" s="19" t="s">
        <v>140</v>
      </c>
      <c r="BM575" s="245" t="s">
        <v>559</v>
      </c>
    </row>
    <row r="576" s="2" customFormat="1">
      <c r="A576" s="41"/>
      <c r="B576" s="42"/>
      <c r="C576" s="43"/>
      <c r="D576" s="247" t="s">
        <v>142</v>
      </c>
      <c r="E576" s="43"/>
      <c r="F576" s="248" t="s">
        <v>560</v>
      </c>
      <c r="G576" s="43"/>
      <c r="H576" s="43"/>
      <c r="I576" s="151"/>
      <c r="J576" s="43"/>
      <c r="K576" s="43"/>
      <c r="L576" s="47"/>
      <c r="M576" s="249"/>
      <c r="N576" s="250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19" t="s">
        <v>142</v>
      </c>
      <c r="AU576" s="19" t="s">
        <v>88</v>
      </c>
    </row>
    <row r="577" s="13" customFormat="1">
      <c r="A577" s="13"/>
      <c r="B577" s="251"/>
      <c r="C577" s="252"/>
      <c r="D577" s="247" t="s">
        <v>144</v>
      </c>
      <c r="E577" s="253" t="s">
        <v>32</v>
      </c>
      <c r="F577" s="254" t="s">
        <v>537</v>
      </c>
      <c r="G577" s="252"/>
      <c r="H577" s="253" t="s">
        <v>32</v>
      </c>
      <c r="I577" s="255"/>
      <c r="J577" s="252"/>
      <c r="K577" s="252"/>
      <c r="L577" s="256"/>
      <c r="M577" s="257"/>
      <c r="N577" s="258"/>
      <c r="O577" s="258"/>
      <c r="P577" s="258"/>
      <c r="Q577" s="258"/>
      <c r="R577" s="258"/>
      <c r="S577" s="258"/>
      <c r="T577" s="25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0" t="s">
        <v>144</v>
      </c>
      <c r="AU577" s="260" t="s">
        <v>88</v>
      </c>
      <c r="AV577" s="13" t="s">
        <v>85</v>
      </c>
      <c r="AW577" s="13" t="s">
        <v>39</v>
      </c>
      <c r="AX577" s="13" t="s">
        <v>78</v>
      </c>
      <c r="AY577" s="260" t="s">
        <v>132</v>
      </c>
    </row>
    <row r="578" s="13" customFormat="1">
      <c r="A578" s="13"/>
      <c r="B578" s="251"/>
      <c r="C578" s="252"/>
      <c r="D578" s="247" t="s">
        <v>144</v>
      </c>
      <c r="E578" s="253" t="s">
        <v>32</v>
      </c>
      <c r="F578" s="254" t="s">
        <v>547</v>
      </c>
      <c r="G578" s="252"/>
      <c r="H578" s="253" t="s">
        <v>32</v>
      </c>
      <c r="I578" s="255"/>
      <c r="J578" s="252"/>
      <c r="K578" s="252"/>
      <c r="L578" s="256"/>
      <c r="M578" s="257"/>
      <c r="N578" s="258"/>
      <c r="O578" s="258"/>
      <c r="P578" s="258"/>
      <c r="Q578" s="258"/>
      <c r="R578" s="258"/>
      <c r="S578" s="258"/>
      <c r="T578" s="259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60" t="s">
        <v>144</v>
      </c>
      <c r="AU578" s="260" t="s">
        <v>88</v>
      </c>
      <c r="AV578" s="13" t="s">
        <v>85</v>
      </c>
      <c r="AW578" s="13" t="s">
        <v>39</v>
      </c>
      <c r="AX578" s="13" t="s">
        <v>78</v>
      </c>
      <c r="AY578" s="260" t="s">
        <v>132</v>
      </c>
    </row>
    <row r="579" s="13" customFormat="1">
      <c r="A579" s="13"/>
      <c r="B579" s="251"/>
      <c r="C579" s="252"/>
      <c r="D579" s="247" t="s">
        <v>144</v>
      </c>
      <c r="E579" s="253" t="s">
        <v>32</v>
      </c>
      <c r="F579" s="254" t="s">
        <v>548</v>
      </c>
      <c r="G579" s="252"/>
      <c r="H579" s="253" t="s">
        <v>32</v>
      </c>
      <c r="I579" s="255"/>
      <c r="J579" s="252"/>
      <c r="K579" s="252"/>
      <c r="L579" s="256"/>
      <c r="M579" s="257"/>
      <c r="N579" s="258"/>
      <c r="O579" s="258"/>
      <c r="P579" s="258"/>
      <c r="Q579" s="258"/>
      <c r="R579" s="258"/>
      <c r="S579" s="258"/>
      <c r="T579" s="25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60" t="s">
        <v>144</v>
      </c>
      <c r="AU579" s="260" t="s">
        <v>88</v>
      </c>
      <c r="AV579" s="13" t="s">
        <v>85</v>
      </c>
      <c r="AW579" s="13" t="s">
        <v>39</v>
      </c>
      <c r="AX579" s="13" t="s">
        <v>78</v>
      </c>
      <c r="AY579" s="260" t="s">
        <v>132</v>
      </c>
    </row>
    <row r="580" s="13" customFormat="1">
      <c r="A580" s="13"/>
      <c r="B580" s="251"/>
      <c r="C580" s="252"/>
      <c r="D580" s="247" t="s">
        <v>144</v>
      </c>
      <c r="E580" s="253" t="s">
        <v>32</v>
      </c>
      <c r="F580" s="254" t="s">
        <v>549</v>
      </c>
      <c r="G580" s="252"/>
      <c r="H580" s="253" t="s">
        <v>32</v>
      </c>
      <c r="I580" s="255"/>
      <c r="J580" s="252"/>
      <c r="K580" s="252"/>
      <c r="L580" s="256"/>
      <c r="M580" s="257"/>
      <c r="N580" s="258"/>
      <c r="O580" s="258"/>
      <c r="P580" s="258"/>
      <c r="Q580" s="258"/>
      <c r="R580" s="258"/>
      <c r="S580" s="258"/>
      <c r="T580" s="25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0" t="s">
        <v>144</v>
      </c>
      <c r="AU580" s="260" t="s">
        <v>88</v>
      </c>
      <c r="AV580" s="13" t="s">
        <v>85</v>
      </c>
      <c r="AW580" s="13" t="s">
        <v>39</v>
      </c>
      <c r="AX580" s="13" t="s">
        <v>78</v>
      </c>
      <c r="AY580" s="260" t="s">
        <v>132</v>
      </c>
    </row>
    <row r="581" s="13" customFormat="1">
      <c r="A581" s="13"/>
      <c r="B581" s="251"/>
      <c r="C581" s="252"/>
      <c r="D581" s="247" t="s">
        <v>144</v>
      </c>
      <c r="E581" s="253" t="s">
        <v>32</v>
      </c>
      <c r="F581" s="254" t="s">
        <v>523</v>
      </c>
      <c r="G581" s="252"/>
      <c r="H581" s="253" t="s">
        <v>32</v>
      </c>
      <c r="I581" s="255"/>
      <c r="J581" s="252"/>
      <c r="K581" s="252"/>
      <c r="L581" s="256"/>
      <c r="M581" s="257"/>
      <c r="N581" s="258"/>
      <c r="O581" s="258"/>
      <c r="P581" s="258"/>
      <c r="Q581" s="258"/>
      <c r="R581" s="258"/>
      <c r="S581" s="258"/>
      <c r="T581" s="259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0" t="s">
        <v>144</v>
      </c>
      <c r="AU581" s="260" t="s">
        <v>88</v>
      </c>
      <c r="AV581" s="13" t="s">
        <v>85</v>
      </c>
      <c r="AW581" s="13" t="s">
        <v>39</v>
      </c>
      <c r="AX581" s="13" t="s">
        <v>78</v>
      </c>
      <c r="AY581" s="260" t="s">
        <v>132</v>
      </c>
    </row>
    <row r="582" s="14" customFormat="1">
      <c r="A582" s="14"/>
      <c r="B582" s="261"/>
      <c r="C582" s="262"/>
      <c r="D582" s="247" t="s">
        <v>144</v>
      </c>
      <c r="E582" s="263" t="s">
        <v>32</v>
      </c>
      <c r="F582" s="264" t="s">
        <v>309</v>
      </c>
      <c r="G582" s="262"/>
      <c r="H582" s="265">
        <v>2</v>
      </c>
      <c r="I582" s="266"/>
      <c r="J582" s="262"/>
      <c r="K582" s="262"/>
      <c r="L582" s="267"/>
      <c r="M582" s="268"/>
      <c r="N582" s="269"/>
      <c r="O582" s="269"/>
      <c r="P582" s="269"/>
      <c r="Q582" s="269"/>
      <c r="R582" s="269"/>
      <c r="S582" s="269"/>
      <c r="T582" s="270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1" t="s">
        <v>144</v>
      </c>
      <c r="AU582" s="271" t="s">
        <v>88</v>
      </c>
      <c r="AV582" s="14" t="s">
        <v>88</v>
      </c>
      <c r="AW582" s="14" t="s">
        <v>39</v>
      </c>
      <c r="AX582" s="14" t="s">
        <v>78</v>
      </c>
      <c r="AY582" s="271" t="s">
        <v>132</v>
      </c>
    </row>
    <row r="583" s="15" customFormat="1">
      <c r="A583" s="15"/>
      <c r="B583" s="272"/>
      <c r="C583" s="273"/>
      <c r="D583" s="247" t="s">
        <v>144</v>
      </c>
      <c r="E583" s="274" t="s">
        <v>32</v>
      </c>
      <c r="F583" s="275" t="s">
        <v>155</v>
      </c>
      <c r="G583" s="273"/>
      <c r="H583" s="276">
        <v>2</v>
      </c>
      <c r="I583" s="277"/>
      <c r="J583" s="273"/>
      <c r="K583" s="273"/>
      <c r="L583" s="278"/>
      <c r="M583" s="279"/>
      <c r="N583" s="280"/>
      <c r="O583" s="280"/>
      <c r="P583" s="280"/>
      <c r="Q583" s="280"/>
      <c r="R583" s="280"/>
      <c r="S583" s="280"/>
      <c r="T583" s="281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82" t="s">
        <v>144</v>
      </c>
      <c r="AU583" s="282" t="s">
        <v>88</v>
      </c>
      <c r="AV583" s="15" t="s">
        <v>156</v>
      </c>
      <c r="AW583" s="15" t="s">
        <v>39</v>
      </c>
      <c r="AX583" s="15" t="s">
        <v>85</v>
      </c>
      <c r="AY583" s="282" t="s">
        <v>132</v>
      </c>
    </row>
    <row r="584" s="2" customFormat="1" ht="16.5" customHeight="1">
      <c r="A584" s="41"/>
      <c r="B584" s="42"/>
      <c r="C584" s="234" t="s">
        <v>561</v>
      </c>
      <c r="D584" s="234" t="s">
        <v>135</v>
      </c>
      <c r="E584" s="235" t="s">
        <v>562</v>
      </c>
      <c r="F584" s="236" t="s">
        <v>563</v>
      </c>
      <c r="G584" s="237" t="s">
        <v>138</v>
      </c>
      <c r="H584" s="238">
        <v>1</v>
      </c>
      <c r="I584" s="239"/>
      <c r="J584" s="240">
        <f>ROUND(I584*H584,2)</f>
        <v>0</v>
      </c>
      <c r="K584" s="236" t="s">
        <v>139</v>
      </c>
      <c r="L584" s="47"/>
      <c r="M584" s="241" t="s">
        <v>32</v>
      </c>
      <c r="N584" s="242" t="s">
        <v>49</v>
      </c>
      <c r="O584" s="87"/>
      <c r="P584" s="243">
        <f>O584*H584</f>
        <v>0</v>
      </c>
      <c r="Q584" s="243">
        <v>0</v>
      </c>
      <c r="R584" s="243">
        <f>Q584*H584</f>
        <v>0</v>
      </c>
      <c r="S584" s="243">
        <v>0</v>
      </c>
      <c r="T584" s="244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45" t="s">
        <v>140</v>
      </c>
      <c r="AT584" s="245" t="s">
        <v>135</v>
      </c>
      <c r="AU584" s="245" t="s">
        <v>88</v>
      </c>
      <c r="AY584" s="19" t="s">
        <v>132</v>
      </c>
      <c r="BE584" s="246">
        <f>IF(N584="základní",J584,0)</f>
        <v>0</v>
      </c>
      <c r="BF584" s="246">
        <f>IF(N584="snížená",J584,0)</f>
        <v>0</v>
      </c>
      <c r="BG584" s="246">
        <f>IF(N584="zákl. přenesená",J584,0)</f>
        <v>0</v>
      </c>
      <c r="BH584" s="246">
        <f>IF(N584="sníž. přenesená",J584,0)</f>
        <v>0</v>
      </c>
      <c r="BI584" s="246">
        <f>IF(N584="nulová",J584,0)</f>
        <v>0</v>
      </c>
      <c r="BJ584" s="19" t="s">
        <v>85</v>
      </c>
      <c r="BK584" s="246">
        <f>ROUND(I584*H584,2)</f>
        <v>0</v>
      </c>
      <c r="BL584" s="19" t="s">
        <v>140</v>
      </c>
      <c r="BM584" s="245" t="s">
        <v>564</v>
      </c>
    </row>
    <row r="585" s="2" customFormat="1">
      <c r="A585" s="41"/>
      <c r="B585" s="42"/>
      <c r="C585" s="43"/>
      <c r="D585" s="247" t="s">
        <v>142</v>
      </c>
      <c r="E585" s="43"/>
      <c r="F585" s="248" t="s">
        <v>565</v>
      </c>
      <c r="G585" s="43"/>
      <c r="H585" s="43"/>
      <c r="I585" s="151"/>
      <c r="J585" s="43"/>
      <c r="K585" s="43"/>
      <c r="L585" s="47"/>
      <c r="M585" s="249"/>
      <c r="N585" s="250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19" t="s">
        <v>142</v>
      </c>
      <c r="AU585" s="19" t="s">
        <v>88</v>
      </c>
    </row>
    <row r="586" s="13" customFormat="1">
      <c r="A586" s="13"/>
      <c r="B586" s="251"/>
      <c r="C586" s="252"/>
      <c r="D586" s="247" t="s">
        <v>144</v>
      </c>
      <c r="E586" s="253" t="s">
        <v>32</v>
      </c>
      <c r="F586" s="254" t="s">
        <v>530</v>
      </c>
      <c r="G586" s="252"/>
      <c r="H586" s="253" t="s">
        <v>32</v>
      </c>
      <c r="I586" s="255"/>
      <c r="J586" s="252"/>
      <c r="K586" s="252"/>
      <c r="L586" s="256"/>
      <c r="M586" s="257"/>
      <c r="N586" s="258"/>
      <c r="O586" s="258"/>
      <c r="P586" s="258"/>
      <c r="Q586" s="258"/>
      <c r="R586" s="258"/>
      <c r="S586" s="258"/>
      <c r="T586" s="25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60" t="s">
        <v>144</v>
      </c>
      <c r="AU586" s="260" t="s">
        <v>88</v>
      </c>
      <c r="AV586" s="13" t="s">
        <v>85</v>
      </c>
      <c r="AW586" s="13" t="s">
        <v>39</v>
      </c>
      <c r="AX586" s="13" t="s">
        <v>78</v>
      </c>
      <c r="AY586" s="260" t="s">
        <v>132</v>
      </c>
    </row>
    <row r="587" s="13" customFormat="1">
      <c r="A587" s="13"/>
      <c r="B587" s="251"/>
      <c r="C587" s="252"/>
      <c r="D587" s="247" t="s">
        <v>144</v>
      </c>
      <c r="E587" s="253" t="s">
        <v>32</v>
      </c>
      <c r="F587" s="254" t="s">
        <v>566</v>
      </c>
      <c r="G587" s="252"/>
      <c r="H587" s="253" t="s">
        <v>32</v>
      </c>
      <c r="I587" s="255"/>
      <c r="J587" s="252"/>
      <c r="K587" s="252"/>
      <c r="L587" s="256"/>
      <c r="M587" s="257"/>
      <c r="N587" s="258"/>
      <c r="O587" s="258"/>
      <c r="P587" s="258"/>
      <c r="Q587" s="258"/>
      <c r="R587" s="258"/>
      <c r="S587" s="258"/>
      <c r="T587" s="259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60" t="s">
        <v>144</v>
      </c>
      <c r="AU587" s="260" t="s">
        <v>88</v>
      </c>
      <c r="AV587" s="13" t="s">
        <v>85</v>
      </c>
      <c r="AW587" s="13" t="s">
        <v>39</v>
      </c>
      <c r="AX587" s="13" t="s">
        <v>78</v>
      </c>
      <c r="AY587" s="260" t="s">
        <v>132</v>
      </c>
    </row>
    <row r="588" s="13" customFormat="1">
      <c r="A588" s="13"/>
      <c r="B588" s="251"/>
      <c r="C588" s="252"/>
      <c r="D588" s="247" t="s">
        <v>144</v>
      </c>
      <c r="E588" s="253" t="s">
        <v>32</v>
      </c>
      <c r="F588" s="254" t="s">
        <v>567</v>
      </c>
      <c r="G588" s="252"/>
      <c r="H588" s="253" t="s">
        <v>32</v>
      </c>
      <c r="I588" s="255"/>
      <c r="J588" s="252"/>
      <c r="K588" s="252"/>
      <c r="L588" s="256"/>
      <c r="M588" s="257"/>
      <c r="N588" s="258"/>
      <c r="O588" s="258"/>
      <c r="P588" s="258"/>
      <c r="Q588" s="258"/>
      <c r="R588" s="258"/>
      <c r="S588" s="258"/>
      <c r="T588" s="25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60" t="s">
        <v>144</v>
      </c>
      <c r="AU588" s="260" t="s">
        <v>88</v>
      </c>
      <c r="AV588" s="13" t="s">
        <v>85</v>
      </c>
      <c r="AW588" s="13" t="s">
        <v>39</v>
      </c>
      <c r="AX588" s="13" t="s">
        <v>78</v>
      </c>
      <c r="AY588" s="260" t="s">
        <v>132</v>
      </c>
    </row>
    <row r="589" s="13" customFormat="1">
      <c r="A589" s="13"/>
      <c r="B589" s="251"/>
      <c r="C589" s="252"/>
      <c r="D589" s="247" t="s">
        <v>144</v>
      </c>
      <c r="E589" s="253" t="s">
        <v>32</v>
      </c>
      <c r="F589" s="254" t="s">
        <v>549</v>
      </c>
      <c r="G589" s="252"/>
      <c r="H589" s="253" t="s">
        <v>32</v>
      </c>
      <c r="I589" s="255"/>
      <c r="J589" s="252"/>
      <c r="K589" s="252"/>
      <c r="L589" s="256"/>
      <c r="M589" s="257"/>
      <c r="N589" s="258"/>
      <c r="O589" s="258"/>
      <c r="P589" s="258"/>
      <c r="Q589" s="258"/>
      <c r="R589" s="258"/>
      <c r="S589" s="258"/>
      <c r="T589" s="259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60" t="s">
        <v>144</v>
      </c>
      <c r="AU589" s="260" t="s">
        <v>88</v>
      </c>
      <c r="AV589" s="13" t="s">
        <v>85</v>
      </c>
      <c r="AW589" s="13" t="s">
        <v>39</v>
      </c>
      <c r="AX589" s="13" t="s">
        <v>78</v>
      </c>
      <c r="AY589" s="260" t="s">
        <v>132</v>
      </c>
    </row>
    <row r="590" s="13" customFormat="1">
      <c r="A590" s="13"/>
      <c r="B590" s="251"/>
      <c r="C590" s="252"/>
      <c r="D590" s="247" t="s">
        <v>144</v>
      </c>
      <c r="E590" s="253" t="s">
        <v>32</v>
      </c>
      <c r="F590" s="254" t="s">
        <v>523</v>
      </c>
      <c r="G590" s="252"/>
      <c r="H590" s="253" t="s">
        <v>32</v>
      </c>
      <c r="I590" s="255"/>
      <c r="J590" s="252"/>
      <c r="K590" s="252"/>
      <c r="L590" s="256"/>
      <c r="M590" s="257"/>
      <c r="N590" s="258"/>
      <c r="O590" s="258"/>
      <c r="P590" s="258"/>
      <c r="Q590" s="258"/>
      <c r="R590" s="258"/>
      <c r="S590" s="258"/>
      <c r="T590" s="259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60" t="s">
        <v>144</v>
      </c>
      <c r="AU590" s="260" t="s">
        <v>88</v>
      </c>
      <c r="AV590" s="13" t="s">
        <v>85</v>
      </c>
      <c r="AW590" s="13" t="s">
        <v>39</v>
      </c>
      <c r="AX590" s="13" t="s">
        <v>78</v>
      </c>
      <c r="AY590" s="260" t="s">
        <v>132</v>
      </c>
    </row>
    <row r="591" s="14" customFormat="1">
      <c r="A591" s="14"/>
      <c r="B591" s="261"/>
      <c r="C591" s="262"/>
      <c r="D591" s="247" t="s">
        <v>144</v>
      </c>
      <c r="E591" s="263" t="s">
        <v>32</v>
      </c>
      <c r="F591" s="264" t="s">
        <v>300</v>
      </c>
      <c r="G591" s="262"/>
      <c r="H591" s="265">
        <v>1</v>
      </c>
      <c r="I591" s="266"/>
      <c r="J591" s="262"/>
      <c r="K591" s="262"/>
      <c r="L591" s="267"/>
      <c r="M591" s="268"/>
      <c r="N591" s="269"/>
      <c r="O591" s="269"/>
      <c r="P591" s="269"/>
      <c r="Q591" s="269"/>
      <c r="R591" s="269"/>
      <c r="S591" s="269"/>
      <c r="T591" s="27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71" t="s">
        <v>144</v>
      </c>
      <c r="AU591" s="271" t="s">
        <v>88</v>
      </c>
      <c r="AV591" s="14" t="s">
        <v>88</v>
      </c>
      <c r="AW591" s="14" t="s">
        <v>39</v>
      </c>
      <c r="AX591" s="14" t="s">
        <v>78</v>
      </c>
      <c r="AY591" s="271" t="s">
        <v>132</v>
      </c>
    </row>
    <row r="592" s="15" customFormat="1">
      <c r="A592" s="15"/>
      <c r="B592" s="272"/>
      <c r="C592" s="273"/>
      <c r="D592" s="247" t="s">
        <v>144</v>
      </c>
      <c r="E592" s="274" t="s">
        <v>32</v>
      </c>
      <c r="F592" s="275" t="s">
        <v>155</v>
      </c>
      <c r="G592" s="273"/>
      <c r="H592" s="276">
        <v>1</v>
      </c>
      <c r="I592" s="277"/>
      <c r="J592" s="273"/>
      <c r="K592" s="273"/>
      <c r="L592" s="278"/>
      <c r="M592" s="295"/>
      <c r="N592" s="296"/>
      <c r="O592" s="296"/>
      <c r="P592" s="296"/>
      <c r="Q592" s="296"/>
      <c r="R592" s="296"/>
      <c r="S592" s="296"/>
      <c r="T592" s="297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82" t="s">
        <v>144</v>
      </c>
      <c r="AU592" s="282" t="s">
        <v>88</v>
      </c>
      <c r="AV592" s="15" t="s">
        <v>156</v>
      </c>
      <c r="AW592" s="15" t="s">
        <v>39</v>
      </c>
      <c r="AX592" s="15" t="s">
        <v>85</v>
      </c>
      <c r="AY592" s="282" t="s">
        <v>132</v>
      </c>
    </row>
    <row r="593" s="2" customFormat="1" ht="6.96" customHeight="1">
      <c r="A593" s="41"/>
      <c r="B593" s="62"/>
      <c r="C593" s="63"/>
      <c r="D593" s="63"/>
      <c r="E593" s="63"/>
      <c r="F593" s="63"/>
      <c r="G593" s="63"/>
      <c r="H593" s="63"/>
      <c r="I593" s="182"/>
      <c r="J593" s="63"/>
      <c r="K593" s="63"/>
      <c r="L593" s="47"/>
      <c r="M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</row>
  </sheetData>
  <sheetProtection sheet="1" autoFilter="0" formatColumns="0" formatRows="0" objects="1" scenarios="1" spinCount="100000" saltValue="u0D0uIj7pCCvseoORUHTfyZZ2ZAFqXf7KdsxExut4W9zDcUducbV7sUeN+DdGsw+dff73D4XUhsUN7KcGWSKRw==" hashValue="JtYJir6/TkLaQWEbQSFPw0xZ2ac+jknTUxNHpwKzUw5YDiR0IyIdYWpkrG7A5A2PzI+ibm1d/Tc3jvV6CXX4jw==" algorithmName="SHA-512" password="CC35"/>
  <autoFilter ref="C95:K59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8" customWidth="1"/>
    <col min="2" max="2" width="1.667969" style="298" customWidth="1"/>
    <col min="3" max="4" width="5" style="298" customWidth="1"/>
    <col min="5" max="5" width="11.66016" style="298" customWidth="1"/>
    <col min="6" max="6" width="9.160156" style="298" customWidth="1"/>
    <col min="7" max="7" width="5" style="298" customWidth="1"/>
    <col min="8" max="8" width="77.83203" style="298" customWidth="1"/>
    <col min="9" max="10" width="20" style="298" customWidth="1"/>
    <col min="11" max="11" width="1.667969" style="298" customWidth="1"/>
  </cols>
  <sheetData>
    <row r="1" s="1" customFormat="1" ht="37.5" customHeight="1"/>
    <row r="2" s="1" customFormat="1" ht="7.5" customHeight="1">
      <c r="B2" s="299"/>
      <c r="C2" s="300"/>
      <c r="D2" s="300"/>
      <c r="E2" s="300"/>
      <c r="F2" s="300"/>
      <c r="G2" s="300"/>
      <c r="H2" s="300"/>
      <c r="I2" s="300"/>
      <c r="J2" s="300"/>
      <c r="K2" s="301"/>
    </row>
    <row r="3" s="17" customFormat="1" ht="45" customHeight="1">
      <c r="B3" s="302"/>
      <c r="C3" s="303" t="s">
        <v>568</v>
      </c>
      <c r="D3" s="303"/>
      <c r="E3" s="303"/>
      <c r="F3" s="303"/>
      <c r="G3" s="303"/>
      <c r="H3" s="303"/>
      <c r="I3" s="303"/>
      <c r="J3" s="303"/>
      <c r="K3" s="304"/>
    </row>
    <row r="4" s="1" customFormat="1" ht="25.5" customHeight="1">
      <c r="B4" s="305"/>
      <c r="C4" s="306" t="s">
        <v>569</v>
      </c>
      <c r="D4" s="306"/>
      <c r="E4" s="306"/>
      <c r="F4" s="306"/>
      <c r="G4" s="306"/>
      <c r="H4" s="306"/>
      <c r="I4" s="306"/>
      <c r="J4" s="306"/>
      <c r="K4" s="307"/>
    </row>
    <row r="5" s="1" customFormat="1" ht="5.25" customHeight="1">
      <c r="B5" s="305"/>
      <c r="C5" s="308"/>
      <c r="D5" s="308"/>
      <c r="E5" s="308"/>
      <c r="F5" s="308"/>
      <c r="G5" s="308"/>
      <c r="H5" s="308"/>
      <c r="I5" s="308"/>
      <c r="J5" s="308"/>
      <c r="K5" s="307"/>
    </row>
    <row r="6" s="1" customFormat="1" ht="15" customHeight="1">
      <c r="B6" s="305"/>
      <c r="C6" s="309" t="s">
        <v>570</v>
      </c>
      <c r="D6" s="309"/>
      <c r="E6" s="309"/>
      <c r="F6" s="309"/>
      <c r="G6" s="309"/>
      <c r="H6" s="309"/>
      <c r="I6" s="309"/>
      <c r="J6" s="309"/>
      <c r="K6" s="307"/>
    </row>
    <row r="7" s="1" customFormat="1" ht="15" customHeight="1">
      <c r="B7" s="310"/>
      <c r="C7" s="309" t="s">
        <v>571</v>
      </c>
      <c r="D7" s="309"/>
      <c r="E7" s="309"/>
      <c r="F7" s="309"/>
      <c r="G7" s="309"/>
      <c r="H7" s="309"/>
      <c r="I7" s="309"/>
      <c r="J7" s="309"/>
      <c r="K7" s="307"/>
    </row>
    <row r="8" s="1" customFormat="1" ht="12.75" customHeight="1">
      <c r="B8" s="310"/>
      <c r="C8" s="309"/>
      <c r="D8" s="309"/>
      <c r="E8" s="309"/>
      <c r="F8" s="309"/>
      <c r="G8" s="309"/>
      <c r="H8" s="309"/>
      <c r="I8" s="309"/>
      <c r="J8" s="309"/>
      <c r="K8" s="307"/>
    </row>
    <row r="9" s="1" customFormat="1" ht="15" customHeight="1">
      <c r="B9" s="310"/>
      <c r="C9" s="309" t="s">
        <v>572</v>
      </c>
      <c r="D9" s="309"/>
      <c r="E9" s="309"/>
      <c r="F9" s="309"/>
      <c r="G9" s="309"/>
      <c r="H9" s="309"/>
      <c r="I9" s="309"/>
      <c r="J9" s="309"/>
      <c r="K9" s="307"/>
    </row>
    <row r="10" s="1" customFormat="1" ht="15" customHeight="1">
      <c r="B10" s="310"/>
      <c r="C10" s="309"/>
      <c r="D10" s="309" t="s">
        <v>573</v>
      </c>
      <c r="E10" s="309"/>
      <c r="F10" s="309"/>
      <c r="G10" s="309"/>
      <c r="H10" s="309"/>
      <c r="I10" s="309"/>
      <c r="J10" s="309"/>
      <c r="K10" s="307"/>
    </row>
    <row r="11" s="1" customFormat="1" ht="15" customHeight="1">
      <c r="B11" s="310"/>
      <c r="C11" s="311"/>
      <c r="D11" s="309" t="s">
        <v>574</v>
      </c>
      <c r="E11" s="309"/>
      <c r="F11" s="309"/>
      <c r="G11" s="309"/>
      <c r="H11" s="309"/>
      <c r="I11" s="309"/>
      <c r="J11" s="309"/>
      <c r="K11" s="307"/>
    </row>
    <row r="12" s="1" customFormat="1" ht="15" customHeight="1">
      <c r="B12" s="310"/>
      <c r="C12" s="311"/>
      <c r="D12" s="309"/>
      <c r="E12" s="309"/>
      <c r="F12" s="309"/>
      <c r="G12" s="309"/>
      <c r="H12" s="309"/>
      <c r="I12" s="309"/>
      <c r="J12" s="309"/>
      <c r="K12" s="307"/>
    </row>
    <row r="13" s="1" customFormat="1" ht="15" customHeight="1">
      <c r="B13" s="310"/>
      <c r="C13" s="311"/>
      <c r="D13" s="312" t="s">
        <v>575</v>
      </c>
      <c r="E13" s="309"/>
      <c r="F13" s="309"/>
      <c r="G13" s="309"/>
      <c r="H13" s="309"/>
      <c r="I13" s="309"/>
      <c r="J13" s="309"/>
      <c r="K13" s="307"/>
    </row>
    <row r="14" s="1" customFormat="1" ht="12.75" customHeight="1">
      <c r="B14" s="310"/>
      <c r="C14" s="311"/>
      <c r="D14" s="311"/>
      <c r="E14" s="311"/>
      <c r="F14" s="311"/>
      <c r="G14" s="311"/>
      <c r="H14" s="311"/>
      <c r="I14" s="311"/>
      <c r="J14" s="311"/>
      <c r="K14" s="307"/>
    </row>
    <row r="15" s="1" customFormat="1" ht="15" customHeight="1">
      <c r="B15" s="310"/>
      <c r="C15" s="311"/>
      <c r="D15" s="309" t="s">
        <v>576</v>
      </c>
      <c r="E15" s="309"/>
      <c r="F15" s="309"/>
      <c r="G15" s="309"/>
      <c r="H15" s="309"/>
      <c r="I15" s="309"/>
      <c r="J15" s="309"/>
      <c r="K15" s="307"/>
    </row>
    <row r="16" s="1" customFormat="1" ht="15" customHeight="1">
      <c r="B16" s="310"/>
      <c r="C16" s="311"/>
      <c r="D16" s="309" t="s">
        <v>577</v>
      </c>
      <c r="E16" s="309"/>
      <c r="F16" s="309"/>
      <c r="G16" s="309"/>
      <c r="H16" s="309"/>
      <c r="I16" s="309"/>
      <c r="J16" s="309"/>
      <c r="K16" s="307"/>
    </row>
    <row r="17" s="1" customFormat="1" ht="15" customHeight="1">
      <c r="B17" s="310"/>
      <c r="C17" s="311"/>
      <c r="D17" s="309" t="s">
        <v>578</v>
      </c>
      <c r="E17" s="309"/>
      <c r="F17" s="309"/>
      <c r="G17" s="309"/>
      <c r="H17" s="309"/>
      <c r="I17" s="309"/>
      <c r="J17" s="309"/>
      <c r="K17" s="307"/>
    </row>
    <row r="18" s="1" customFormat="1" ht="15" customHeight="1">
      <c r="B18" s="310"/>
      <c r="C18" s="311"/>
      <c r="D18" s="311"/>
      <c r="E18" s="313" t="s">
        <v>84</v>
      </c>
      <c r="F18" s="309" t="s">
        <v>579</v>
      </c>
      <c r="G18" s="309"/>
      <c r="H18" s="309"/>
      <c r="I18" s="309"/>
      <c r="J18" s="309"/>
      <c r="K18" s="307"/>
    </row>
    <row r="19" s="1" customFormat="1" ht="15" customHeight="1">
      <c r="B19" s="310"/>
      <c r="C19" s="311"/>
      <c r="D19" s="311"/>
      <c r="E19" s="313" t="s">
        <v>580</v>
      </c>
      <c r="F19" s="309" t="s">
        <v>581</v>
      </c>
      <c r="G19" s="309"/>
      <c r="H19" s="309"/>
      <c r="I19" s="309"/>
      <c r="J19" s="309"/>
      <c r="K19" s="307"/>
    </row>
    <row r="20" s="1" customFormat="1" ht="15" customHeight="1">
      <c r="B20" s="310"/>
      <c r="C20" s="311"/>
      <c r="D20" s="311"/>
      <c r="E20" s="313" t="s">
        <v>582</v>
      </c>
      <c r="F20" s="309" t="s">
        <v>583</v>
      </c>
      <c r="G20" s="309"/>
      <c r="H20" s="309"/>
      <c r="I20" s="309"/>
      <c r="J20" s="309"/>
      <c r="K20" s="307"/>
    </row>
    <row r="21" s="1" customFormat="1" ht="15" customHeight="1">
      <c r="B21" s="310"/>
      <c r="C21" s="311"/>
      <c r="D21" s="311"/>
      <c r="E21" s="313" t="s">
        <v>584</v>
      </c>
      <c r="F21" s="309" t="s">
        <v>585</v>
      </c>
      <c r="G21" s="309"/>
      <c r="H21" s="309"/>
      <c r="I21" s="309"/>
      <c r="J21" s="309"/>
      <c r="K21" s="307"/>
    </row>
    <row r="22" s="1" customFormat="1" ht="15" customHeight="1">
      <c r="B22" s="310"/>
      <c r="C22" s="311"/>
      <c r="D22" s="311"/>
      <c r="E22" s="313" t="s">
        <v>586</v>
      </c>
      <c r="F22" s="309" t="s">
        <v>587</v>
      </c>
      <c r="G22" s="309"/>
      <c r="H22" s="309"/>
      <c r="I22" s="309"/>
      <c r="J22" s="309"/>
      <c r="K22" s="307"/>
    </row>
    <row r="23" s="1" customFormat="1" ht="15" customHeight="1">
      <c r="B23" s="310"/>
      <c r="C23" s="311"/>
      <c r="D23" s="311"/>
      <c r="E23" s="313" t="s">
        <v>91</v>
      </c>
      <c r="F23" s="309" t="s">
        <v>588</v>
      </c>
      <c r="G23" s="309"/>
      <c r="H23" s="309"/>
      <c r="I23" s="309"/>
      <c r="J23" s="309"/>
      <c r="K23" s="307"/>
    </row>
    <row r="24" s="1" customFormat="1" ht="12.75" customHeight="1">
      <c r="B24" s="310"/>
      <c r="C24" s="311"/>
      <c r="D24" s="311"/>
      <c r="E24" s="311"/>
      <c r="F24" s="311"/>
      <c r="G24" s="311"/>
      <c r="H24" s="311"/>
      <c r="I24" s="311"/>
      <c r="J24" s="311"/>
      <c r="K24" s="307"/>
    </row>
    <row r="25" s="1" customFormat="1" ht="15" customHeight="1">
      <c r="B25" s="310"/>
      <c r="C25" s="309" t="s">
        <v>589</v>
      </c>
      <c r="D25" s="309"/>
      <c r="E25" s="309"/>
      <c r="F25" s="309"/>
      <c r="G25" s="309"/>
      <c r="H25" s="309"/>
      <c r="I25" s="309"/>
      <c r="J25" s="309"/>
      <c r="K25" s="307"/>
    </row>
    <row r="26" s="1" customFormat="1" ht="15" customHeight="1">
      <c r="B26" s="310"/>
      <c r="C26" s="309" t="s">
        <v>590</v>
      </c>
      <c r="D26" s="309"/>
      <c r="E26" s="309"/>
      <c r="F26" s="309"/>
      <c r="G26" s="309"/>
      <c r="H26" s="309"/>
      <c r="I26" s="309"/>
      <c r="J26" s="309"/>
      <c r="K26" s="307"/>
    </row>
    <row r="27" s="1" customFormat="1" ht="15" customHeight="1">
      <c r="B27" s="310"/>
      <c r="C27" s="309"/>
      <c r="D27" s="309" t="s">
        <v>591</v>
      </c>
      <c r="E27" s="309"/>
      <c r="F27" s="309"/>
      <c r="G27" s="309"/>
      <c r="H27" s="309"/>
      <c r="I27" s="309"/>
      <c r="J27" s="309"/>
      <c r="K27" s="307"/>
    </row>
    <row r="28" s="1" customFormat="1" ht="15" customHeight="1">
      <c r="B28" s="310"/>
      <c r="C28" s="311"/>
      <c r="D28" s="309" t="s">
        <v>592</v>
      </c>
      <c r="E28" s="309"/>
      <c r="F28" s="309"/>
      <c r="G28" s="309"/>
      <c r="H28" s="309"/>
      <c r="I28" s="309"/>
      <c r="J28" s="309"/>
      <c r="K28" s="307"/>
    </row>
    <row r="29" s="1" customFormat="1" ht="12.75" customHeight="1">
      <c r="B29" s="310"/>
      <c r="C29" s="311"/>
      <c r="D29" s="311"/>
      <c r="E29" s="311"/>
      <c r="F29" s="311"/>
      <c r="G29" s="311"/>
      <c r="H29" s="311"/>
      <c r="I29" s="311"/>
      <c r="J29" s="311"/>
      <c r="K29" s="307"/>
    </row>
    <row r="30" s="1" customFormat="1" ht="15" customHeight="1">
      <c r="B30" s="310"/>
      <c r="C30" s="311"/>
      <c r="D30" s="309" t="s">
        <v>593</v>
      </c>
      <c r="E30" s="309"/>
      <c r="F30" s="309"/>
      <c r="G30" s="309"/>
      <c r="H30" s="309"/>
      <c r="I30" s="309"/>
      <c r="J30" s="309"/>
      <c r="K30" s="307"/>
    </row>
    <row r="31" s="1" customFormat="1" ht="15" customHeight="1">
      <c r="B31" s="310"/>
      <c r="C31" s="311"/>
      <c r="D31" s="309" t="s">
        <v>594</v>
      </c>
      <c r="E31" s="309"/>
      <c r="F31" s="309"/>
      <c r="G31" s="309"/>
      <c r="H31" s="309"/>
      <c r="I31" s="309"/>
      <c r="J31" s="309"/>
      <c r="K31" s="307"/>
    </row>
    <row r="32" s="1" customFormat="1" ht="12.75" customHeight="1">
      <c r="B32" s="310"/>
      <c r="C32" s="311"/>
      <c r="D32" s="311"/>
      <c r="E32" s="311"/>
      <c r="F32" s="311"/>
      <c r="G32" s="311"/>
      <c r="H32" s="311"/>
      <c r="I32" s="311"/>
      <c r="J32" s="311"/>
      <c r="K32" s="307"/>
    </row>
    <row r="33" s="1" customFormat="1" ht="15" customHeight="1">
      <c r="B33" s="310"/>
      <c r="C33" s="311"/>
      <c r="D33" s="309" t="s">
        <v>595</v>
      </c>
      <c r="E33" s="309"/>
      <c r="F33" s="309"/>
      <c r="G33" s="309"/>
      <c r="H33" s="309"/>
      <c r="I33" s="309"/>
      <c r="J33" s="309"/>
      <c r="K33" s="307"/>
    </row>
    <row r="34" s="1" customFormat="1" ht="15" customHeight="1">
      <c r="B34" s="310"/>
      <c r="C34" s="311"/>
      <c r="D34" s="309" t="s">
        <v>596</v>
      </c>
      <c r="E34" s="309"/>
      <c r="F34" s="309"/>
      <c r="G34" s="309"/>
      <c r="H34" s="309"/>
      <c r="I34" s="309"/>
      <c r="J34" s="309"/>
      <c r="K34" s="307"/>
    </row>
    <row r="35" s="1" customFormat="1" ht="15" customHeight="1">
      <c r="B35" s="310"/>
      <c r="C35" s="311"/>
      <c r="D35" s="309" t="s">
        <v>597</v>
      </c>
      <c r="E35" s="309"/>
      <c r="F35" s="309"/>
      <c r="G35" s="309"/>
      <c r="H35" s="309"/>
      <c r="I35" s="309"/>
      <c r="J35" s="309"/>
      <c r="K35" s="307"/>
    </row>
    <row r="36" s="1" customFormat="1" ht="15" customHeight="1">
      <c r="B36" s="310"/>
      <c r="C36" s="311"/>
      <c r="D36" s="309"/>
      <c r="E36" s="312" t="s">
        <v>118</v>
      </c>
      <c r="F36" s="309"/>
      <c r="G36" s="309" t="s">
        <v>598</v>
      </c>
      <c r="H36" s="309"/>
      <c r="I36" s="309"/>
      <c r="J36" s="309"/>
      <c r="K36" s="307"/>
    </row>
    <row r="37" s="1" customFormat="1" ht="30.75" customHeight="1">
      <c r="B37" s="310"/>
      <c r="C37" s="311"/>
      <c r="D37" s="309"/>
      <c r="E37" s="312" t="s">
        <v>599</v>
      </c>
      <c r="F37" s="309"/>
      <c r="G37" s="309" t="s">
        <v>600</v>
      </c>
      <c r="H37" s="309"/>
      <c r="I37" s="309"/>
      <c r="J37" s="309"/>
      <c r="K37" s="307"/>
    </row>
    <row r="38" s="1" customFormat="1" ht="15" customHeight="1">
      <c r="B38" s="310"/>
      <c r="C38" s="311"/>
      <c r="D38" s="309"/>
      <c r="E38" s="312" t="s">
        <v>59</v>
      </c>
      <c r="F38" s="309"/>
      <c r="G38" s="309" t="s">
        <v>601</v>
      </c>
      <c r="H38" s="309"/>
      <c r="I38" s="309"/>
      <c r="J38" s="309"/>
      <c r="K38" s="307"/>
    </row>
    <row r="39" s="1" customFormat="1" ht="15" customHeight="1">
      <c r="B39" s="310"/>
      <c r="C39" s="311"/>
      <c r="D39" s="309"/>
      <c r="E39" s="312" t="s">
        <v>60</v>
      </c>
      <c r="F39" s="309"/>
      <c r="G39" s="309" t="s">
        <v>602</v>
      </c>
      <c r="H39" s="309"/>
      <c r="I39" s="309"/>
      <c r="J39" s="309"/>
      <c r="K39" s="307"/>
    </row>
    <row r="40" s="1" customFormat="1" ht="15" customHeight="1">
      <c r="B40" s="310"/>
      <c r="C40" s="311"/>
      <c r="D40" s="309"/>
      <c r="E40" s="312" t="s">
        <v>119</v>
      </c>
      <c r="F40" s="309"/>
      <c r="G40" s="309" t="s">
        <v>603</v>
      </c>
      <c r="H40" s="309"/>
      <c r="I40" s="309"/>
      <c r="J40" s="309"/>
      <c r="K40" s="307"/>
    </row>
    <row r="41" s="1" customFormat="1" ht="15" customHeight="1">
      <c r="B41" s="310"/>
      <c r="C41" s="311"/>
      <c r="D41" s="309"/>
      <c r="E41" s="312" t="s">
        <v>120</v>
      </c>
      <c r="F41" s="309"/>
      <c r="G41" s="309" t="s">
        <v>604</v>
      </c>
      <c r="H41" s="309"/>
      <c r="I41" s="309"/>
      <c r="J41" s="309"/>
      <c r="K41" s="307"/>
    </row>
    <row r="42" s="1" customFormat="1" ht="15" customHeight="1">
      <c r="B42" s="310"/>
      <c r="C42" s="311"/>
      <c r="D42" s="309"/>
      <c r="E42" s="312" t="s">
        <v>605</v>
      </c>
      <c r="F42" s="309"/>
      <c r="G42" s="309" t="s">
        <v>606</v>
      </c>
      <c r="H42" s="309"/>
      <c r="I42" s="309"/>
      <c r="J42" s="309"/>
      <c r="K42" s="307"/>
    </row>
    <row r="43" s="1" customFormat="1" ht="15" customHeight="1">
      <c r="B43" s="310"/>
      <c r="C43" s="311"/>
      <c r="D43" s="309"/>
      <c r="E43" s="312"/>
      <c r="F43" s="309"/>
      <c r="G43" s="309" t="s">
        <v>607</v>
      </c>
      <c r="H43" s="309"/>
      <c r="I43" s="309"/>
      <c r="J43" s="309"/>
      <c r="K43" s="307"/>
    </row>
    <row r="44" s="1" customFormat="1" ht="15" customHeight="1">
      <c r="B44" s="310"/>
      <c r="C44" s="311"/>
      <c r="D44" s="309"/>
      <c r="E44" s="312" t="s">
        <v>608</v>
      </c>
      <c r="F44" s="309"/>
      <c r="G44" s="309" t="s">
        <v>609</v>
      </c>
      <c r="H44" s="309"/>
      <c r="I44" s="309"/>
      <c r="J44" s="309"/>
      <c r="K44" s="307"/>
    </row>
    <row r="45" s="1" customFormat="1" ht="15" customHeight="1">
      <c r="B45" s="310"/>
      <c r="C45" s="311"/>
      <c r="D45" s="309"/>
      <c r="E45" s="312" t="s">
        <v>122</v>
      </c>
      <c r="F45" s="309"/>
      <c r="G45" s="309" t="s">
        <v>610</v>
      </c>
      <c r="H45" s="309"/>
      <c r="I45" s="309"/>
      <c r="J45" s="309"/>
      <c r="K45" s="307"/>
    </row>
    <row r="46" s="1" customFormat="1" ht="12.75" customHeight="1">
      <c r="B46" s="310"/>
      <c r="C46" s="311"/>
      <c r="D46" s="309"/>
      <c r="E46" s="309"/>
      <c r="F46" s="309"/>
      <c r="G46" s="309"/>
      <c r="H46" s="309"/>
      <c r="I46" s="309"/>
      <c r="J46" s="309"/>
      <c r="K46" s="307"/>
    </row>
    <row r="47" s="1" customFormat="1" ht="15" customHeight="1">
      <c r="B47" s="310"/>
      <c r="C47" s="311"/>
      <c r="D47" s="309" t="s">
        <v>611</v>
      </c>
      <c r="E47" s="309"/>
      <c r="F47" s="309"/>
      <c r="G47" s="309"/>
      <c r="H47" s="309"/>
      <c r="I47" s="309"/>
      <c r="J47" s="309"/>
      <c r="K47" s="307"/>
    </row>
    <row r="48" s="1" customFormat="1" ht="15" customHeight="1">
      <c r="B48" s="310"/>
      <c r="C48" s="311"/>
      <c r="D48" s="311"/>
      <c r="E48" s="309" t="s">
        <v>612</v>
      </c>
      <c r="F48" s="309"/>
      <c r="G48" s="309"/>
      <c r="H48" s="309"/>
      <c r="I48" s="309"/>
      <c r="J48" s="309"/>
      <c r="K48" s="307"/>
    </row>
    <row r="49" s="1" customFormat="1" ht="15" customHeight="1">
      <c r="B49" s="310"/>
      <c r="C49" s="311"/>
      <c r="D49" s="311"/>
      <c r="E49" s="309" t="s">
        <v>613</v>
      </c>
      <c r="F49" s="309"/>
      <c r="G49" s="309"/>
      <c r="H49" s="309"/>
      <c r="I49" s="309"/>
      <c r="J49" s="309"/>
      <c r="K49" s="307"/>
    </row>
    <row r="50" s="1" customFormat="1" ht="15" customHeight="1">
      <c r="B50" s="310"/>
      <c r="C50" s="311"/>
      <c r="D50" s="311"/>
      <c r="E50" s="309" t="s">
        <v>614</v>
      </c>
      <c r="F50" s="309"/>
      <c r="G50" s="309"/>
      <c r="H50" s="309"/>
      <c r="I50" s="309"/>
      <c r="J50" s="309"/>
      <c r="K50" s="307"/>
    </row>
    <row r="51" s="1" customFormat="1" ht="15" customHeight="1">
      <c r="B51" s="310"/>
      <c r="C51" s="311"/>
      <c r="D51" s="309" t="s">
        <v>615</v>
      </c>
      <c r="E51" s="309"/>
      <c r="F51" s="309"/>
      <c r="G51" s="309"/>
      <c r="H51" s="309"/>
      <c r="I51" s="309"/>
      <c r="J51" s="309"/>
      <c r="K51" s="307"/>
    </row>
    <row r="52" s="1" customFormat="1" ht="25.5" customHeight="1">
      <c r="B52" s="305"/>
      <c r="C52" s="306" t="s">
        <v>616</v>
      </c>
      <c r="D52" s="306"/>
      <c r="E52" s="306"/>
      <c r="F52" s="306"/>
      <c r="G52" s="306"/>
      <c r="H52" s="306"/>
      <c r="I52" s="306"/>
      <c r="J52" s="306"/>
      <c r="K52" s="307"/>
    </row>
    <row r="53" s="1" customFormat="1" ht="5.25" customHeight="1">
      <c r="B53" s="305"/>
      <c r="C53" s="308"/>
      <c r="D53" s="308"/>
      <c r="E53" s="308"/>
      <c r="F53" s="308"/>
      <c r="G53" s="308"/>
      <c r="H53" s="308"/>
      <c r="I53" s="308"/>
      <c r="J53" s="308"/>
      <c r="K53" s="307"/>
    </row>
    <row r="54" s="1" customFormat="1" ht="15" customHeight="1">
      <c r="B54" s="305"/>
      <c r="C54" s="309" t="s">
        <v>617</v>
      </c>
      <c r="D54" s="309"/>
      <c r="E54" s="309"/>
      <c r="F54" s="309"/>
      <c r="G54" s="309"/>
      <c r="H54" s="309"/>
      <c r="I54" s="309"/>
      <c r="J54" s="309"/>
      <c r="K54" s="307"/>
    </row>
    <row r="55" s="1" customFormat="1" ht="15" customHeight="1">
      <c r="B55" s="305"/>
      <c r="C55" s="309" t="s">
        <v>618</v>
      </c>
      <c r="D55" s="309"/>
      <c r="E55" s="309"/>
      <c r="F55" s="309"/>
      <c r="G55" s="309"/>
      <c r="H55" s="309"/>
      <c r="I55" s="309"/>
      <c r="J55" s="309"/>
      <c r="K55" s="307"/>
    </row>
    <row r="56" s="1" customFormat="1" ht="12.75" customHeight="1">
      <c r="B56" s="305"/>
      <c r="C56" s="309"/>
      <c r="D56" s="309"/>
      <c r="E56" s="309"/>
      <c r="F56" s="309"/>
      <c r="G56" s="309"/>
      <c r="H56" s="309"/>
      <c r="I56" s="309"/>
      <c r="J56" s="309"/>
      <c r="K56" s="307"/>
    </row>
    <row r="57" s="1" customFormat="1" ht="15" customHeight="1">
      <c r="B57" s="305"/>
      <c r="C57" s="309" t="s">
        <v>619</v>
      </c>
      <c r="D57" s="309"/>
      <c r="E57" s="309"/>
      <c r="F57" s="309"/>
      <c r="G57" s="309"/>
      <c r="H57" s="309"/>
      <c r="I57" s="309"/>
      <c r="J57" s="309"/>
      <c r="K57" s="307"/>
    </row>
    <row r="58" s="1" customFormat="1" ht="15" customHeight="1">
      <c r="B58" s="305"/>
      <c r="C58" s="311"/>
      <c r="D58" s="309" t="s">
        <v>620</v>
      </c>
      <c r="E58" s="309"/>
      <c r="F58" s="309"/>
      <c r="G58" s="309"/>
      <c r="H58" s="309"/>
      <c r="I58" s="309"/>
      <c r="J58" s="309"/>
      <c r="K58" s="307"/>
    </row>
    <row r="59" s="1" customFormat="1" ht="15" customHeight="1">
      <c r="B59" s="305"/>
      <c r="C59" s="311"/>
      <c r="D59" s="309" t="s">
        <v>621</v>
      </c>
      <c r="E59" s="309"/>
      <c r="F59" s="309"/>
      <c r="G59" s="309"/>
      <c r="H59" s="309"/>
      <c r="I59" s="309"/>
      <c r="J59" s="309"/>
      <c r="K59" s="307"/>
    </row>
    <row r="60" s="1" customFormat="1" ht="15" customHeight="1">
      <c r="B60" s="305"/>
      <c r="C60" s="311"/>
      <c r="D60" s="309" t="s">
        <v>622</v>
      </c>
      <c r="E60" s="309"/>
      <c r="F60" s="309"/>
      <c r="G60" s="309"/>
      <c r="H60" s="309"/>
      <c r="I60" s="309"/>
      <c r="J60" s="309"/>
      <c r="K60" s="307"/>
    </row>
    <row r="61" s="1" customFormat="1" ht="15" customHeight="1">
      <c r="B61" s="305"/>
      <c r="C61" s="311"/>
      <c r="D61" s="309" t="s">
        <v>623</v>
      </c>
      <c r="E61" s="309"/>
      <c r="F61" s="309"/>
      <c r="G61" s="309"/>
      <c r="H61" s="309"/>
      <c r="I61" s="309"/>
      <c r="J61" s="309"/>
      <c r="K61" s="307"/>
    </row>
    <row r="62" s="1" customFormat="1" ht="15" customHeight="1">
      <c r="B62" s="305"/>
      <c r="C62" s="311"/>
      <c r="D62" s="314" t="s">
        <v>624</v>
      </c>
      <c r="E62" s="314"/>
      <c r="F62" s="314"/>
      <c r="G62" s="314"/>
      <c r="H62" s="314"/>
      <c r="I62" s="314"/>
      <c r="J62" s="314"/>
      <c r="K62" s="307"/>
    </row>
    <row r="63" s="1" customFormat="1" ht="15" customHeight="1">
      <c r="B63" s="305"/>
      <c r="C63" s="311"/>
      <c r="D63" s="309" t="s">
        <v>625</v>
      </c>
      <c r="E63" s="309"/>
      <c r="F63" s="309"/>
      <c r="G63" s="309"/>
      <c r="H63" s="309"/>
      <c r="I63" s="309"/>
      <c r="J63" s="309"/>
      <c r="K63" s="307"/>
    </row>
    <row r="64" s="1" customFormat="1" ht="12.75" customHeight="1">
      <c r="B64" s="305"/>
      <c r="C64" s="311"/>
      <c r="D64" s="311"/>
      <c r="E64" s="315"/>
      <c r="F64" s="311"/>
      <c r="G64" s="311"/>
      <c r="H64" s="311"/>
      <c r="I64" s="311"/>
      <c r="J64" s="311"/>
      <c r="K64" s="307"/>
    </row>
    <row r="65" s="1" customFormat="1" ht="15" customHeight="1">
      <c r="B65" s="305"/>
      <c r="C65" s="311"/>
      <c r="D65" s="309" t="s">
        <v>626</v>
      </c>
      <c r="E65" s="309"/>
      <c r="F65" s="309"/>
      <c r="G65" s="309"/>
      <c r="H65" s="309"/>
      <c r="I65" s="309"/>
      <c r="J65" s="309"/>
      <c r="K65" s="307"/>
    </row>
    <row r="66" s="1" customFormat="1" ht="15" customHeight="1">
      <c r="B66" s="305"/>
      <c r="C66" s="311"/>
      <c r="D66" s="314" t="s">
        <v>627</v>
      </c>
      <c r="E66" s="314"/>
      <c r="F66" s="314"/>
      <c r="G66" s="314"/>
      <c r="H66" s="314"/>
      <c r="I66" s="314"/>
      <c r="J66" s="314"/>
      <c r="K66" s="307"/>
    </row>
    <row r="67" s="1" customFormat="1" ht="15" customHeight="1">
      <c r="B67" s="305"/>
      <c r="C67" s="311"/>
      <c r="D67" s="309" t="s">
        <v>628</v>
      </c>
      <c r="E67" s="309"/>
      <c r="F67" s="309"/>
      <c r="G67" s="309"/>
      <c r="H67" s="309"/>
      <c r="I67" s="309"/>
      <c r="J67" s="309"/>
      <c r="K67" s="307"/>
    </row>
    <row r="68" s="1" customFormat="1" ht="15" customHeight="1">
      <c r="B68" s="305"/>
      <c r="C68" s="311"/>
      <c r="D68" s="309" t="s">
        <v>629</v>
      </c>
      <c r="E68" s="309"/>
      <c r="F68" s="309"/>
      <c r="G68" s="309"/>
      <c r="H68" s="309"/>
      <c r="I68" s="309"/>
      <c r="J68" s="309"/>
      <c r="K68" s="307"/>
    </row>
    <row r="69" s="1" customFormat="1" ht="15" customHeight="1">
      <c r="B69" s="305"/>
      <c r="C69" s="311"/>
      <c r="D69" s="309" t="s">
        <v>630</v>
      </c>
      <c r="E69" s="309"/>
      <c r="F69" s="309"/>
      <c r="G69" s="309"/>
      <c r="H69" s="309"/>
      <c r="I69" s="309"/>
      <c r="J69" s="309"/>
      <c r="K69" s="307"/>
    </row>
    <row r="70" s="1" customFormat="1" ht="15" customHeight="1">
      <c r="B70" s="305"/>
      <c r="C70" s="311"/>
      <c r="D70" s="309" t="s">
        <v>631</v>
      </c>
      <c r="E70" s="309"/>
      <c r="F70" s="309"/>
      <c r="G70" s="309"/>
      <c r="H70" s="309"/>
      <c r="I70" s="309"/>
      <c r="J70" s="309"/>
      <c r="K70" s="307"/>
    </row>
    <row r="71" s="1" customFormat="1" ht="12.75" customHeight="1">
      <c r="B71" s="316"/>
      <c r="C71" s="317"/>
      <c r="D71" s="317"/>
      <c r="E71" s="317"/>
      <c r="F71" s="317"/>
      <c r="G71" s="317"/>
      <c r="H71" s="317"/>
      <c r="I71" s="317"/>
      <c r="J71" s="317"/>
      <c r="K71" s="318"/>
    </row>
    <row r="72" s="1" customFormat="1" ht="18.75" customHeight="1">
      <c r="B72" s="319"/>
      <c r="C72" s="319"/>
      <c r="D72" s="319"/>
      <c r="E72" s="319"/>
      <c r="F72" s="319"/>
      <c r="G72" s="319"/>
      <c r="H72" s="319"/>
      <c r="I72" s="319"/>
      <c r="J72" s="319"/>
      <c r="K72" s="320"/>
    </row>
    <row r="73" s="1" customFormat="1" ht="18.75" customHeight="1">
      <c r="B73" s="320"/>
      <c r="C73" s="320"/>
      <c r="D73" s="320"/>
      <c r="E73" s="320"/>
      <c r="F73" s="320"/>
      <c r="G73" s="320"/>
      <c r="H73" s="320"/>
      <c r="I73" s="320"/>
      <c r="J73" s="320"/>
      <c r="K73" s="320"/>
    </row>
    <row r="74" s="1" customFormat="1" ht="7.5" customHeight="1">
      <c r="B74" s="321"/>
      <c r="C74" s="322"/>
      <c r="D74" s="322"/>
      <c r="E74" s="322"/>
      <c r="F74" s="322"/>
      <c r="G74" s="322"/>
      <c r="H74" s="322"/>
      <c r="I74" s="322"/>
      <c r="J74" s="322"/>
      <c r="K74" s="323"/>
    </row>
    <row r="75" s="1" customFormat="1" ht="45" customHeight="1">
      <c r="B75" s="324"/>
      <c r="C75" s="325" t="s">
        <v>632</v>
      </c>
      <c r="D75" s="325"/>
      <c r="E75" s="325"/>
      <c r="F75" s="325"/>
      <c r="G75" s="325"/>
      <c r="H75" s="325"/>
      <c r="I75" s="325"/>
      <c r="J75" s="325"/>
      <c r="K75" s="326"/>
    </row>
    <row r="76" s="1" customFormat="1" ht="17.25" customHeight="1">
      <c r="B76" s="324"/>
      <c r="C76" s="327" t="s">
        <v>633</v>
      </c>
      <c r="D76" s="327"/>
      <c r="E76" s="327"/>
      <c r="F76" s="327" t="s">
        <v>634</v>
      </c>
      <c r="G76" s="328"/>
      <c r="H76" s="327" t="s">
        <v>60</v>
      </c>
      <c r="I76" s="327" t="s">
        <v>63</v>
      </c>
      <c r="J76" s="327" t="s">
        <v>635</v>
      </c>
      <c r="K76" s="326"/>
    </row>
    <row r="77" s="1" customFormat="1" ht="17.25" customHeight="1">
      <c r="B77" s="324"/>
      <c r="C77" s="329" t="s">
        <v>636</v>
      </c>
      <c r="D77" s="329"/>
      <c r="E77" s="329"/>
      <c r="F77" s="330" t="s">
        <v>637</v>
      </c>
      <c r="G77" s="331"/>
      <c r="H77" s="329"/>
      <c r="I77" s="329"/>
      <c r="J77" s="329" t="s">
        <v>638</v>
      </c>
      <c r="K77" s="326"/>
    </row>
    <row r="78" s="1" customFormat="1" ht="5.25" customHeight="1">
      <c r="B78" s="324"/>
      <c r="C78" s="332"/>
      <c r="D78" s="332"/>
      <c r="E78" s="332"/>
      <c r="F78" s="332"/>
      <c r="G78" s="333"/>
      <c r="H78" s="332"/>
      <c r="I78" s="332"/>
      <c r="J78" s="332"/>
      <c r="K78" s="326"/>
    </row>
    <row r="79" s="1" customFormat="1" ht="15" customHeight="1">
      <c r="B79" s="324"/>
      <c r="C79" s="312" t="s">
        <v>59</v>
      </c>
      <c r="D79" s="332"/>
      <c r="E79" s="332"/>
      <c r="F79" s="334" t="s">
        <v>639</v>
      </c>
      <c r="G79" s="333"/>
      <c r="H79" s="312" t="s">
        <v>640</v>
      </c>
      <c r="I79" s="312" t="s">
        <v>641</v>
      </c>
      <c r="J79" s="312">
        <v>20</v>
      </c>
      <c r="K79" s="326"/>
    </row>
    <row r="80" s="1" customFormat="1" ht="15" customHeight="1">
      <c r="B80" s="324"/>
      <c r="C80" s="312" t="s">
        <v>642</v>
      </c>
      <c r="D80" s="312"/>
      <c r="E80" s="312"/>
      <c r="F80" s="334" t="s">
        <v>639</v>
      </c>
      <c r="G80" s="333"/>
      <c r="H80" s="312" t="s">
        <v>643</v>
      </c>
      <c r="I80" s="312" t="s">
        <v>641</v>
      </c>
      <c r="J80" s="312">
        <v>120</v>
      </c>
      <c r="K80" s="326"/>
    </row>
    <row r="81" s="1" customFormat="1" ht="15" customHeight="1">
      <c r="B81" s="335"/>
      <c r="C81" s="312" t="s">
        <v>644</v>
      </c>
      <c r="D81" s="312"/>
      <c r="E81" s="312"/>
      <c r="F81" s="334" t="s">
        <v>645</v>
      </c>
      <c r="G81" s="333"/>
      <c r="H81" s="312" t="s">
        <v>646</v>
      </c>
      <c r="I81" s="312" t="s">
        <v>641</v>
      </c>
      <c r="J81" s="312">
        <v>50</v>
      </c>
      <c r="K81" s="326"/>
    </row>
    <row r="82" s="1" customFormat="1" ht="15" customHeight="1">
      <c r="B82" s="335"/>
      <c r="C82" s="312" t="s">
        <v>647</v>
      </c>
      <c r="D82" s="312"/>
      <c r="E82" s="312"/>
      <c r="F82" s="334" t="s">
        <v>639</v>
      </c>
      <c r="G82" s="333"/>
      <c r="H82" s="312" t="s">
        <v>648</v>
      </c>
      <c r="I82" s="312" t="s">
        <v>649</v>
      </c>
      <c r="J82" s="312"/>
      <c r="K82" s="326"/>
    </row>
    <row r="83" s="1" customFormat="1" ht="15" customHeight="1">
      <c r="B83" s="335"/>
      <c r="C83" s="336" t="s">
        <v>650</v>
      </c>
      <c r="D83" s="336"/>
      <c r="E83" s="336"/>
      <c r="F83" s="337" t="s">
        <v>645</v>
      </c>
      <c r="G83" s="336"/>
      <c r="H83" s="336" t="s">
        <v>651</v>
      </c>
      <c r="I83" s="336" t="s">
        <v>641</v>
      </c>
      <c r="J83" s="336">
        <v>15</v>
      </c>
      <c r="K83" s="326"/>
    </row>
    <row r="84" s="1" customFormat="1" ht="15" customHeight="1">
      <c r="B84" s="335"/>
      <c r="C84" s="336" t="s">
        <v>652</v>
      </c>
      <c r="D84" s="336"/>
      <c r="E84" s="336"/>
      <c r="F84" s="337" t="s">
        <v>645</v>
      </c>
      <c r="G84" s="336"/>
      <c r="H84" s="336" t="s">
        <v>653</v>
      </c>
      <c r="I84" s="336" t="s">
        <v>641</v>
      </c>
      <c r="J84" s="336">
        <v>15</v>
      </c>
      <c r="K84" s="326"/>
    </row>
    <row r="85" s="1" customFormat="1" ht="15" customHeight="1">
      <c r="B85" s="335"/>
      <c r="C85" s="336" t="s">
        <v>654</v>
      </c>
      <c r="D85" s="336"/>
      <c r="E85" s="336"/>
      <c r="F85" s="337" t="s">
        <v>645</v>
      </c>
      <c r="G85" s="336"/>
      <c r="H85" s="336" t="s">
        <v>655</v>
      </c>
      <c r="I85" s="336" t="s">
        <v>641</v>
      </c>
      <c r="J85" s="336">
        <v>20</v>
      </c>
      <c r="K85" s="326"/>
    </row>
    <row r="86" s="1" customFormat="1" ht="15" customHeight="1">
      <c r="B86" s="335"/>
      <c r="C86" s="336" t="s">
        <v>656</v>
      </c>
      <c r="D86" s="336"/>
      <c r="E86" s="336"/>
      <c r="F86" s="337" t="s">
        <v>645</v>
      </c>
      <c r="G86" s="336"/>
      <c r="H86" s="336" t="s">
        <v>657</v>
      </c>
      <c r="I86" s="336" t="s">
        <v>641</v>
      </c>
      <c r="J86" s="336">
        <v>20</v>
      </c>
      <c r="K86" s="326"/>
    </row>
    <row r="87" s="1" customFormat="1" ht="15" customHeight="1">
      <c r="B87" s="335"/>
      <c r="C87" s="312" t="s">
        <v>658</v>
      </c>
      <c r="D87" s="312"/>
      <c r="E87" s="312"/>
      <c r="F87" s="334" t="s">
        <v>645</v>
      </c>
      <c r="G87" s="333"/>
      <c r="H87" s="312" t="s">
        <v>659</v>
      </c>
      <c r="I87" s="312" t="s">
        <v>641</v>
      </c>
      <c r="J87" s="312">
        <v>50</v>
      </c>
      <c r="K87" s="326"/>
    </row>
    <row r="88" s="1" customFormat="1" ht="15" customHeight="1">
      <c r="B88" s="335"/>
      <c r="C88" s="312" t="s">
        <v>660</v>
      </c>
      <c r="D88" s="312"/>
      <c r="E88" s="312"/>
      <c r="F88" s="334" t="s">
        <v>645</v>
      </c>
      <c r="G88" s="333"/>
      <c r="H88" s="312" t="s">
        <v>661</v>
      </c>
      <c r="I88" s="312" t="s">
        <v>641</v>
      </c>
      <c r="J88" s="312">
        <v>20</v>
      </c>
      <c r="K88" s="326"/>
    </row>
    <row r="89" s="1" customFormat="1" ht="15" customHeight="1">
      <c r="B89" s="335"/>
      <c r="C89" s="312" t="s">
        <v>662</v>
      </c>
      <c r="D89" s="312"/>
      <c r="E89" s="312"/>
      <c r="F89" s="334" t="s">
        <v>645</v>
      </c>
      <c r="G89" s="333"/>
      <c r="H89" s="312" t="s">
        <v>663</v>
      </c>
      <c r="I89" s="312" t="s">
        <v>641</v>
      </c>
      <c r="J89" s="312">
        <v>20</v>
      </c>
      <c r="K89" s="326"/>
    </row>
    <row r="90" s="1" customFormat="1" ht="15" customHeight="1">
      <c r="B90" s="335"/>
      <c r="C90" s="312" t="s">
        <v>664</v>
      </c>
      <c r="D90" s="312"/>
      <c r="E90" s="312"/>
      <c r="F90" s="334" t="s">
        <v>645</v>
      </c>
      <c r="G90" s="333"/>
      <c r="H90" s="312" t="s">
        <v>665</v>
      </c>
      <c r="I90" s="312" t="s">
        <v>641</v>
      </c>
      <c r="J90" s="312">
        <v>50</v>
      </c>
      <c r="K90" s="326"/>
    </row>
    <row r="91" s="1" customFormat="1" ht="15" customHeight="1">
      <c r="B91" s="335"/>
      <c r="C91" s="312" t="s">
        <v>666</v>
      </c>
      <c r="D91" s="312"/>
      <c r="E91" s="312"/>
      <c r="F91" s="334" t="s">
        <v>645</v>
      </c>
      <c r="G91" s="333"/>
      <c r="H91" s="312" t="s">
        <v>666</v>
      </c>
      <c r="I91" s="312" t="s">
        <v>641</v>
      </c>
      <c r="J91" s="312">
        <v>50</v>
      </c>
      <c r="K91" s="326"/>
    </row>
    <row r="92" s="1" customFormat="1" ht="15" customHeight="1">
      <c r="B92" s="335"/>
      <c r="C92" s="312" t="s">
        <v>667</v>
      </c>
      <c r="D92" s="312"/>
      <c r="E92" s="312"/>
      <c r="F92" s="334" t="s">
        <v>645</v>
      </c>
      <c r="G92" s="333"/>
      <c r="H92" s="312" t="s">
        <v>668</v>
      </c>
      <c r="I92" s="312" t="s">
        <v>641</v>
      </c>
      <c r="J92" s="312">
        <v>255</v>
      </c>
      <c r="K92" s="326"/>
    </row>
    <row r="93" s="1" customFormat="1" ht="15" customHeight="1">
      <c r="B93" s="335"/>
      <c r="C93" s="312" t="s">
        <v>669</v>
      </c>
      <c r="D93" s="312"/>
      <c r="E93" s="312"/>
      <c r="F93" s="334" t="s">
        <v>639</v>
      </c>
      <c r="G93" s="333"/>
      <c r="H93" s="312" t="s">
        <v>670</v>
      </c>
      <c r="I93" s="312" t="s">
        <v>671</v>
      </c>
      <c r="J93" s="312"/>
      <c r="K93" s="326"/>
    </row>
    <row r="94" s="1" customFormat="1" ht="15" customHeight="1">
      <c r="B94" s="335"/>
      <c r="C94" s="312" t="s">
        <v>672</v>
      </c>
      <c r="D94" s="312"/>
      <c r="E94" s="312"/>
      <c r="F94" s="334" t="s">
        <v>639</v>
      </c>
      <c r="G94" s="333"/>
      <c r="H94" s="312" t="s">
        <v>673</v>
      </c>
      <c r="I94" s="312" t="s">
        <v>674</v>
      </c>
      <c r="J94" s="312"/>
      <c r="K94" s="326"/>
    </row>
    <row r="95" s="1" customFormat="1" ht="15" customHeight="1">
      <c r="B95" s="335"/>
      <c r="C95" s="312" t="s">
        <v>675</v>
      </c>
      <c r="D95" s="312"/>
      <c r="E95" s="312"/>
      <c r="F95" s="334" t="s">
        <v>639</v>
      </c>
      <c r="G95" s="333"/>
      <c r="H95" s="312" t="s">
        <v>675</v>
      </c>
      <c r="I95" s="312" t="s">
        <v>674</v>
      </c>
      <c r="J95" s="312"/>
      <c r="K95" s="326"/>
    </row>
    <row r="96" s="1" customFormat="1" ht="15" customHeight="1">
      <c r="B96" s="335"/>
      <c r="C96" s="312" t="s">
        <v>44</v>
      </c>
      <c r="D96" s="312"/>
      <c r="E96" s="312"/>
      <c r="F96" s="334" t="s">
        <v>639</v>
      </c>
      <c r="G96" s="333"/>
      <c r="H96" s="312" t="s">
        <v>676</v>
      </c>
      <c r="I96" s="312" t="s">
        <v>674</v>
      </c>
      <c r="J96" s="312"/>
      <c r="K96" s="326"/>
    </row>
    <row r="97" s="1" customFormat="1" ht="15" customHeight="1">
      <c r="B97" s="335"/>
      <c r="C97" s="312" t="s">
        <v>54</v>
      </c>
      <c r="D97" s="312"/>
      <c r="E97" s="312"/>
      <c r="F97" s="334" t="s">
        <v>639</v>
      </c>
      <c r="G97" s="333"/>
      <c r="H97" s="312" t="s">
        <v>677</v>
      </c>
      <c r="I97" s="312" t="s">
        <v>674</v>
      </c>
      <c r="J97" s="312"/>
      <c r="K97" s="326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20"/>
      <c r="C100" s="320"/>
      <c r="D100" s="320"/>
      <c r="E100" s="320"/>
      <c r="F100" s="320"/>
      <c r="G100" s="320"/>
      <c r="H100" s="320"/>
      <c r="I100" s="320"/>
      <c r="J100" s="320"/>
      <c r="K100" s="320"/>
    </row>
    <row r="101" s="1" customFormat="1" ht="7.5" customHeight="1">
      <c r="B101" s="321"/>
      <c r="C101" s="322"/>
      <c r="D101" s="322"/>
      <c r="E101" s="322"/>
      <c r="F101" s="322"/>
      <c r="G101" s="322"/>
      <c r="H101" s="322"/>
      <c r="I101" s="322"/>
      <c r="J101" s="322"/>
      <c r="K101" s="323"/>
    </row>
    <row r="102" s="1" customFormat="1" ht="45" customHeight="1">
      <c r="B102" s="324"/>
      <c r="C102" s="325" t="s">
        <v>678</v>
      </c>
      <c r="D102" s="325"/>
      <c r="E102" s="325"/>
      <c r="F102" s="325"/>
      <c r="G102" s="325"/>
      <c r="H102" s="325"/>
      <c r="I102" s="325"/>
      <c r="J102" s="325"/>
      <c r="K102" s="326"/>
    </row>
    <row r="103" s="1" customFormat="1" ht="17.25" customHeight="1">
      <c r="B103" s="324"/>
      <c r="C103" s="327" t="s">
        <v>633</v>
      </c>
      <c r="D103" s="327"/>
      <c r="E103" s="327"/>
      <c r="F103" s="327" t="s">
        <v>634</v>
      </c>
      <c r="G103" s="328"/>
      <c r="H103" s="327" t="s">
        <v>60</v>
      </c>
      <c r="I103" s="327" t="s">
        <v>63</v>
      </c>
      <c r="J103" s="327" t="s">
        <v>635</v>
      </c>
      <c r="K103" s="326"/>
    </row>
    <row r="104" s="1" customFormat="1" ht="17.25" customHeight="1">
      <c r="B104" s="324"/>
      <c r="C104" s="329" t="s">
        <v>636</v>
      </c>
      <c r="D104" s="329"/>
      <c r="E104" s="329"/>
      <c r="F104" s="330" t="s">
        <v>637</v>
      </c>
      <c r="G104" s="331"/>
      <c r="H104" s="329"/>
      <c r="I104" s="329"/>
      <c r="J104" s="329" t="s">
        <v>638</v>
      </c>
      <c r="K104" s="326"/>
    </row>
    <row r="105" s="1" customFormat="1" ht="5.25" customHeight="1">
      <c r="B105" s="324"/>
      <c r="C105" s="327"/>
      <c r="D105" s="327"/>
      <c r="E105" s="327"/>
      <c r="F105" s="327"/>
      <c r="G105" s="343"/>
      <c r="H105" s="327"/>
      <c r="I105" s="327"/>
      <c r="J105" s="327"/>
      <c r="K105" s="326"/>
    </row>
    <row r="106" s="1" customFormat="1" ht="15" customHeight="1">
      <c r="B106" s="324"/>
      <c r="C106" s="312" t="s">
        <v>59</v>
      </c>
      <c r="D106" s="332"/>
      <c r="E106" s="332"/>
      <c r="F106" s="334" t="s">
        <v>639</v>
      </c>
      <c r="G106" s="343"/>
      <c r="H106" s="312" t="s">
        <v>679</v>
      </c>
      <c r="I106" s="312" t="s">
        <v>641</v>
      </c>
      <c r="J106" s="312">
        <v>20</v>
      </c>
      <c r="K106" s="326"/>
    </row>
    <row r="107" s="1" customFormat="1" ht="15" customHeight="1">
      <c r="B107" s="324"/>
      <c r="C107" s="312" t="s">
        <v>642</v>
      </c>
      <c r="D107" s="312"/>
      <c r="E107" s="312"/>
      <c r="F107" s="334" t="s">
        <v>639</v>
      </c>
      <c r="G107" s="312"/>
      <c r="H107" s="312" t="s">
        <v>679</v>
      </c>
      <c r="I107" s="312" t="s">
        <v>641</v>
      </c>
      <c r="J107" s="312">
        <v>120</v>
      </c>
      <c r="K107" s="326"/>
    </row>
    <row r="108" s="1" customFormat="1" ht="15" customHeight="1">
      <c r="B108" s="335"/>
      <c r="C108" s="312" t="s">
        <v>644</v>
      </c>
      <c r="D108" s="312"/>
      <c r="E108" s="312"/>
      <c r="F108" s="334" t="s">
        <v>645</v>
      </c>
      <c r="G108" s="312"/>
      <c r="H108" s="312" t="s">
        <v>679</v>
      </c>
      <c r="I108" s="312" t="s">
        <v>641</v>
      </c>
      <c r="J108" s="312">
        <v>50</v>
      </c>
      <c r="K108" s="326"/>
    </row>
    <row r="109" s="1" customFormat="1" ht="15" customHeight="1">
      <c r="B109" s="335"/>
      <c r="C109" s="312" t="s">
        <v>647</v>
      </c>
      <c r="D109" s="312"/>
      <c r="E109" s="312"/>
      <c r="F109" s="334" t="s">
        <v>639</v>
      </c>
      <c r="G109" s="312"/>
      <c r="H109" s="312" t="s">
        <v>679</v>
      </c>
      <c r="I109" s="312" t="s">
        <v>649</v>
      </c>
      <c r="J109" s="312"/>
      <c r="K109" s="326"/>
    </row>
    <row r="110" s="1" customFormat="1" ht="15" customHeight="1">
      <c r="B110" s="335"/>
      <c r="C110" s="312" t="s">
        <v>658</v>
      </c>
      <c r="D110" s="312"/>
      <c r="E110" s="312"/>
      <c r="F110" s="334" t="s">
        <v>645</v>
      </c>
      <c r="G110" s="312"/>
      <c r="H110" s="312" t="s">
        <v>679</v>
      </c>
      <c r="I110" s="312" t="s">
        <v>641</v>
      </c>
      <c r="J110" s="312">
        <v>50</v>
      </c>
      <c r="K110" s="326"/>
    </row>
    <row r="111" s="1" customFormat="1" ht="15" customHeight="1">
      <c r="B111" s="335"/>
      <c r="C111" s="312" t="s">
        <v>666</v>
      </c>
      <c r="D111" s="312"/>
      <c r="E111" s="312"/>
      <c r="F111" s="334" t="s">
        <v>645</v>
      </c>
      <c r="G111" s="312"/>
      <c r="H111" s="312" t="s">
        <v>679</v>
      </c>
      <c r="I111" s="312" t="s">
        <v>641</v>
      </c>
      <c r="J111" s="312">
        <v>50</v>
      </c>
      <c r="K111" s="326"/>
    </row>
    <row r="112" s="1" customFormat="1" ht="15" customHeight="1">
      <c r="B112" s="335"/>
      <c r="C112" s="312" t="s">
        <v>664</v>
      </c>
      <c r="D112" s="312"/>
      <c r="E112" s="312"/>
      <c r="F112" s="334" t="s">
        <v>645</v>
      </c>
      <c r="G112" s="312"/>
      <c r="H112" s="312" t="s">
        <v>679</v>
      </c>
      <c r="I112" s="312" t="s">
        <v>641</v>
      </c>
      <c r="J112" s="312">
        <v>50</v>
      </c>
      <c r="K112" s="326"/>
    </row>
    <row r="113" s="1" customFormat="1" ht="15" customHeight="1">
      <c r="B113" s="335"/>
      <c r="C113" s="312" t="s">
        <v>59</v>
      </c>
      <c r="D113" s="312"/>
      <c r="E113" s="312"/>
      <c r="F113" s="334" t="s">
        <v>639</v>
      </c>
      <c r="G113" s="312"/>
      <c r="H113" s="312" t="s">
        <v>680</v>
      </c>
      <c r="I113" s="312" t="s">
        <v>641</v>
      </c>
      <c r="J113" s="312">
        <v>20</v>
      </c>
      <c r="K113" s="326"/>
    </row>
    <row r="114" s="1" customFormat="1" ht="15" customHeight="1">
      <c r="B114" s="335"/>
      <c r="C114" s="312" t="s">
        <v>681</v>
      </c>
      <c r="D114" s="312"/>
      <c r="E114" s="312"/>
      <c r="F114" s="334" t="s">
        <v>639</v>
      </c>
      <c r="G114" s="312"/>
      <c r="H114" s="312" t="s">
        <v>682</v>
      </c>
      <c r="I114" s="312" t="s">
        <v>641</v>
      </c>
      <c r="J114" s="312">
        <v>120</v>
      </c>
      <c r="K114" s="326"/>
    </row>
    <row r="115" s="1" customFormat="1" ht="15" customHeight="1">
      <c r="B115" s="335"/>
      <c r="C115" s="312" t="s">
        <v>44</v>
      </c>
      <c r="D115" s="312"/>
      <c r="E115" s="312"/>
      <c r="F115" s="334" t="s">
        <v>639</v>
      </c>
      <c r="G115" s="312"/>
      <c r="H115" s="312" t="s">
        <v>683</v>
      </c>
      <c r="I115" s="312" t="s">
        <v>674</v>
      </c>
      <c r="J115" s="312"/>
      <c r="K115" s="326"/>
    </row>
    <row r="116" s="1" customFormat="1" ht="15" customHeight="1">
      <c r="B116" s="335"/>
      <c r="C116" s="312" t="s">
        <v>54</v>
      </c>
      <c r="D116" s="312"/>
      <c r="E116" s="312"/>
      <c r="F116" s="334" t="s">
        <v>639</v>
      </c>
      <c r="G116" s="312"/>
      <c r="H116" s="312" t="s">
        <v>684</v>
      </c>
      <c r="I116" s="312" t="s">
        <v>674</v>
      </c>
      <c r="J116" s="312"/>
      <c r="K116" s="326"/>
    </row>
    <row r="117" s="1" customFormat="1" ht="15" customHeight="1">
      <c r="B117" s="335"/>
      <c r="C117" s="312" t="s">
        <v>63</v>
      </c>
      <c r="D117" s="312"/>
      <c r="E117" s="312"/>
      <c r="F117" s="334" t="s">
        <v>639</v>
      </c>
      <c r="G117" s="312"/>
      <c r="H117" s="312" t="s">
        <v>685</v>
      </c>
      <c r="I117" s="312" t="s">
        <v>686</v>
      </c>
      <c r="J117" s="312"/>
      <c r="K117" s="326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09"/>
      <c r="D119" s="309"/>
      <c r="E119" s="309"/>
      <c r="F119" s="346"/>
      <c r="G119" s="309"/>
      <c r="H119" s="309"/>
      <c r="I119" s="309"/>
      <c r="J119" s="309"/>
      <c r="K119" s="345"/>
    </row>
    <row r="120" s="1" customFormat="1" ht="18.75" customHeight="1">
      <c r="B120" s="320"/>
      <c r="C120" s="320"/>
      <c r="D120" s="320"/>
      <c r="E120" s="320"/>
      <c r="F120" s="320"/>
      <c r="G120" s="320"/>
      <c r="H120" s="320"/>
      <c r="I120" s="320"/>
      <c r="J120" s="320"/>
      <c r="K120" s="320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3" t="s">
        <v>687</v>
      </c>
      <c r="D122" s="303"/>
      <c r="E122" s="303"/>
      <c r="F122" s="303"/>
      <c r="G122" s="303"/>
      <c r="H122" s="303"/>
      <c r="I122" s="303"/>
      <c r="J122" s="303"/>
      <c r="K122" s="351"/>
    </row>
    <row r="123" s="1" customFormat="1" ht="17.25" customHeight="1">
      <c r="B123" s="352"/>
      <c r="C123" s="327" t="s">
        <v>633</v>
      </c>
      <c r="D123" s="327"/>
      <c r="E123" s="327"/>
      <c r="F123" s="327" t="s">
        <v>634</v>
      </c>
      <c r="G123" s="328"/>
      <c r="H123" s="327" t="s">
        <v>60</v>
      </c>
      <c r="I123" s="327" t="s">
        <v>63</v>
      </c>
      <c r="J123" s="327" t="s">
        <v>635</v>
      </c>
      <c r="K123" s="353"/>
    </row>
    <row r="124" s="1" customFormat="1" ht="17.25" customHeight="1">
      <c r="B124" s="352"/>
      <c r="C124" s="329" t="s">
        <v>636</v>
      </c>
      <c r="D124" s="329"/>
      <c r="E124" s="329"/>
      <c r="F124" s="330" t="s">
        <v>637</v>
      </c>
      <c r="G124" s="331"/>
      <c r="H124" s="329"/>
      <c r="I124" s="329"/>
      <c r="J124" s="329" t="s">
        <v>638</v>
      </c>
      <c r="K124" s="353"/>
    </row>
    <row r="125" s="1" customFormat="1" ht="5.25" customHeight="1">
      <c r="B125" s="354"/>
      <c r="C125" s="332"/>
      <c r="D125" s="332"/>
      <c r="E125" s="332"/>
      <c r="F125" s="332"/>
      <c r="G125" s="312"/>
      <c r="H125" s="332"/>
      <c r="I125" s="332"/>
      <c r="J125" s="332"/>
      <c r="K125" s="355"/>
    </row>
    <row r="126" s="1" customFormat="1" ht="15" customHeight="1">
      <c r="B126" s="354"/>
      <c r="C126" s="312" t="s">
        <v>642</v>
      </c>
      <c r="D126" s="332"/>
      <c r="E126" s="332"/>
      <c r="F126" s="334" t="s">
        <v>639</v>
      </c>
      <c r="G126" s="312"/>
      <c r="H126" s="312" t="s">
        <v>679</v>
      </c>
      <c r="I126" s="312" t="s">
        <v>641</v>
      </c>
      <c r="J126" s="312">
        <v>120</v>
      </c>
      <c r="K126" s="356"/>
    </row>
    <row r="127" s="1" customFormat="1" ht="15" customHeight="1">
      <c r="B127" s="354"/>
      <c r="C127" s="312" t="s">
        <v>688</v>
      </c>
      <c r="D127" s="312"/>
      <c r="E127" s="312"/>
      <c r="F127" s="334" t="s">
        <v>639</v>
      </c>
      <c r="G127" s="312"/>
      <c r="H127" s="312" t="s">
        <v>689</v>
      </c>
      <c r="I127" s="312" t="s">
        <v>641</v>
      </c>
      <c r="J127" s="312" t="s">
        <v>690</v>
      </c>
      <c r="K127" s="356"/>
    </row>
    <row r="128" s="1" customFormat="1" ht="15" customHeight="1">
      <c r="B128" s="354"/>
      <c r="C128" s="312" t="s">
        <v>91</v>
      </c>
      <c r="D128" s="312"/>
      <c r="E128" s="312"/>
      <c r="F128" s="334" t="s">
        <v>639</v>
      </c>
      <c r="G128" s="312"/>
      <c r="H128" s="312" t="s">
        <v>691</v>
      </c>
      <c r="I128" s="312" t="s">
        <v>641</v>
      </c>
      <c r="J128" s="312" t="s">
        <v>690</v>
      </c>
      <c r="K128" s="356"/>
    </row>
    <row r="129" s="1" customFormat="1" ht="15" customHeight="1">
      <c r="B129" s="354"/>
      <c r="C129" s="312" t="s">
        <v>650</v>
      </c>
      <c r="D129" s="312"/>
      <c r="E129" s="312"/>
      <c r="F129" s="334" t="s">
        <v>645</v>
      </c>
      <c r="G129" s="312"/>
      <c r="H129" s="312" t="s">
        <v>651</v>
      </c>
      <c r="I129" s="312" t="s">
        <v>641</v>
      </c>
      <c r="J129" s="312">
        <v>15</v>
      </c>
      <c r="K129" s="356"/>
    </row>
    <row r="130" s="1" customFormat="1" ht="15" customHeight="1">
      <c r="B130" s="354"/>
      <c r="C130" s="336" t="s">
        <v>652</v>
      </c>
      <c r="D130" s="336"/>
      <c r="E130" s="336"/>
      <c r="F130" s="337" t="s">
        <v>645</v>
      </c>
      <c r="G130" s="336"/>
      <c r="H130" s="336" t="s">
        <v>653</v>
      </c>
      <c r="I130" s="336" t="s">
        <v>641</v>
      </c>
      <c r="J130" s="336">
        <v>15</v>
      </c>
      <c r="K130" s="356"/>
    </row>
    <row r="131" s="1" customFormat="1" ht="15" customHeight="1">
      <c r="B131" s="354"/>
      <c r="C131" s="336" t="s">
        <v>654</v>
      </c>
      <c r="D131" s="336"/>
      <c r="E131" s="336"/>
      <c r="F131" s="337" t="s">
        <v>645</v>
      </c>
      <c r="G131" s="336"/>
      <c r="H131" s="336" t="s">
        <v>655</v>
      </c>
      <c r="I131" s="336" t="s">
        <v>641</v>
      </c>
      <c r="J131" s="336">
        <v>20</v>
      </c>
      <c r="K131" s="356"/>
    </row>
    <row r="132" s="1" customFormat="1" ht="15" customHeight="1">
      <c r="B132" s="354"/>
      <c r="C132" s="336" t="s">
        <v>656</v>
      </c>
      <c r="D132" s="336"/>
      <c r="E132" s="336"/>
      <c r="F132" s="337" t="s">
        <v>645</v>
      </c>
      <c r="G132" s="336"/>
      <c r="H132" s="336" t="s">
        <v>657</v>
      </c>
      <c r="I132" s="336" t="s">
        <v>641</v>
      </c>
      <c r="J132" s="336">
        <v>20</v>
      </c>
      <c r="K132" s="356"/>
    </row>
    <row r="133" s="1" customFormat="1" ht="15" customHeight="1">
      <c r="B133" s="354"/>
      <c r="C133" s="312" t="s">
        <v>644</v>
      </c>
      <c r="D133" s="312"/>
      <c r="E133" s="312"/>
      <c r="F133" s="334" t="s">
        <v>645</v>
      </c>
      <c r="G133" s="312"/>
      <c r="H133" s="312" t="s">
        <v>679</v>
      </c>
      <c r="I133" s="312" t="s">
        <v>641</v>
      </c>
      <c r="J133" s="312">
        <v>50</v>
      </c>
      <c r="K133" s="356"/>
    </row>
    <row r="134" s="1" customFormat="1" ht="15" customHeight="1">
      <c r="B134" s="354"/>
      <c r="C134" s="312" t="s">
        <v>658</v>
      </c>
      <c r="D134" s="312"/>
      <c r="E134" s="312"/>
      <c r="F134" s="334" t="s">
        <v>645</v>
      </c>
      <c r="G134" s="312"/>
      <c r="H134" s="312" t="s">
        <v>679</v>
      </c>
      <c r="I134" s="312" t="s">
        <v>641</v>
      </c>
      <c r="J134" s="312">
        <v>50</v>
      </c>
      <c r="K134" s="356"/>
    </row>
    <row r="135" s="1" customFormat="1" ht="15" customHeight="1">
      <c r="B135" s="354"/>
      <c r="C135" s="312" t="s">
        <v>664</v>
      </c>
      <c r="D135" s="312"/>
      <c r="E135" s="312"/>
      <c r="F135" s="334" t="s">
        <v>645</v>
      </c>
      <c r="G135" s="312"/>
      <c r="H135" s="312" t="s">
        <v>679</v>
      </c>
      <c r="I135" s="312" t="s">
        <v>641</v>
      </c>
      <c r="J135" s="312">
        <v>50</v>
      </c>
      <c r="K135" s="356"/>
    </row>
    <row r="136" s="1" customFormat="1" ht="15" customHeight="1">
      <c r="B136" s="354"/>
      <c r="C136" s="312" t="s">
        <v>666</v>
      </c>
      <c r="D136" s="312"/>
      <c r="E136" s="312"/>
      <c r="F136" s="334" t="s">
        <v>645</v>
      </c>
      <c r="G136" s="312"/>
      <c r="H136" s="312" t="s">
        <v>679</v>
      </c>
      <c r="I136" s="312" t="s">
        <v>641</v>
      </c>
      <c r="J136" s="312">
        <v>50</v>
      </c>
      <c r="K136" s="356"/>
    </row>
    <row r="137" s="1" customFormat="1" ht="15" customHeight="1">
      <c r="B137" s="354"/>
      <c r="C137" s="312" t="s">
        <v>667</v>
      </c>
      <c r="D137" s="312"/>
      <c r="E137" s="312"/>
      <c r="F137" s="334" t="s">
        <v>645</v>
      </c>
      <c r="G137" s="312"/>
      <c r="H137" s="312" t="s">
        <v>692</v>
      </c>
      <c r="I137" s="312" t="s">
        <v>641</v>
      </c>
      <c r="J137" s="312">
        <v>255</v>
      </c>
      <c r="K137" s="356"/>
    </row>
    <row r="138" s="1" customFormat="1" ht="15" customHeight="1">
      <c r="B138" s="354"/>
      <c r="C138" s="312" t="s">
        <v>669</v>
      </c>
      <c r="D138" s="312"/>
      <c r="E138" s="312"/>
      <c r="F138" s="334" t="s">
        <v>639</v>
      </c>
      <c r="G138" s="312"/>
      <c r="H138" s="312" t="s">
        <v>693</v>
      </c>
      <c r="I138" s="312" t="s">
        <v>671</v>
      </c>
      <c r="J138" s="312"/>
      <c r="K138" s="356"/>
    </row>
    <row r="139" s="1" customFormat="1" ht="15" customHeight="1">
      <c r="B139" s="354"/>
      <c r="C139" s="312" t="s">
        <v>672</v>
      </c>
      <c r="D139" s="312"/>
      <c r="E139" s="312"/>
      <c r="F139" s="334" t="s">
        <v>639</v>
      </c>
      <c r="G139" s="312"/>
      <c r="H139" s="312" t="s">
        <v>694</v>
      </c>
      <c r="I139" s="312" t="s">
        <v>674</v>
      </c>
      <c r="J139" s="312"/>
      <c r="K139" s="356"/>
    </row>
    <row r="140" s="1" customFormat="1" ht="15" customHeight="1">
      <c r="B140" s="354"/>
      <c r="C140" s="312" t="s">
        <v>675</v>
      </c>
      <c r="D140" s="312"/>
      <c r="E140" s="312"/>
      <c r="F140" s="334" t="s">
        <v>639</v>
      </c>
      <c r="G140" s="312"/>
      <c r="H140" s="312" t="s">
        <v>675</v>
      </c>
      <c r="I140" s="312" t="s">
        <v>674</v>
      </c>
      <c r="J140" s="312"/>
      <c r="K140" s="356"/>
    </row>
    <row r="141" s="1" customFormat="1" ht="15" customHeight="1">
      <c r="B141" s="354"/>
      <c r="C141" s="312" t="s">
        <v>44</v>
      </c>
      <c r="D141" s="312"/>
      <c r="E141" s="312"/>
      <c r="F141" s="334" t="s">
        <v>639</v>
      </c>
      <c r="G141" s="312"/>
      <c r="H141" s="312" t="s">
        <v>695</v>
      </c>
      <c r="I141" s="312" t="s">
        <v>674</v>
      </c>
      <c r="J141" s="312"/>
      <c r="K141" s="356"/>
    </row>
    <row r="142" s="1" customFormat="1" ht="15" customHeight="1">
      <c r="B142" s="354"/>
      <c r="C142" s="312" t="s">
        <v>696</v>
      </c>
      <c r="D142" s="312"/>
      <c r="E142" s="312"/>
      <c r="F142" s="334" t="s">
        <v>639</v>
      </c>
      <c r="G142" s="312"/>
      <c r="H142" s="312" t="s">
        <v>697</v>
      </c>
      <c r="I142" s="312" t="s">
        <v>674</v>
      </c>
      <c r="J142" s="312"/>
      <c r="K142" s="356"/>
    </row>
    <row r="143" s="1" customFormat="1" ht="15" customHeight="1">
      <c r="B143" s="357"/>
      <c r="C143" s="358"/>
      <c r="D143" s="358"/>
      <c r="E143" s="358"/>
      <c r="F143" s="358"/>
      <c r="G143" s="358"/>
      <c r="H143" s="358"/>
      <c r="I143" s="358"/>
      <c r="J143" s="358"/>
      <c r="K143" s="359"/>
    </row>
    <row r="144" s="1" customFormat="1" ht="18.75" customHeight="1">
      <c r="B144" s="309"/>
      <c r="C144" s="309"/>
      <c r="D144" s="309"/>
      <c r="E144" s="309"/>
      <c r="F144" s="346"/>
      <c r="G144" s="309"/>
      <c r="H144" s="309"/>
      <c r="I144" s="309"/>
      <c r="J144" s="309"/>
      <c r="K144" s="309"/>
    </row>
    <row r="145" s="1" customFormat="1" ht="18.75" customHeight="1">
      <c r="B145" s="320"/>
      <c r="C145" s="320"/>
      <c r="D145" s="320"/>
      <c r="E145" s="320"/>
      <c r="F145" s="320"/>
      <c r="G145" s="320"/>
      <c r="H145" s="320"/>
      <c r="I145" s="320"/>
      <c r="J145" s="320"/>
      <c r="K145" s="320"/>
    </row>
    <row r="146" s="1" customFormat="1" ht="7.5" customHeight="1">
      <c r="B146" s="321"/>
      <c r="C146" s="322"/>
      <c r="D146" s="322"/>
      <c r="E146" s="322"/>
      <c r="F146" s="322"/>
      <c r="G146" s="322"/>
      <c r="H146" s="322"/>
      <c r="I146" s="322"/>
      <c r="J146" s="322"/>
      <c r="K146" s="323"/>
    </row>
    <row r="147" s="1" customFormat="1" ht="45" customHeight="1">
      <c r="B147" s="324"/>
      <c r="C147" s="325" t="s">
        <v>698</v>
      </c>
      <c r="D147" s="325"/>
      <c r="E147" s="325"/>
      <c r="F147" s="325"/>
      <c r="G147" s="325"/>
      <c r="H147" s="325"/>
      <c r="I147" s="325"/>
      <c r="J147" s="325"/>
      <c r="K147" s="326"/>
    </row>
    <row r="148" s="1" customFormat="1" ht="17.25" customHeight="1">
      <c r="B148" s="324"/>
      <c r="C148" s="327" t="s">
        <v>633</v>
      </c>
      <c r="D148" s="327"/>
      <c r="E148" s="327"/>
      <c r="F148" s="327" t="s">
        <v>634</v>
      </c>
      <c r="G148" s="328"/>
      <c r="H148" s="327" t="s">
        <v>60</v>
      </c>
      <c r="I148" s="327" t="s">
        <v>63</v>
      </c>
      <c r="J148" s="327" t="s">
        <v>635</v>
      </c>
      <c r="K148" s="326"/>
    </row>
    <row r="149" s="1" customFormat="1" ht="17.25" customHeight="1">
      <c r="B149" s="324"/>
      <c r="C149" s="329" t="s">
        <v>636</v>
      </c>
      <c r="D149" s="329"/>
      <c r="E149" s="329"/>
      <c r="F149" s="330" t="s">
        <v>637</v>
      </c>
      <c r="G149" s="331"/>
      <c r="H149" s="329"/>
      <c r="I149" s="329"/>
      <c r="J149" s="329" t="s">
        <v>638</v>
      </c>
      <c r="K149" s="326"/>
    </row>
    <row r="150" s="1" customFormat="1" ht="5.25" customHeight="1">
      <c r="B150" s="335"/>
      <c r="C150" s="332"/>
      <c r="D150" s="332"/>
      <c r="E150" s="332"/>
      <c r="F150" s="332"/>
      <c r="G150" s="333"/>
      <c r="H150" s="332"/>
      <c r="I150" s="332"/>
      <c r="J150" s="332"/>
      <c r="K150" s="356"/>
    </row>
    <row r="151" s="1" customFormat="1" ht="15" customHeight="1">
      <c r="B151" s="335"/>
      <c r="C151" s="360" t="s">
        <v>642</v>
      </c>
      <c r="D151" s="312"/>
      <c r="E151" s="312"/>
      <c r="F151" s="361" t="s">
        <v>639</v>
      </c>
      <c r="G151" s="312"/>
      <c r="H151" s="360" t="s">
        <v>679</v>
      </c>
      <c r="I151" s="360" t="s">
        <v>641</v>
      </c>
      <c r="J151" s="360">
        <v>120</v>
      </c>
      <c r="K151" s="356"/>
    </row>
    <row r="152" s="1" customFormat="1" ht="15" customHeight="1">
      <c r="B152" s="335"/>
      <c r="C152" s="360" t="s">
        <v>688</v>
      </c>
      <c r="D152" s="312"/>
      <c r="E152" s="312"/>
      <c r="F152" s="361" t="s">
        <v>639</v>
      </c>
      <c r="G152" s="312"/>
      <c r="H152" s="360" t="s">
        <v>699</v>
      </c>
      <c r="I152" s="360" t="s">
        <v>641</v>
      </c>
      <c r="J152" s="360" t="s">
        <v>690</v>
      </c>
      <c r="K152" s="356"/>
    </row>
    <row r="153" s="1" customFormat="1" ht="15" customHeight="1">
      <c r="B153" s="335"/>
      <c r="C153" s="360" t="s">
        <v>91</v>
      </c>
      <c r="D153" s="312"/>
      <c r="E153" s="312"/>
      <c r="F153" s="361" t="s">
        <v>639</v>
      </c>
      <c r="G153" s="312"/>
      <c r="H153" s="360" t="s">
        <v>700</v>
      </c>
      <c r="I153" s="360" t="s">
        <v>641</v>
      </c>
      <c r="J153" s="360" t="s">
        <v>690</v>
      </c>
      <c r="K153" s="356"/>
    </row>
    <row r="154" s="1" customFormat="1" ht="15" customHeight="1">
      <c r="B154" s="335"/>
      <c r="C154" s="360" t="s">
        <v>644</v>
      </c>
      <c r="D154" s="312"/>
      <c r="E154" s="312"/>
      <c r="F154" s="361" t="s">
        <v>645</v>
      </c>
      <c r="G154" s="312"/>
      <c r="H154" s="360" t="s">
        <v>679</v>
      </c>
      <c r="I154" s="360" t="s">
        <v>641</v>
      </c>
      <c r="J154" s="360">
        <v>50</v>
      </c>
      <c r="K154" s="356"/>
    </row>
    <row r="155" s="1" customFormat="1" ht="15" customHeight="1">
      <c r="B155" s="335"/>
      <c r="C155" s="360" t="s">
        <v>647</v>
      </c>
      <c r="D155" s="312"/>
      <c r="E155" s="312"/>
      <c r="F155" s="361" t="s">
        <v>639</v>
      </c>
      <c r="G155" s="312"/>
      <c r="H155" s="360" t="s">
        <v>679</v>
      </c>
      <c r="I155" s="360" t="s">
        <v>649</v>
      </c>
      <c r="J155" s="360"/>
      <c r="K155" s="356"/>
    </row>
    <row r="156" s="1" customFormat="1" ht="15" customHeight="1">
      <c r="B156" s="335"/>
      <c r="C156" s="360" t="s">
        <v>658</v>
      </c>
      <c r="D156" s="312"/>
      <c r="E156" s="312"/>
      <c r="F156" s="361" t="s">
        <v>645</v>
      </c>
      <c r="G156" s="312"/>
      <c r="H156" s="360" t="s">
        <v>679</v>
      </c>
      <c r="I156" s="360" t="s">
        <v>641</v>
      </c>
      <c r="J156" s="360">
        <v>50</v>
      </c>
      <c r="K156" s="356"/>
    </row>
    <row r="157" s="1" customFormat="1" ht="15" customHeight="1">
      <c r="B157" s="335"/>
      <c r="C157" s="360" t="s">
        <v>666</v>
      </c>
      <c r="D157" s="312"/>
      <c r="E157" s="312"/>
      <c r="F157" s="361" t="s">
        <v>645</v>
      </c>
      <c r="G157" s="312"/>
      <c r="H157" s="360" t="s">
        <v>679</v>
      </c>
      <c r="I157" s="360" t="s">
        <v>641</v>
      </c>
      <c r="J157" s="360">
        <v>50</v>
      </c>
      <c r="K157" s="356"/>
    </row>
    <row r="158" s="1" customFormat="1" ht="15" customHeight="1">
      <c r="B158" s="335"/>
      <c r="C158" s="360" t="s">
        <v>664</v>
      </c>
      <c r="D158" s="312"/>
      <c r="E158" s="312"/>
      <c r="F158" s="361" t="s">
        <v>645</v>
      </c>
      <c r="G158" s="312"/>
      <c r="H158" s="360" t="s">
        <v>679</v>
      </c>
      <c r="I158" s="360" t="s">
        <v>641</v>
      </c>
      <c r="J158" s="360">
        <v>50</v>
      </c>
      <c r="K158" s="356"/>
    </row>
    <row r="159" s="1" customFormat="1" ht="15" customHeight="1">
      <c r="B159" s="335"/>
      <c r="C159" s="360" t="s">
        <v>109</v>
      </c>
      <c r="D159" s="312"/>
      <c r="E159" s="312"/>
      <c r="F159" s="361" t="s">
        <v>639</v>
      </c>
      <c r="G159" s="312"/>
      <c r="H159" s="360" t="s">
        <v>701</v>
      </c>
      <c r="I159" s="360" t="s">
        <v>641</v>
      </c>
      <c r="J159" s="360" t="s">
        <v>702</v>
      </c>
      <c r="K159" s="356"/>
    </row>
    <row r="160" s="1" customFormat="1" ht="15" customHeight="1">
      <c r="B160" s="335"/>
      <c r="C160" s="360" t="s">
        <v>703</v>
      </c>
      <c r="D160" s="312"/>
      <c r="E160" s="312"/>
      <c r="F160" s="361" t="s">
        <v>639</v>
      </c>
      <c r="G160" s="312"/>
      <c r="H160" s="360" t="s">
        <v>704</v>
      </c>
      <c r="I160" s="360" t="s">
        <v>674</v>
      </c>
      <c r="J160" s="360"/>
      <c r="K160" s="356"/>
    </row>
    <row r="161" s="1" customFormat="1" ht="15" customHeight="1">
      <c r="B161" s="362"/>
      <c r="C161" s="344"/>
      <c r="D161" s="344"/>
      <c r="E161" s="344"/>
      <c r="F161" s="344"/>
      <c r="G161" s="344"/>
      <c r="H161" s="344"/>
      <c r="I161" s="344"/>
      <c r="J161" s="344"/>
      <c r="K161" s="363"/>
    </row>
    <row r="162" s="1" customFormat="1" ht="18.75" customHeight="1">
      <c r="B162" s="309"/>
      <c r="C162" s="312"/>
      <c r="D162" s="312"/>
      <c r="E162" s="312"/>
      <c r="F162" s="334"/>
      <c r="G162" s="312"/>
      <c r="H162" s="312"/>
      <c r="I162" s="312"/>
      <c r="J162" s="312"/>
      <c r="K162" s="309"/>
    </row>
    <row r="163" s="1" customFormat="1" ht="18.75" customHeight="1">
      <c r="B163" s="320"/>
      <c r="C163" s="320"/>
      <c r="D163" s="320"/>
      <c r="E163" s="320"/>
      <c r="F163" s="320"/>
      <c r="G163" s="320"/>
      <c r="H163" s="320"/>
      <c r="I163" s="320"/>
      <c r="J163" s="320"/>
      <c r="K163" s="320"/>
    </row>
    <row r="164" s="1" customFormat="1" ht="7.5" customHeight="1">
      <c r="B164" s="299"/>
      <c r="C164" s="300"/>
      <c r="D164" s="300"/>
      <c r="E164" s="300"/>
      <c r="F164" s="300"/>
      <c r="G164" s="300"/>
      <c r="H164" s="300"/>
      <c r="I164" s="300"/>
      <c r="J164" s="300"/>
      <c r="K164" s="301"/>
    </row>
    <row r="165" s="1" customFormat="1" ht="45" customHeight="1">
      <c r="B165" s="302"/>
      <c r="C165" s="303" t="s">
        <v>705</v>
      </c>
      <c r="D165" s="303"/>
      <c r="E165" s="303"/>
      <c r="F165" s="303"/>
      <c r="G165" s="303"/>
      <c r="H165" s="303"/>
      <c r="I165" s="303"/>
      <c r="J165" s="303"/>
      <c r="K165" s="304"/>
    </row>
    <row r="166" s="1" customFormat="1" ht="17.25" customHeight="1">
      <c r="B166" s="302"/>
      <c r="C166" s="327" t="s">
        <v>633</v>
      </c>
      <c r="D166" s="327"/>
      <c r="E166" s="327"/>
      <c r="F166" s="327" t="s">
        <v>634</v>
      </c>
      <c r="G166" s="364"/>
      <c r="H166" s="365" t="s">
        <v>60</v>
      </c>
      <c r="I166" s="365" t="s">
        <v>63</v>
      </c>
      <c r="J166" s="327" t="s">
        <v>635</v>
      </c>
      <c r="K166" s="304"/>
    </row>
    <row r="167" s="1" customFormat="1" ht="17.25" customHeight="1">
      <c r="B167" s="305"/>
      <c r="C167" s="329" t="s">
        <v>636</v>
      </c>
      <c r="D167" s="329"/>
      <c r="E167" s="329"/>
      <c r="F167" s="330" t="s">
        <v>637</v>
      </c>
      <c r="G167" s="366"/>
      <c r="H167" s="367"/>
      <c r="I167" s="367"/>
      <c r="J167" s="329" t="s">
        <v>638</v>
      </c>
      <c r="K167" s="307"/>
    </row>
    <row r="168" s="1" customFormat="1" ht="5.25" customHeight="1">
      <c r="B168" s="335"/>
      <c r="C168" s="332"/>
      <c r="D168" s="332"/>
      <c r="E168" s="332"/>
      <c r="F168" s="332"/>
      <c r="G168" s="333"/>
      <c r="H168" s="332"/>
      <c r="I168" s="332"/>
      <c r="J168" s="332"/>
      <c r="K168" s="356"/>
    </row>
    <row r="169" s="1" customFormat="1" ht="15" customHeight="1">
      <c r="B169" s="335"/>
      <c r="C169" s="312" t="s">
        <v>642</v>
      </c>
      <c r="D169" s="312"/>
      <c r="E169" s="312"/>
      <c r="F169" s="334" t="s">
        <v>639</v>
      </c>
      <c r="G169" s="312"/>
      <c r="H169" s="312" t="s">
        <v>679</v>
      </c>
      <c r="I169" s="312" t="s">
        <v>641</v>
      </c>
      <c r="J169" s="312">
        <v>120</v>
      </c>
      <c r="K169" s="356"/>
    </row>
    <row r="170" s="1" customFormat="1" ht="15" customHeight="1">
      <c r="B170" s="335"/>
      <c r="C170" s="312" t="s">
        <v>688</v>
      </c>
      <c r="D170" s="312"/>
      <c r="E170" s="312"/>
      <c r="F170" s="334" t="s">
        <v>639</v>
      </c>
      <c r="G170" s="312"/>
      <c r="H170" s="312" t="s">
        <v>689</v>
      </c>
      <c r="I170" s="312" t="s">
        <v>641</v>
      </c>
      <c r="J170" s="312" t="s">
        <v>690</v>
      </c>
      <c r="K170" s="356"/>
    </row>
    <row r="171" s="1" customFormat="1" ht="15" customHeight="1">
      <c r="B171" s="335"/>
      <c r="C171" s="312" t="s">
        <v>91</v>
      </c>
      <c r="D171" s="312"/>
      <c r="E171" s="312"/>
      <c r="F171" s="334" t="s">
        <v>639</v>
      </c>
      <c r="G171" s="312"/>
      <c r="H171" s="312" t="s">
        <v>706</v>
      </c>
      <c r="I171" s="312" t="s">
        <v>641</v>
      </c>
      <c r="J171" s="312" t="s">
        <v>690</v>
      </c>
      <c r="K171" s="356"/>
    </row>
    <row r="172" s="1" customFormat="1" ht="15" customHeight="1">
      <c r="B172" s="335"/>
      <c r="C172" s="312" t="s">
        <v>644</v>
      </c>
      <c r="D172" s="312"/>
      <c r="E172" s="312"/>
      <c r="F172" s="334" t="s">
        <v>645</v>
      </c>
      <c r="G172" s="312"/>
      <c r="H172" s="312" t="s">
        <v>706</v>
      </c>
      <c r="I172" s="312" t="s">
        <v>641</v>
      </c>
      <c r="J172" s="312">
        <v>50</v>
      </c>
      <c r="K172" s="356"/>
    </row>
    <row r="173" s="1" customFormat="1" ht="15" customHeight="1">
      <c r="B173" s="335"/>
      <c r="C173" s="312" t="s">
        <v>647</v>
      </c>
      <c r="D173" s="312"/>
      <c r="E173" s="312"/>
      <c r="F173" s="334" t="s">
        <v>639</v>
      </c>
      <c r="G173" s="312"/>
      <c r="H173" s="312" t="s">
        <v>706</v>
      </c>
      <c r="I173" s="312" t="s">
        <v>649</v>
      </c>
      <c r="J173" s="312"/>
      <c r="K173" s="356"/>
    </row>
    <row r="174" s="1" customFormat="1" ht="15" customHeight="1">
      <c r="B174" s="335"/>
      <c r="C174" s="312" t="s">
        <v>658</v>
      </c>
      <c r="D174" s="312"/>
      <c r="E174" s="312"/>
      <c r="F174" s="334" t="s">
        <v>645</v>
      </c>
      <c r="G174" s="312"/>
      <c r="H174" s="312" t="s">
        <v>706</v>
      </c>
      <c r="I174" s="312" t="s">
        <v>641</v>
      </c>
      <c r="J174" s="312">
        <v>50</v>
      </c>
      <c r="K174" s="356"/>
    </row>
    <row r="175" s="1" customFormat="1" ht="15" customHeight="1">
      <c r="B175" s="335"/>
      <c r="C175" s="312" t="s">
        <v>666</v>
      </c>
      <c r="D175" s="312"/>
      <c r="E175" s="312"/>
      <c r="F175" s="334" t="s">
        <v>645</v>
      </c>
      <c r="G175" s="312"/>
      <c r="H175" s="312" t="s">
        <v>706</v>
      </c>
      <c r="I175" s="312" t="s">
        <v>641</v>
      </c>
      <c r="J175" s="312">
        <v>50</v>
      </c>
      <c r="K175" s="356"/>
    </row>
    <row r="176" s="1" customFormat="1" ht="15" customHeight="1">
      <c r="B176" s="335"/>
      <c r="C176" s="312" t="s">
        <v>664</v>
      </c>
      <c r="D176" s="312"/>
      <c r="E176" s="312"/>
      <c r="F176" s="334" t="s">
        <v>645</v>
      </c>
      <c r="G176" s="312"/>
      <c r="H176" s="312" t="s">
        <v>706</v>
      </c>
      <c r="I176" s="312" t="s">
        <v>641</v>
      </c>
      <c r="J176" s="312">
        <v>50</v>
      </c>
      <c r="K176" s="356"/>
    </row>
    <row r="177" s="1" customFormat="1" ht="15" customHeight="1">
      <c r="B177" s="335"/>
      <c r="C177" s="312" t="s">
        <v>118</v>
      </c>
      <c r="D177" s="312"/>
      <c r="E177" s="312"/>
      <c r="F177" s="334" t="s">
        <v>639</v>
      </c>
      <c r="G177" s="312"/>
      <c r="H177" s="312" t="s">
        <v>707</v>
      </c>
      <c r="I177" s="312" t="s">
        <v>708</v>
      </c>
      <c r="J177" s="312"/>
      <c r="K177" s="356"/>
    </row>
    <row r="178" s="1" customFormat="1" ht="15" customHeight="1">
      <c r="B178" s="335"/>
      <c r="C178" s="312" t="s">
        <v>63</v>
      </c>
      <c r="D178" s="312"/>
      <c r="E178" s="312"/>
      <c r="F178" s="334" t="s">
        <v>639</v>
      </c>
      <c r="G178" s="312"/>
      <c r="H178" s="312" t="s">
        <v>709</v>
      </c>
      <c r="I178" s="312" t="s">
        <v>710</v>
      </c>
      <c r="J178" s="312">
        <v>1</v>
      </c>
      <c r="K178" s="356"/>
    </row>
    <row r="179" s="1" customFormat="1" ht="15" customHeight="1">
      <c r="B179" s="335"/>
      <c r="C179" s="312" t="s">
        <v>59</v>
      </c>
      <c r="D179" s="312"/>
      <c r="E179" s="312"/>
      <c r="F179" s="334" t="s">
        <v>639</v>
      </c>
      <c r="G179" s="312"/>
      <c r="H179" s="312" t="s">
        <v>711</v>
      </c>
      <c r="I179" s="312" t="s">
        <v>641</v>
      </c>
      <c r="J179" s="312">
        <v>20</v>
      </c>
      <c r="K179" s="356"/>
    </row>
    <row r="180" s="1" customFormat="1" ht="15" customHeight="1">
      <c r="B180" s="335"/>
      <c r="C180" s="312" t="s">
        <v>60</v>
      </c>
      <c r="D180" s="312"/>
      <c r="E180" s="312"/>
      <c r="F180" s="334" t="s">
        <v>639</v>
      </c>
      <c r="G180" s="312"/>
      <c r="H180" s="312" t="s">
        <v>712</v>
      </c>
      <c r="I180" s="312" t="s">
        <v>641</v>
      </c>
      <c r="J180" s="312">
        <v>255</v>
      </c>
      <c r="K180" s="356"/>
    </row>
    <row r="181" s="1" customFormat="1" ht="15" customHeight="1">
      <c r="B181" s="335"/>
      <c r="C181" s="312" t="s">
        <v>119</v>
      </c>
      <c r="D181" s="312"/>
      <c r="E181" s="312"/>
      <c r="F181" s="334" t="s">
        <v>639</v>
      </c>
      <c r="G181" s="312"/>
      <c r="H181" s="312" t="s">
        <v>603</v>
      </c>
      <c r="I181" s="312" t="s">
        <v>641</v>
      </c>
      <c r="J181" s="312">
        <v>10</v>
      </c>
      <c r="K181" s="356"/>
    </row>
    <row r="182" s="1" customFormat="1" ht="15" customHeight="1">
      <c r="B182" s="335"/>
      <c r="C182" s="312" t="s">
        <v>120</v>
      </c>
      <c r="D182" s="312"/>
      <c r="E182" s="312"/>
      <c r="F182" s="334" t="s">
        <v>639</v>
      </c>
      <c r="G182" s="312"/>
      <c r="H182" s="312" t="s">
        <v>713</v>
      </c>
      <c r="I182" s="312" t="s">
        <v>674</v>
      </c>
      <c r="J182" s="312"/>
      <c r="K182" s="356"/>
    </row>
    <row r="183" s="1" customFormat="1" ht="15" customHeight="1">
      <c r="B183" s="335"/>
      <c r="C183" s="312" t="s">
        <v>714</v>
      </c>
      <c r="D183" s="312"/>
      <c r="E183" s="312"/>
      <c r="F183" s="334" t="s">
        <v>639</v>
      </c>
      <c r="G183" s="312"/>
      <c r="H183" s="312" t="s">
        <v>715</v>
      </c>
      <c r="I183" s="312" t="s">
        <v>674</v>
      </c>
      <c r="J183" s="312"/>
      <c r="K183" s="356"/>
    </row>
    <row r="184" s="1" customFormat="1" ht="15" customHeight="1">
      <c r="B184" s="335"/>
      <c r="C184" s="312" t="s">
        <v>703</v>
      </c>
      <c r="D184" s="312"/>
      <c r="E184" s="312"/>
      <c r="F184" s="334" t="s">
        <v>639</v>
      </c>
      <c r="G184" s="312"/>
      <c r="H184" s="312" t="s">
        <v>716</v>
      </c>
      <c r="I184" s="312" t="s">
        <v>674</v>
      </c>
      <c r="J184" s="312"/>
      <c r="K184" s="356"/>
    </row>
    <row r="185" s="1" customFormat="1" ht="15" customHeight="1">
      <c r="B185" s="335"/>
      <c r="C185" s="312" t="s">
        <v>122</v>
      </c>
      <c r="D185" s="312"/>
      <c r="E185" s="312"/>
      <c r="F185" s="334" t="s">
        <v>645</v>
      </c>
      <c r="G185" s="312"/>
      <c r="H185" s="312" t="s">
        <v>717</v>
      </c>
      <c r="I185" s="312" t="s">
        <v>641</v>
      </c>
      <c r="J185" s="312">
        <v>50</v>
      </c>
      <c r="K185" s="356"/>
    </row>
    <row r="186" s="1" customFormat="1" ht="15" customHeight="1">
      <c r="B186" s="335"/>
      <c r="C186" s="312" t="s">
        <v>718</v>
      </c>
      <c r="D186" s="312"/>
      <c r="E186" s="312"/>
      <c r="F186" s="334" t="s">
        <v>645</v>
      </c>
      <c r="G186" s="312"/>
      <c r="H186" s="312" t="s">
        <v>719</v>
      </c>
      <c r="I186" s="312" t="s">
        <v>720</v>
      </c>
      <c r="J186" s="312"/>
      <c r="K186" s="356"/>
    </row>
    <row r="187" s="1" customFormat="1" ht="15" customHeight="1">
      <c r="B187" s="335"/>
      <c r="C187" s="312" t="s">
        <v>721</v>
      </c>
      <c r="D187" s="312"/>
      <c r="E187" s="312"/>
      <c r="F187" s="334" t="s">
        <v>645</v>
      </c>
      <c r="G187" s="312"/>
      <c r="H187" s="312" t="s">
        <v>722</v>
      </c>
      <c r="I187" s="312" t="s">
        <v>720</v>
      </c>
      <c r="J187" s="312"/>
      <c r="K187" s="356"/>
    </row>
    <row r="188" s="1" customFormat="1" ht="15" customHeight="1">
      <c r="B188" s="335"/>
      <c r="C188" s="312" t="s">
        <v>723</v>
      </c>
      <c r="D188" s="312"/>
      <c r="E188" s="312"/>
      <c r="F188" s="334" t="s">
        <v>645</v>
      </c>
      <c r="G188" s="312"/>
      <c r="H188" s="312" t="s">
        <v>724</v>
      </c>
      <c r="I188" s="312" t="s">
        <v>720</v>
      </c>
      <c r="J188" s="312"/>
      <c r="K188" s="356"/>
    </row>
    <row r="189" s="1" customFormat="1" ht="15" customHeight="1">
      <c r="B189" s="335"/>
      <c r="C189" s="368" t="s">
        <v>725</v>
      </c>
      <c r="D189" s="312"/>
      <c r="E189" s="312"/>
      <c r="F189" s="334" t="s">
        <v>645</v>
      </c>
      <c r="G189" s="312"/>
      <c r="H189" s="312" t="s">
        <v>726</v>
      </c>
      <c r="I189" s="312" t="s">
        <v>727</v>
      </c>
      <c r="J189" s="369" t="s">
        <v>728</v>
      </c>
      <c r="K189" s="356"/>
    </row>
    <row r="190" s="1" customFormat="1" ht="15" customHeight="1">
      <c r="B190" s="335"/>
      <c r="C190" s="319" t="s">
        <v>48</v>
      </c>
      <c r="D190" s="312"/>
      <c r="E190" s="312"/>
      <c r="F190" s="334" t="s">
        <v>639</v>
      </c>
      <c r="G190" s="312"/>
      <c r="H190" s="309" t="s">
        <v>729</v>
      </c>
      <c r="I190" s="312" t="s">
        <v>730</v>
      </c>
      <c r="J190" s="312"/>
      <c r="K190" s="356"/>
    </row>
    <row r="191" s="1" customFormat="1" ht="15" customHeight="1">
      <c r="B191" s="335"/>
      <c r="C191" s="319" t="s">
        <v>731</v>
      </c>
      <c r="D191" s="312"/>
      <c r="E191" s="312"/>
      <c r="F191" s="334" t="s">
        <v>639</v>
      </c>
      <c r="G191" s="312"/>
      <c r="H191" s="312" t="s">
        <v>732</v>
      </c>
      <c r="I191" s="312" t="s">
        <v>674</v>
      </c>
      <c r="J191" s="312"/>
      <c r="K191" s="356"/>
    </row>
    <row r="192" s="1" customFormat="1" ht="15" customHeight="1">
      <c r="B192" s="335"/>
      <c r="C192" s="319" t="s">
        <v>733</v>
      </c>
      <c r="D192" s="312"/>
      <c r="E192" s="312"/>
      <c r="F192" s="334" t="s">
        <v>639</v>
      </c>
      <c r="G192" s="312"/>
      <c r="H192" s="312" t="s">
        <v>734</v>
      </c>
      <c r="I192" s="312" t="s">
        <v>674</v>
      </c>
      <c r="J192" s="312"/>
      <c r="K192" s="356"/>
    </row>
    <row r="193" s="1" customFormat="1" ht="15" customHeight="1">
      <c r="B193" s="335"/>
      <c r="C193" s="319" t="s">
        <v>735</v>
      </c>
      <c r="D193" s="312"/>
      <c r="E193" s="312"/>
      <c r="F193" s="334" t="s">
        <v>645</v>
      </c>
      <c r="G193" s="312"/>
      <c r="H193" s="312" t="s">
        <v>736</v>
      </c>
      <c r="I193" s="312" t="s">
        <v>674</v>
      </c>
      <c r="J193" s="312"/>
      <c r="K193" s="356"/>
    </row>
    <row r="194" s="1" customFormat="1" ht="15" customHeight="1">
      <c r="B194" s="362"/>
      <c r="C194" s="370"/>
      <c r="D194" s="344"/>
      <c r="E194" s="344"/>
      <c r="F194" s="344"/>
      <c r="G194" s="344"/>
      <c r="H194" s="344"/>
      <c r="I194" s="344"/>
      <c r="J194" s="344"/>
      <c r="K194" s="363"/>
    </row>
    <row r="195" s="1" customFormat="1" ht="18.75" customHeight="1">
      <c r="B195" s="309"/>
      <c r="C195" s="312"/>
      <c r="D195" s="312"/>
      <c r="E195" s="312"/>
      <c r="F195" s="334"/>
      <c r="G195" s="312"/>
      <c r="H195" s="312"/>
      <c r="I195" s="312"/>
      <c r="J195" s="312"/>
      <c r="K195" s="309"/>
    </row>
    <row r="196" s="1" customFormat="1" ht="18.75" customHeight="1">
      <c r="B196" s="309"/>
      <c r="C196" s="312"/>
      <c r="D196" s="312"/>
      <c r="E196" s="312"/>
      <c r="F196" s="334"/>
      <c r="G196" s="312"/>
      <c r="H196" s="312"/>
      <c r="I196" s="312"/>
      <c r="J196" s="312"/>
      <c r="K196" s="309"/>
    </row>
    <row r="197" s="1" customFormat="1" ht="18.75" customHeight="1">
      <c r="B197" s="320"/>
      <c r="C197" s="320"/>
      <c r="D197" s="320"/>
      <c r="E197" s="320"/>
      <c r="F197" s="320"/>
      <c r="G197" s="320"/>
      <c r="H197" s="320"/>
      <c r="I197" s="320"/>
      <c r="J197" s="320"/>
      <c r="K197" s="320"/>
    </row>
    <row r="198" s="1" customFormat="1" ht="13.5">
      <c r="B198" s="299"/>
      <c r="C198" s="300"/>
      <c r="D198" s="300"/>
      <c r="E198" s="300"/>
      <c r="F198" s="300"/>
      <c r="G198" s="300"/>
      <c r="H198" s="300"/>
      <c r="I198" s="300"/>
      <c r="J198" s="300"/>
      <c r="K198" s="301"/>
    </row>
    <row r="199" s="1" customFormat="1" ht="21">
      <c r="B199" s="302"/>
      <c r="C199" s="303" t="s">
        <v>737</v>
      </c>
      <c r="D199" s="303"/>
      <c r="E199" s="303"/>
      <c r="F199" s="303"/>
      <c r="G199" s="303"/>
      <c r="H199" s="303"/>
      <c r="I199" s="303"/>
      <c r="J199" s="303"/>
      <c r="K199" s="304"/>
    </row>
    <row r="200" s="1" customFormat="1" ht="25.5" customHeight="1">
      <c r="B200" s="302"/>
      <c r="C200" s="371" t="s">
        <v>738</v>
      </c>
      <c r="D200" s="371"/>
      <c r="E200" s="371"/>
      <c r="F200" s="371" t="s">
        <v>739</v>
      </c>
      <c r="G200" s="372"/>
      <c r="H200" s="371" t="s">
        <v>740</v>
      </c>
      <c r="I200" s="371"/>
      <c r="J200" s="371"/>
      <c r="K200" s="304"/>
    </row>
    <row r="201" s="1" customFormat="1" ht="5.25" customHeight="1">
      <c r="B201" s="335"/>
      <c r="C201" s="332"/>
      <c r="D201" s="332"/>
      <c r="E201" s="332"/>
      <c r="F201" s="332"/>
      <c r="G201" s="312"/>
      <c r="H201" s="332"/>
      <c r="I201" s="332"/>
      <c r="J201" s="332"/>
      <c r="K201" s="356"/>
    </row>
    <row r="202" s="1" customFormat="1" ht="15" customHeight="1">
      <c r="B202" s="335"/>
      <c r="C202" s="312" t="s">
        <v>730</v>
      </c>
      <c r="D202" s="312"/>
      <c r="E202" s="312"/>
      <c r="F202" s="334" t="s">
        <v>49</v>
      </c>
      <c r="G202" s="312"/>
      <c r="H202" s="312" t="s">
        <v>741</v>
      </c>
      <c r="I202" s="312"/>
      <c r="J202" s="312"/>
      <c r="K202" s="356"/>
    </row>
    <row r="203" s="1" customFormat="1" ht="15" customHeight="1">
      <c r="B203" s="335"/>
      <c r="C203" s="341"/>
      <c r="D203" s="312"/>
      <c r="E203" s="312"/>
      <c r="F203" s="334" t="s">
        <v>50</v>
      </c>
      <c r="G203" s="312"/>
      <c r="H203" s="312" t="s">
        <v>742</v>
      </c>
      <c r="I203" s="312"/>
      <c r="J203" s="312"/>
      <c r="K203" s="356"/>
    </row>
    <row r="204" s="1" customFormat="1" ht="15" customHeight="1">
      <c r="B204" s="335"/>
      <c r="C204" s="341"/>
      <c r="D204" s="312"/>
      <c r="E204" s="312"/>
      <c r="F204" s="334" t="s">
        <v>53</v>
      </c>
      <c r="G204" s="312"/>
      <c r="H204" s="312" t="s">
        <v>743</v>
      </c>
      <c r="I204" s="312"/>
      <c r="J204" s="312"/>
      <c r="K204" s="356"/>
    </row>
    <row r="205" s="1" customFormat="1" ht="15" customHeight="1">
      <c r="B205" s="335"/>
      <c r="C205" s="312"/>
      <c r="D205" s="312"/>
      <c r="E205" s="312"/>
      <c r="F205" s="334" t="s">
        <v>51</v>
      </c>
      <c r="G205" s="312"/>
      <c r="H205" s="312" t="s">
        <v>744</v>
      </c>
      <c r="I205" s="312"/>
      <c r="J205" s="312"/>
      <c r="K205" s="356"/>
    </row>
    <row r="206" s="1" customFormat="1" ht="15" customHeight="1">
      <c r="B206" s="335"/>
      <c r="C206" s="312"/>
      <c r="D206" s="312"/>
      <c r="E206" s="312"/>
      <c r="F206" s="334" t="s">
        <v>52</v>
      </c>
      <c r="G206" s="312"/>
      <c r="H206" s="312" t="s">
        <v>745</v>
      </c>
      <c r="I206" s="312"/>
      <c r="J206" s="312"/>
      <c r="K206" s="356"/>
    </row>
    <row r="207" s="1" customFormat="1" ht="15" customHeight="1">
      <c r="B207" s="335"/>
      <c r="C207" s="312"/>
      <c r="D207" s="312"/>
      <c r="E207" s="312"/>
      <c r="F207" s="334"/>
      <c r="G207" s="312"/>
      <c r="H207" s="312"/>
      <c r="I207" s="312"/>
      <c r="J207" s="312"/>
      <c r="K207" s="356"/>
    </row>
    <row r="208" s="1" customFormat="1" ht="15" customHeight="1">
      <c r="B208" s="335"/>
      <c r="C208" s="312" t="s">
        <v>686</v>
      </c>
      <c r="D208" s="312"/>
      <c r="E208" s="312"/>
      <c r="F208" s="334" t="s">
        <v>84</v>
      </c>
      <c r="G208" s="312"/>
      <c r="H208" s="312" t="s">
        <v>746</v>
      </c>
      <c r="I208" s="312"/>
      <c r="J208" s="312"/>
      <c r="K208" s="356"/>
    </row>
    <row r="209" s="1" customFormat="1" ht="15" customHeight="1">
      <c r="B209" s="335"/>
      <c r="C209" s="341"/>
      <c r="D209" s="312"/>
      <c r="E209" s="312"/>
      <c r="F209" s="334" t="s">
        <v>582</v>
      </c>
      <c r="G209" s="312"/>
      <c r="H209" s="312" t="s">
        <v>583</v>
      </c>
      <c r="I209" s="312"/>
      <c r="J209" s="312"/>
      <c r="K209" s="356"/>
    </row>
    <row r="210" s="1" customFormat="1" ht="15" customHeight="1">
      <c r="B210" s="335"/>
      <c r="C210" s="312"/>
      <c r="D210" s="312"/>
      <c r="E210" s="312"/>
      <c r="F210" s="334" t="s">
        <v>580</v>
      </c>
      <c r="G210" s="312"/>
      <c r="H210" s="312" t="s">
        <v>747</v>
      </c>
      <c r="I210" s="312"/>
      <c r="J210" s="312"/>
      <c r="K210" s="356"/>
    </row>
    <row r="211" s="1" customFormat="1" ht="15" customHeight="1">
      <c r="B211" s="373"/>
      <c r="C211" s="341"/>
      <c r="D211" s="341"/>
      <c r="E211" s="341"/>
      <c r="F211" s="334" t="s">
        <v>584</v>
      </c>
      <c r="G211" s="319"/>
      <c r="H211" s="360" t="s">
        <v>585</v>
      </c>
      <c r="I211" s="360"/>
      <c r="J211" s="360"/>
      <c r="K211" s="374"/>
    </row>
    <row r="212" s="1" customFormat="1" ht="15" customHeight="1">
      <c r="B212" s="373"/>
      <c r="C212" s="341"/>
      <c r="D212" s="341"/>
      <c r="E212" s="341"/>
      <c r="F212" s="334" t="s">
        <v>586</v>
      </c>
      <c r="G212" s="319"/>
      <c r="H212" s="360" t="s">
        <v>748</v>
      </c>
      <c r="I212" s="360"/>
      <c r="J212" s="360"/>
      <c r="K212" s="374"/>
    </row>
    <row r="213" s="1" customFormat="1" ht="15" customHeight="1">
      <c r="B213" s="373"/>
      <c r="C213" s="341"/>
      <c r="D213" s="341"/>
      <c r="E213" s="341"/>
      <c r="F213" s="375"/>
      <c r="G213" s="319"/>
      <c r="H213" s="376"/>
      <c r="I213" s="376"/>
      <c r="J213" s="376"/>
      <c r="K213" s="374"/>
    </row>
    <row r="214" s="1" customFormat="1" ht="15" customHeight="1">
      <c r="B214" s="373"/>
      <c r="C214" s="312" t="s">
        <v>710</v>
      </c>
      <c r="D214" s="341"/>
      <c r="E214" s="341"/>
      <c r="F214" s="334">
        <v>1</v>
      </c>
      <c r="G214" s="319"/>
      <c r="H214" s="360" t="s">
        <v>749</v>
      </c>
      <c r="I214" s="360"/>
      <c r="J214" s="360"/>
      <c r="K214" s="374"/>
    </row>
    <row r="215" s="1" customFormat="1" ht="15" customHeight="1">
      <c r="B215" s="373"/>
      <c r="C215" s="341"/>
      <c r="D215" s="341"/>
      <c r="E215" s="341"/>
      <c r="F215" s="334">
        <v>2</v>
      </c>
      <c r="G215" s="319"/>
      <c r="H215" s="360" t="s">
        <v>750</v>
      </c>
      <c r="I215" s="360"/>
      <c r="J215" s="360"/>
      <c r="K215" s="374"/>
    </row>
    <row r="216" s="1" customFormat="1" ht="15" customHeight="1">
      <c r="B216" s="373"/>
      <c r="C216" s="341"/>
      <c r="D216" s="341"/>
      <c r="E216" s="341"/>
      <c r="F216" s="334">
        <v>3</v>
      </c>
      <c r="G216" s="319"/>
      <c r="H216" s="360" t="s">
        <v>751</v>
      </c>
      <c r="I216" s="360"/>
      <c r="J216" s="360"/>
      <c r="K216" s="374"/>
    </row>
    <row r="217" s="1" customFormat="1" ht="15" customHeight="1">
      <c r="B217" s="373"/>
      <c r="C217" s="341"/>
      <c r="D217" s="341"/>
      <c r="E217" s="341"/>
      <c r="F217" s="334">
        <v>4</v>
      </c>
      <c r="G217" s="319"/>
      <c r="H217" s="360" t="s">
        <v>752</v>
      </c>
      <c r="I217" s="360"/>
      <c r="J217" s="360"/>
      <c r="K217" s="374"/>
    </row>
    <row r="218" s="1" customFormat="1" ht="12.75" customHeight="1">
      <c r="B218" s="377"/>
      <c r="C218" s="378"/>
      <c r="D218" s="378"/>
      <c r="E218" s="378"/>
      <c r="F218" s="378"/>
      <c r="G218" s="378"/>
      <c r="H218" s="378"/>
      <c r="I218" s="378"/>
      <c r="J218" s="378"/>
      <c r="K218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Marie Radová</dc:creator>
  <cp:lastModifiedBy>Marie Radová</cp:lastModifiedBy>
  <dcterms:created xsi:type="dcterms:W3CDTF">2020-10-09T09:34:55Z</dcterms:created>
  <dcterms:modified xsi:type="dcterms:W3CDTF">2020-10-09T09:34:58Z</dcterms:modified>
</cp:coreProperties>
</file>