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polomouc-my.sharepoint.com/personal/vopape00_upol_cz/Documents/PRACOVNÍ/Petra Vopálková/2023/PF_kabel_VZMR/"/>
    </mc:Choice>
  </mc:AlternateContent>
  <xr:revisionPtr revIDLastSave="1" documentId="13_ncr:1_{3A21A4CA-947E-41B0-9A61-4CC55BD40DAC}" xr6:coauthVersionLast="47" xr6:coauthVersionMax="47" xr10:uidLastSave="{DF957EF1-7DC9-4C5F-9BC8-F36177F0148C}"/>
  <bookViews>
    <workbookView xWindow="-120" yWindow="-120" windowWidth="29040" windowHeight="15840" activeTab="1" xr2:uid="{CF83CD7E-7D93-4133-8A83-921F1F791EEB}"/>
  </bookViews>
  <sheets>
    <sheet name="SOUHRNNÝ LIST STAVBY" sheetId="1" r:id="rId1"/>
    <sheet name="REKAPITULACE OBJEKTŮ STAVBY" sheetId="2" r:id="rId2"/>
    <sheet name="KRYCÍ LIST" sheetId="3" r:id="rId3"/>
    <sheet name="REKAPITULACE" sheetId="4" r:id="rId4"/>
    <sheet name="ROZPOČET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E16" i="1"/>
  <c r="H38" i="3"/>
  <c r="E26" i="1" s="1"/>
  <c r="M8" i="3"/>
  <c r="I243" i="5"/>
  <c r="G243" i="5"/>
  <c r="I242" i="5"/>
  <c r="G242" i="5"/>
  <c r="I241" i="5"/>
  <c r="G241" i="5"/>
  <c r="I240" i="5"/>
  <c r="G240" i="5"/>
  <c r="I238" i="5"/>
  <c r="G238" i="5"/>
  <c r="I236" i="5"/>
  <c r="G236" i="5"/>
  <c r="I235" i="5"/>
  <c r="G235" i="5"/>
  <c r="I233" i="5"/>
  <c r="G233" i="5"/>
  <c r="I231" i="5"/>
  <c r="G231" i="5"/>
  <c r="I230" i="5"/>
  <c r="G230" i="5"/>
  <c r="I228" i="5"/>
  <c r="G228" i="5"/>
  <c r="I226" i="5"/>
  <c r="G226" i="5"/>
  <c r="I224" i="5"/>
  <c r="I244" i="5" s="1"/>
  <c r="D24" i="4" s="1"/>
  <c r="G224" i="5"/>
  <c r="G244" i="5" s="1"/>
  <c r="C24" i="4" s="1"/>
  <c r="E24" i="4" s="1"/>
  <c r="I221" i="5"/>
  <c r="G221" i="5"/>
  <c r="I220" i="5"/>
  <c r="G220" i="5"/>
  <c r="I219" i="5"/>
  <c r="G219" i="5"/>
  <c r="I217" i="5"/>
  <c r="G217" i="5"/>
  <c r="I216" i="5"/>
  <c r="G216" i="5"/>
  <c r="I215" i="5"/>
  <c r="G215" i="5"/>
  <c r="I214" i="5"/>
  <c r="G214" i="5"/>
  <c r="I213" i="5"/>
  <c r="G213" i="5"/>
  <c r="I212" i="5"/>
  <c r="G212" i="5"/>
  <c r="I211" i="5"/>
  <c r="G211" i="5"/>
  <c r="I209" i="5"/>
  <c r="G209" i="5"/>
  <c r="I207" i="5"/>
  <c r="G207" i="5"/>
  <c r="I205" i="5"/>
  <c r="G205" i="5"/>
  <c r="I203" i="5"/>
  <c r="G203" i="5"/>
  <c r="I200" i="5"/>
  <c r="G200" i="5"/>
  <c r="I198" i="5"/>
  <c r="G198" i="5"/>
  <c r="I196" i="5"/>
  <c r="G196" i="5"/>
  <c r="I195" i="5"/>
  <c r="G195" i="5"/>
  <c r="I194" i="5"/>
  <c r="G194" i="5"/>
  <c r="I193" i="5"/>
  <c r="G193" i="5"/>
  <c r="I192" i="5"/>
  <c r="G192" i="5"/>
  <c r="I190" i="5"/>
  <c r="G190" i="5"/>
  <c r="I188" i="5"/>
  <c r="G188" i="5"/>
  <c r="I187" i="5"/>
  <c r="G187" i="5"/>
  <c r="I186" i="5"/>
  <c r="G186" i="5"/>
  <c r="I185" i="5"/>
  <c r="G185" i="5"/>
  <c r="I184" i="5"/>
  <c r="G184" i="5"/>
  <c r="I183" i="5"/>
  <c r="G183" i="5"/>
  <c r="I182" i="5"/>
  <c r="G182" i="5"/>
  <c r="I181" i="5"/>
  <c r="G181" i="5"/>
  <c r="I180" i="5"/>
  <c r="G180" i="5"/>
  <c r="I179" i="5"/>
  <c r="G179" i="5"/>
  <c r="I178" i="5"/>
  <c r="G178" i="5"/>
  <c r="I177" i="5"/>
  <c r="G177" i="5"/>
  <c r="I176" i="5"/>
  <c r="G176" i="5"/>
  <c r="I175" i="5"/>
  <c r="G175" i="5"/>
  <c r="I174" i="5"/>
  <c r="G174" i="5"/>
  <c r="I173" i="5"/>
  <c r="G173" i="5"/>
  <c r="I172" i="5"/>
  <c r="G172" i="5"/>
  <c r="I171" i="5"/>
  <c r="G171" i="5"/>
  <c r="I170" i="5"/>
  <c r="G170" i="5"/>
  <c r="I169" i="5"/>
  <c r="G169" i="5"/>
  <c r="I168" i="5"/>
  <c r="G168" i="5"/>
  <c r="G222" i="5" s="1"/>
  <c r="C23" i="4" s="1"/>
  <c r="I167" i="5"/>
  <c r="G167" i="5"/>
  <c r="I166" i="5"/>
  <c r="G166" i="5"/>
  <c r="I165" i="5"/>
  <c r="I222" i="5" s="1"/>
  <c r="D23" i="4" s="1"/>
  <c r="D25" i="4" s="1"/>
  <c r="G165" i="5"/>
  <c r="I156" i="5"/>
  <c r="G156" i="5"/>
  <c r="I155" i="5"/>
  <c r="G155" i="5"/>
  <c r="I154" i="5"/>
  <c r="G154" i="5"/>
  <c r="I153" i="5"/>
  <c r="G153" i="5"/>
  <c r="I151" i="5"/>
  <c r="G151" i="5"/>
  <c r="I150" i="5"/>
  <c r="G150" i="5"/>
  <c r="I149" i="5"/>
  <c r="G149" i="5"/>
  <c r="I148" i="5"/>
  <c r="G148" i="5"/>
  <c r="I147" i="5"/>
  <c r="G147" i="5"/>
  <c r="I146" i="5"/>
  <c r="G146" i="5"/>
  <c r="I145" i="5"/>
  <c r="G145" i="5"/>
  <c r="I144" i="5"/>
  <c r="G144" i="5"/>
  <c r="I143" i="5"/>
  <c r="G143" i="5"/>
  <c r="I142" i="5"/>
  <c r="G142" i="5"/>
  <c r="I141" i="5"/>
  <c r="G141" i="5"/>
  <c r="I140" i="5"/>
  <c r="G140" i="5"/>
  <c r="I139" i="5"/>
  <c r="G139" i="5"/>
  <c r="I138" i="5"/>
  <c r="G138" i="5"/>
  <c r="I137" i="5"/>
  <c r="G137" i="5"/>
  <c r="I136" i="5"/>
  <c r="G136" i="5"/>
  <c r="I135" i="5"/>
  <c r="G135" i="5"/>
  <c r="I134" i="5"/>
  <c r="G134" i="5"/>
  <c r="I133" i="5"/>
  <c r="G133" i="5"/>
  <c r="I132" i="5"/>
  <c r="G132" i="5"/>
  <c r="I131" i="5"/>
  <c r="G131" i="5"/>
  <c r="I130" i="5"/>
  <c r="G130" i="5"/>
  <c r="I129" i="5"/>
  <c r="G129" i="5"/>
  <c r="I128" i="5"/>
  <c r="G128" i="5"/>
  <c r="I127" i="5"/>
  <c r="G127" i="5"/>
  <c r="I126" i="5"/>
  <c r="I157" i="5" s="1"/>
  <c r="D19" i="4" s="1"/>
  <c r="G126" i="5"/>
  <c r="G157" i="5" s="1"/>
  <c r="C19" i="4" s="1"/>
  <c r="E19" i="4" s="1"/>
  <c r="I122" i="5"/>
  <c r="G122" i="5"/>
  <c r="I121" i="5"/>
  <c r="G121" i="5"/>
  <c r="G124" i="5" s="1"/>
  <c r="C18" i="4" s="1"/>
  <c r="I119" i="5"/>
  <c r="G119" i="5"/>
  <c r="I118" i="5"/>
  <c r="I124" i="5" s="1"/>
  <c r="D18" i="4" s="1"/>
  <c r="G118" i="5"/>
  <c r="I116" i="5"/>
  <c r="D17" i="4" s="1"/>
  <c r="D20" i="4" s="1"/>
  <c r="I114" i="5"/>
  <c r="G114" i="5"/>
  <c r="I113" i="5"/>
  <c r="G113" i="5"/>
  <c r="I111" i="5"/>
  <c r="G111" i="5"/>
  <c r="I109" i="5"/>
  <c r="G109" i="5"/>
  <c r="I108" i="5"/>
  <c r="G108" i="5"/>
  <c r="I106" i="5"/>
  <c r="G106" i="5"/>
  <c r="I105" i="5"/>
  <c r="G105" i="5"/>
  <c r="I103" i="5"/>
  <c r="G103" i="5"/>
  <c r="G116" i="5" s="1"/>
  <c r="C17" i="4" s="1"/>
  <c r="I92" i="5"/>
  <c r="G92" i="5"/>
  <c r="I90" i="5"/>
  <c r="G90" i="5"/>
  <c r="I88" i="5"/>
  <c r="G88" i="5"/>
  <c r="I87" i="5"/>
  <c r="G87" i="5"/>
  <c r="I85" i="5"/>
  <c r="G85" i="5"/>
  <c r="I83" i="5"/>
  <c r="G83" i="5"/>
  <c r="I81" i="5"/>
  <c r="G81" i="5"/>
  <c r="I80" i="5"/>
  <c r="G80" i="5"/>
  <c r="I79" i="5"/>
  <c r="G79" i="5"/>
  <c r="I78" i="5"/>
  <c r="I95" i="5" s="1"/>
  <c r="D13" i="4" s="1"/>
  <c r="G78" i="5"/>
  <c r="G95" i="5" s="1"/>
  <c r="C13" i="4" s="1"/>
  <c r="I75" i="5"/>
  <c r="G75" i="5"/>
  <c r="I73" i="5"/>
  <c r="I76" i="5" s="1"/>
  <c r="D12" i="4" s="1"/>
  <c r="G73" i="5"/>
  <c r="G76" i="5" s="1"/>
  <c r="C12" i="4" s="1"/>
  <c r="E12" i="4" s="1"/>
  <c r="I69" i="5"/>
  <c r="G69" i="5"/>
  <c r="I67" i="5"/>
  <c r="G67" i="5"/>
  <c r="I64" i="5"/>
  <c r="G64" i="5"/>
  <c r="I62" i="5"/>
  <c r="G62" i="5"/>
  <c r="I60" i="5"/>
  <c r="G60" i="5"/>
  <c r="I58" i="5"/>
  <c r="G58" i="5"/>
  <c r="I56" i="5"/>
  <c r="G56" i="5"/>
  <c r="I55" i="5"/>
  <c r="G55" i="5"/>
  <c r="I54" i="5"/>
  <c r="G54" i="5"/>
  <c r="I53" i="5"/>
  <c r="I71" i="5" s="1"/>
  <c r="D11" i="4" s="1"/>
  <c r="G53" i="5"/>
  <c r="G71" i="5" s="1"/>
  <c r="C11" i="4" s="1"/>
  <c r="E11" i="4" s="1"/>
  <c r="I48" i="5"/>
  <c r="G48" i="5"/>
  <c r="I47" i="5"/>
  <c r="G47" i="5"/>
  <c r="I46" i="5"/>
  <c r="I51" i="5" s="1"/>
  <c r="D10" i="4" s="1"/>
  <c r="G46" i="5"/>
  <c r="G51" i="5" s="1"/>
  <c r="C10" i="4" s="1"/>
  <c r="I42" i="5"/>
  <c r="G42" i="5"/>
  <c r="I40" i="5"/>
  <c r="G40" i="5"/>
  <c r="I37" i="5"/>
  <c r="G37" i="5"/>
  <c r="I35" i="5"/>
  <c r="G35" i="5"/>
  <c r="I34" i="5"/>
  <c r="G34" i="5"/>
  <c r="I32" i="5"/>
  <c r="G32" i="5"/>
  <c r="I29" i="5"/>
  <c r="G29" i="5"/>
  <c r="I27" i="5"/>
  <c r="G27" i="5"/>
  <c r="I24" i="5"/>
  <c r="G24" i="5"/>
  <c r="I22" i="5"/>
  <c r="G22" i="5"/>
  <c r="I19" i="5"/>
  <c r="G19" i="5"/>
  <c r="I17" i="5"/>
  <c r="G17" i="5"/>
  <c r="I14" i="5"/>
  <c r="I44" i="5" s="1"/>
  <c r="D9" i="4" s="1"/>
  <c r="G14" i="5"/>
  <c r="A14" i="5"/>
  <c r="A17" i="5" s="1"/>
  <c r="A19" i="5" s="1"/>
  <c r="A22" i="5" s="1"/>
  <c r="A24" i="5" s="1"/>
  <c r="A27" i="5" s="1"/>
  <c r="A29" i="5" s="1"/>
  <c r="A32" i="5" s="1"/>
  <c r="A34" i="5" s="1"/>
  <c r="A35" i="5" s="1"/>
  <c r="A37" i="5" s="1"/>
  <c r="A40" i="5" s="1"/>
  <c r="A42" i="5" s="1"/>
  <c r="A46" i="5" s="1"/>
  <c r="A47" i="5" s="1"/>
  <c r="A48" i="5" s="1"/>
  <c r="A53" i="5" s="1"/>
  <c r="A54" i="5" s="1"/>
  <c r="A55" i="5" s="1"/>
  <c r="A56" i="5" s="1"/>
  <c r="A58" i="5" s="1"/>
  <c r="A60" i="5" s="1"/>
  <c r="A62" i="5" s="1"/>
  <c r="A64" i="5" s="1"/>
  <c r="A67" i="5" s="1"/>
  <c r="A69" i="5" s="1"/>
  <c r="A73" i="5" s="1"/>
  <c r="A75" i="5" s="1"/>
  <c r="A78" i="5" s="1"/>
  <c r="A79" i="5" s="1"/>
  <c r="A80" i="5" s="1"/>
  <c r="A81" i="5" s="1"/>
  <c r="A83" i="5" s="1"/>
  <c r="A85" i="5" s="1"/>
  <c r="A87" i="5" s="1"/>
  <c r="A88" i="5" s="1"/>
  <c r="A90" i="5" s="1"/>
  <c r="A92" i="5" s="1"/>
  <c r="A103" i="5" s="1"/>
  <c r="A105" i="5" s="1"/>
  <c r="A106" i="5" s="1"/>
  <c r="A108" i="5" s="1"/>
  <c r="A109" i="5" s="1"/>
  <c r="A111" i="5" s="1"/>
  <c r="A113" i="5" s="1"/>
  <c r="A114" i="5" s="1"/>
  <c r="A118" i="5" s="1"/>
  <c r="A119" i="5" s="1"/>
  <c r="A121" i="5" s="1"/>
  <c r="A122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3" i="5" s="1"/>
  <c r="A154" i="5" s="1"/>
  <c r="A155" i="5" s="1"/>
  <c r="A156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90" i="5" s="1"/>
  <c r="A192" i="5" s="1"/>
  <c r="A193" i="5" s="1"/>
  <c r="A194" i="5" s="1"/>
  <c r="A195" i="5" s="1"/>
  <c r="A196" i="5" s="1"/>
  <c r="A198" i="5" s="1"/>
  <c r="A200" i="5" s="1"/>
  <c r="A203" i="5" s="1"/>
  <c r="A205" i="5" s="1"/>
  <c r="A207" i="5" s="1"/>
  <c r="A209" i="5" s="1"/>
  <c r="A211" i="5" s="1"/>
  <c r="A212" i="5" s="1"/>
  <c r="A213" i="5" s="1"/>
  <c r="A214" i="5" s="1"/>
  <c r="A215" i="5" s="1"/>
  <c r="A216" i="5" s="1"/>
  <c r="A217" i="5" s="1"/>
  <c r="A219" i="5" s="1"/>
  <c r="A220" i="5" s="1"/>
  <c r="A221" i="5" s="1"/>
  <c r="A224" i="5" s="1"/>
  <c r="A226" i="5" s="1"/>
  <c r="A228" i="5" s="1"/>
  <c r="A230" i="5" s="1"/>
  <c r="A231" i="5" s="1"/>
  <c r="A233" i="5" s="1"/>
  <c r="A235" i="5" s="1"/>
  <c r="A236" i="5" s="1"/>
  <c r="A238" i="5" s="1"/>
  <c r="A240" i="5" s="1"/>
  <c r="A241" i="5" s="1"/>
  <c r="A242" i="5" s="1"/>
  <c r="A243" i="5" s="1"/>
  <c r="I12" i="5"/>
  <c r="G12" i="5"/>
  <c r="G44" i="5" s="1"/>
  <c r="C9" i="4" s="1"/>
  <c r="C25" i="4" l="1"/>
  <c r="E23" i="4"/>
  <c r="E25" i="4" s="1"/>
  <c r="E19" i="3" s="1"/>
  <c r="E17" i="4"/>
  <c r="C20" i="4"/>
  <c r="E13" i="4"/>
  <c r="E9" i="4"/>
  <c r="E14" i="4" s="1"/>
  <c r="C14" i="4"/>
  <c r="C27" i="4" s="1"/>
  <c r="E14" i="3" s="1"/>
  <c r="E18" i="4"/>
  <c r="D14" i="4"/>
  <c r="D27" i="4" s="1"/>
  <c r="E15" i="3" s="1"/>
  <c r="E10" i="4"/>
  <c r="E16" i="3" l="1"/>
  <c r="E20" i="3" s="1"/>
  <c r="E20" i="4"/>
  <c r="E17" i="3" s="1"/>
  <c r="E27" i="4" l="1"/>
  <c r="M28" i="3"/>
  <c r="E27" i="3" s="1"/>
  <c r="E19" i="1" s="1"/>
  <c r="M18" i="3"/>
  <c r="M26" i="3"/>
  <c r="M17" i="3"/>
  <c r="E15" i="1"/>
  <c r="M25" i="3"/>
  <c r="E26" i="3" s="1"/>
  <c r="E18" i="1" s="1"/>
  <c r="M16" i="3"/>
  <c r="M23" i="3"/>
  <c r="M15" i="3"/>
  <c r="M22" i="3"/>
  <c r="M14" i="3"/>
  <c r="M21" i="3"/>
  <c r="E24" i="3"/>
  <c r="M20" i="3"/>
  <c r="H246" i="5"/>
  <c r="M19" i="3"/>
  <c r="E25" i="3" l="1"/>
  <c r="E17" i="1" s="1"/>
  <c r="E28" i="3" l="1"/>
  <c r="H35" i="3" l="1"/>
  <c r="D11" i="2"/>
  <c r="D12" i="2" s="1"/>
  <c r="E21" i="1"/>
  <c r="H36" i="3" l="1"/>
  <c r="E24" i="1" s="1"/>
  <c r="E23" i="1"/>
  <c r="E27" i="1" s="1"/>
  <c r="H39" i="3"/>
  <c r="E11" i="2" s="1"/>
  <c r="E12" i="2" s="1"/>
</calcChain>
</file>

<file path=xl/sharedStrings.xml><?xml version="1.0" encoding="utf-8"?>
<sst xmlns="http://schemas.openxmlformats.org/spreadsheetml/2006/main" count="882" uniqueCount="519">
  <si>
    <t>Stavba : 02/2021 - Přípojka NN pro Pr. fakultu UP Olomouc</t>
  </si>
  <si>
    <t>Objekt : SO-01 - Silnoproudá elektroinstalace</t>
  </si>
  <si>
    <t xml:space="preserve">Datum zpracování : </t>
  </si>
  <si>
    <t>SOUPIS PRACÍ S VÝKAZEM VÝMĚR</t>
  </si>
  <si>
    <t>Poř.</t>
  </si>
  <si>
    <t>čís.</t>
  </si>
  <si>
    <t>pol.</t>
  </si>
  <si>
    <t>1.</t>
  </si>
  <si>
    <t>Kód položky</t>
  </si>
  <si>
    <t>2.</t>
  </si>
  <si>
    <t>Název položky</t>
  </si>
  <si>
    <t>3.</t>
  </si>
  <si>
    <t>M.J.</t>
  </si>
  <si>
    <t>4.</t>
  </si>
  <si>
    <t>Množství</t>
  </si>
  <si>
    <t>5.</t>
  </si>
  <si>
    <t>CENA</t>
  </si>
  <si>
    <t>Dodávka</t>
  </si>
  <si>
    <t>jednotková</t>
  </si>
  <si>
    <t>6.</t>
  </si>
  <si>
    <t>celková</t>
  </si>
  <si>
    <t>7.</t>
  </si>
  <si>
    <t>Montáž</t>
  </si>
  <si>
    <t>8.</t>
  </si>
  <si>
    <t>9.</t>
  </si>
  <si>
    <t>HSV:</t>
  </si>
  <si>
    <t>oddíl 1</t>
  </si>
  <si>
    <t>Zemní práce:</t>
  </si>
  <si>
    <t>C-120211100-0</t>
  </si>
  <si>
    <t>ODKOPANI ZDIVA V HORNINE TR 3 RUCNI</t>
  </si>
  <si>
    <t>M3</t>
  </si>
  <si>
    <t>množství =</t>
  </si>
  <si>
    <t>1*1*1,2</t>
  </si>
  <si>
    <t>C-174101101-0</t>
  </si>
  <si>
    <t>ZASYP ZHUTNENI JAM RYH KOLEM OBJEKTU</t>
  </si>
  <si>
    <t>1.2</t>
  </si>
  <si>
    <t>POZNÁMKA:</t>
  </si>
  <si>
    <t>ODKOPÁNÍ ZÁKLADU PRO VRTÁNÍ PROSTUPU</t>
  </si>
  <si>
    <t>C-131201101-0</t>
  </si>
  <si>
    <t>HLOUBENI JAM TR 3 NEZAP DO 100M3</t>
  </si>
  <si>
    <t>2*2*1,2+2*1,5*1,2+2*2*1,2+2*1,5*1,2</t>
  </si>
  <si>
    <t>O-17410-0</t>
  </si>
  <si>
    <t>ZASYP SE ZHUTNENIM</t>
  </si>
  <si>
    <t>16.8</t>
  </si>
  <si>
    <t>JÁMY PRO PROTLAKY</t>
  </si>
  <si>
    <t>Y-170-6</t>
  </si>
  <si>
    <t>OBSYPY A ZASYPY OBJEKTU</t>
  </si>
  <si>
    <t>2*0,5*0,5</t>
  </si>
  <si>
    <t>H-58331101-1</t>
  </si>
  <si>
    <t>KAMENIVO TEZ DROBNE 0-1MM B1</t>
  </si>
  <si>
    <t>0.5</t>
  </si>
  <si>
    <t>OBSYP KABLŮ KOLEM VSTUPU DO TS</t>
  </si>
  <si>
    <t>Y-170-9</t>
  </si>
  <si>
    <t>OBSYPY A ZASYPY POTRUBI A SITÍ</t>
  </si>
  <si>
    <t>13*0,5*0,5*1+1*1*3</t>
  </si>
  <si>
    <t>6.25</t>
  </si>
  <si>
    <t>OBSYPY KŘÍŽENÍ S OSTATNÍMI PODZEMNÍMI VEDENÍMI</t>
  </si>
  <si>
    <t>M-460420501-0</t>
  </si>
  <si>
    <t>KRIZOVATKA SE SIL KABELEM</t>
  </si>
  <si>
    <t>KS</t>
  </si>
  <si>
    <t>PŘÍPLATEK ZA RUČNÍ OBNAŽENÍ PODZEMNÍCH ZAŘÍZENÍ PŘI KŘÍŽENÍ</t>
  </si>
  <si>
    <t>R_ZP0033</t>
  </si>
  <si>
    <t>POVIZORNÍ ZAJIŠTĚNÍ VÝKOPŮ A PROTLAKŮ PŘED SESUNUTÍM</t>
  </si>
  <si>
    <t>KPL</t>
  </si>
  <si>
    <t>C-182001111-0</t>
  </si>
  <si>
    <t>PLOS UPRAVA TER NEROV -0,10M V ROVINE</t>
  </si>
  <si>
    <t>M2</t>
  </si>
  <si>
    <t>((141+20)*1,5)+((5+10)*3)</t>
  </si>
  <si>
    <t>H-R10311610-1</t>
  </si>
  <si>
    <t>ZEMINA ZAHRAD S RASEL DO 40% JEMNA VL</t>
  </si>
  <si>
    <t>286.5</t>
  </si>
  <si>
    <t>FINÁLNÍ ÚPRAVA TERÉNU</t>
  </si>
  <si>
    <t>C-141721371-0</t>
  </si>
  <si>
    <t>PROTLAC TRUB ZEMNI KRTEK HORN 3 DN160</t>
  </si>
  <si>
    <t>M</t>
  </si>
  <si>
    <t>3*3,5+3*4,5</t>
  </si>
  <si>
    <t>H-34571368-1</t>
  </si>
  <si>
    <t>CHRANICKA 2PLAST 09160</t>
  </si>
  <si>
    <t>24</t>
  </si>
  <si>
    <t>ZEMNÍ PRÁCE CELKEM</t>
  </si>
  <si>
    <t>oddíl 3</t>
  </si>
  <si>
    <t>Svislé konstrukce:</t>
  </si>
  <si>
    <t>H-59610003-1</t>
  </si>
  <si>
    <t>CIHLA PAL PLNA 29x14x6,5 P8</t>
  </si>
  <si>
    <t>H-58593961-1</t>
  </si>
  <si>
    <t>MALTA ZDICI PYTEL 30kg</t>
  </si>
  <si>
    <t>O-34223-0</t>
  </si>
  <si>
    <t>ZAZDIVKA OTVORU PRICEK Z CIHEL PAL</t>
  </si>
  <si>
    <t>OPRAVY STAVEBNÍCH KONSTRUKCÍ PO PROVEDENÍ STAVBY. JEDNÁ SE O ZAPRAVENÍ PROSTUPU POD TERASU A DO ROZVODNY. CENA ZAHRNUJE OMETENÍ, ZAZDÍVKY OTVORŮ, HRUBÉ OPRAVY OMÍTEK, PENETRACE, HDYDROZIOLACE, DROBNÉ NEVYJMENOVANÉ PRÁCE, ATD.</t>
  </si>
  <si>
    <t>SVISLÉ KONSTRUKCE CELKEM</t>
  </si>
  <si>
    <t>oddíl 9</t>
  </si>
  <si>
    <t>Ostatní konstrukce a práce:</t>
  </si>
  <si>
    <t>C-938909912-0</t>
  </si>
  <si>
    <t>CISTENI POVRCHU VOZOVEK ZAMET RUČNÍ</t>
  </si>
  <si>
    <t>C-952902110-0</t>
  </si>
  <si>
    <t>ZAMETENI V MISTNOSTECH A CHODBACH</t>
  </si>
  <si>
    <t>C-R114203101-0</t>
  </si>
  <si>
    <t>ROZEBR DLAZEB LOM KAM/BET NA SUCHO</t>
  </si>
  <si>
    <t>C-938901101-0</t>
  </si>
  <si>
    <t>OCISTENI DLAZEB Z LOM KAM/BETON DESEK</t>
  </si>
  <si>
    <t>9</t>
  </si>
  <si>
    <t>C-632921913-0</t>
  </si>
  <si>
    <t>DLAZBA BET DLAZDICE TL 6CM DO PISKU</t>
  </si>
  <si>
    <t>C-451561111-0</t>
  </si>
  <si>
    <t>LOZE DLAZ KAM DRC DROB TL 100MM</t>
  </si>
  <si>
    <t>9*0,05</t>
  </si>
  <si>
    <t>H-58333251-1</t>
  </si>
  <si>
    <t>KAMENIVO TEZ HRUBE 8-16MM B1</t>
  </si>
  <si>
    <t>9*0,1</t>
  </si>
  <si>
    <t>PODSYPOVÁ VRSTVA POD DLAŽBU</t>
  </si>
  <si>
    <t>O-59943-0</t>
  </si>
  <si>
    <t>VYPLN SPAR DLAZ Z LOM KAM DROB KAMEN</t>
  </si>
  <si>
    <t>H-58346111-1</t>
  </si>
  <si>
    <t>KAMENIVO DRCENE BILE DROB 0-1MM BAG</t>
  </si>
  <si>
    <t>0.9</t>
  </si>
  <si>
    <t>OSTATNÍ KONSTRUKCE A PRÁCE CELKEM</t>
  </si>
  <si>
    <t>oddíl 96</t>
  </si>
  <si>
    <t>Bourání konstrukcí:</t>
  </si>
  <si>
    <t>C-977151176-0</t>
  </si>
  <si>
    <t>VRT JADROVY ZELBET D 80MM</t>
  </si>
  <si>
    <t>6*0,5</t>
  </si>
  <si>
    <t>C-971052361-0</t>
  </si>
  <si>
    <t>OTVORY ZDI BETON ZELEZ 0,09M2 TL 60CM</t>
  </si>
  <si>
    <t>BOURÁNÍ KONSTRUKCÍ CELKEM</t>
  </si>
  <si>
    <t>oddíl HSV</t>
  </si>
  <si>
    <t>Ostatní HSV:</t>
  </si>
  <si>
    <t>C-979081144-0</t>
  </si>
  <si>
    <t>SKLADKOVNE PLASTY</t>
  </si>
  <si>
    <t>T</t>
  </si>
  <si>
    <t>C-979081142-0</t>
  </si>
  <si>
    <t>SKLADKOVNE PAREZY,KORENY,VETVE</t>
  </si>
  <si>
    <t>C-979081143-0</t>
  </si>
  <si>
    <t>SKLADKOVNE STAVEBNI DREVO,DESKY,OBALY</t>
  </si>
  <si>
    <t>C-979081159-0</t>
  </si>
  <si>
    <t>SKLADKOVNE VYTEŽENÁ ZEMINA</t>
  </si>
  <si>
    <t>15,031+0,450+0,9+6,25+0,5</t>
  </si>
  <si>
    <t>C-979081132-0</t>
  </si>
  <si>
    <t>SKLADKOVNE SMISENY STAV A DEMOL ODPAD</t>
  </si>
  <si>
    <t>0,005+0,05+0,05</t>
  </si>
  <si>
    <t>C-167101006-0</t>
  </si>
  <si>
    <t>NAKLADANI VYKOPKU HOR 1-4 DO 50M3</t>
  </si>
  <si>
    <t>23.131</t>
  </si>
  <si>
    <t>C-979081001-0</t>
  </si>
  <si>
    <t>NAKLADKA STAVEB SUTI DO PLAST PYTLU</t>
  </si>
  <si>
    <t>C-979081106-0</t>
  </si>
  <si>
    <t>NAKLADKA DO KONTEJN STROJ VYBOUR HMOT</t>
  </si>
  <si>
    <t>0.105</t>
  </si>
  <si>
    <t>C-979081111-0</t>
  </si>
  <si>
    <t>ODVOZ STAVEB SUTI NA SKLADKU DO 1KM</t>
  </si>
  <si>
    <t>23.131+0.064+0.105</t>
  </si>
  <si>
    <t>C-979081121-0</t>
  </si>
  <si>
    <t>PRIPL ZKD 1KM ODVOZU SUTI NA SKLADKU</t>
  </si>
  <si>
    <t>15*23.3</t>
  </si>
  <si>
    <t>SKLÁDKA MRSKLESY 15km</t>
  </si>
  <si>
    <t>KM</t>
  </si>
  <si>
    <t>HSV</t>
  </si>
  <si>
    <t>OSTATNÍ HSV CELKEM</t>
  </si>
  <si>
    <t>PSV:</t>
  </si>
  <si>
    <t>oddíl 711</t>
  </si>
  <si>
    <t>Izolace proti vodě:</t>
  </si>
  <si>
    <t>C-711112003-0</t>
  </si>
  <si>
    <t>ADHEZNI MUSTEK POD SVI IZOL NATERY</t>
  </si>
  <si>
    <t>2*3</t>
  </si>
  <si>
    <t>H-22867287-1</t>
  </si>
  <si>
    <t>KG</t>
  </si>
  <si>
    <t>C-711111001-0</t>
  </si>
  <si>
    <t>NATER IZOL ZEM VLHK VOD STUD PENETR</t>
  </si>
  <si>
    <t>H-24551144-1</t>
  </si>
  <si>
    <t>NATER HYDROIZOL 1SLOZK EXTERIER 13kg</t>
  </si>
  <si>
    <t>C-711142559-0</t>
  </si>
  <si>
    <t>PRITAVENI IZOL ZEM VLHK SVI ASF PASY</t>
  </si>
  <si>
    <t>H-62811122-1</t>
  </si>
  <si>
    <t xml:space="preserve">PASY ASF OXIDOVANE A 330 </t>
  </si>
  <si>
    <t>C-711171121-0</t>
  </si>
  <si>
    <t>MTZ IZOL ZEMNI VLHK FOLIE NOPOVE VOD</t>
  </si>
  <si>
    <t>H-28326035-1</t>
  </si>
  <si>
    <t>FOLIE NOPOVA  500g/m2 NOP 8MM</t>
  </si>
  <si>
    <t>4</t>
  </si>
  <si>
    <t>IZOLACE PROTI VODĚ CELKEM</t>
  </si>
  <si>
    <t>oddíl 784</t>
  </si>
  <si>
    <t>Malby:</t>
  </si>
  <si>
    <t>C-784911111-0</t>
  </si>
  <si>
    <t>ZAKRYTI A ODKRYTI PODLAH MISTNOSTI</t>
  </si>
  <si>
    <t>H-28320010-1</t>
  </si>
  <si>
    <t>FOLIE  PVC MALIRSKA TL 7MICROM</t>
  </si>
  <si>
    <t>30</t>
  </si>
  <si>
    <t>C-784911132-0</t>
  </si>
  <si>
    <t>ZAKRYTI A ODKRYTI PRVKU MISTN V -5M</t>
  </si>
  <si>
    <t>40</t>
  </si>
  <si>
    <t>MALBY CELKEM</t>
  </si>
  <si>
    <t>oddíl PSV</t>
  </si>
  <si>
    <t>Ostatní PSV:</t>
  </si>
  <si>
    <t>R:IN001</t>
  </si>
  <si>
    <t>PŘESUN HMOT % PRO HSV STANOVENÝ PROCENTNÍ SAZBOU (%) Z CENY VODOROVNÁ DOPRAVNÍ VZDÁLENOST DO 50 M V OBJEKTECH VÝŠKY PŘES DO 6 M</t>
  </si>
  <si>
    <t>R:IN002</t>
  </si>
  <si>
    <t>PŘESUN HMOT PRO SILNOPROUD STANOVENÝ PROCENTNÍ SAZBOU (%) Z CENY VODOROVNÁ DOPRAVNÍ VZDÁLENOST DO 50 M V OBJEKTECH VÝŠKY PŘES DO 6 M</t>
  </si>
  <si>
    <t>R:IN003</t>
  </si>
  <si>
    <t>DOPLŇKOVÝ MATERIÁL K PSV DODÁVKA VE VÝŠI 2,7%</t>
  </si>
  <si>
    <t>R:IN004</t>
  </si>
  <si>
    <t>STATICKÝ POSUDEK PAŽENÍ</t>
  </si>
  <si>
    <t>R:IN005</t>
  </si>
  <si>
    <t>PRONÁJEM PAŽENÍ</t>
  </si>
  <si>
    <t>R:IN006</t>
  </si>
  <si>
    <t>PŘÍPLATEK ZA ZTÍŽENÍ PODMÍNKY PAŽENÍ</t>
  </si>
  <si>
    <t>R:IN007</t>
  </si>
  <si>
    <t>NÁKLADY NA ZAJIŠTĚNÍ BEZPEČNOSTI NA STAVBĚ</t>
  </si>
  <si>
    <t>R:IN008</t>
  </si>
  <si>
    <t>PROVEDENÍ POSPOJOVÁNÍ ZAŘÍZENÍ DLE PODNÍMEK PD</t>
  </si>
  <si>
    <t>R:IN009</t>
  </si>
  <si>
    <t>CELKOVÁ PROHLÍDKA ELEKTRICKÉHO ROZVODU A ZAŘÍZENÍ / REVIZE</t>
  </si>
  <si>
    <t>R:IN010</t>
  </si>
  <si>
    <t>DOKUMETACE SKUTEČNÉHO PROVEDENÍ STAVBY - DSPS</t>
  </si>
  <si>
    <t>R:IN011</t>
  </si>
  <si>
    <t>PASPORTIZACE OBJEKTU PO PROVEDENÍ STAVBY - ÚPRAVA STÁV.DOKUMENTACE OBJEKTU</t>
  </si>
  <si>
    <t>R:IN012</t>
  </si>
  <si>
    <t>POMOCNÉ PRÁCE</t>
  </si>
  <si>
    <t>R:IN013</t>
  </si>
  <si>
    <t>KOORDINACE NA STAVBĚ, NECENÍKOVÉ PRÁCE</t>
  </si>
  <si>
    <t>R:IN014</t>
  </si>
  <si>
    <t>SEZNÁMENÍ INVESTORA S OBSLUHOU</t>
  </si>
  <si>
    <t>R:IN015</t>
  </si>
  <si>
    <t>OSTATNÍ NESPECIFIKOVANÉ DROBNÉ PRÁCE</t>
  </si>
  <si>
    <t>R:IN016</t>
  </si>
  <si>
    <t>KOMPLETAČNÍ ČINNOST, ZKOUŠKY, MĚŘENÍ</t>
  </si>
  <si>
    <t>R:IN017</t>
  </si>
  <si>
    <t>ZAPOJENÍ A ODZKOUŠENÍ CHODU</t>
  </si>
  <si>
    <t>R:IN018</t>
  </si>
  <si>
    <t>PRŮZKUM STÁVAJÍCÍH ROZVODŮ ELEKTROINSTALACÍ</t>
  </si>
  <si>
    <t>R:IN019</t>
  </si>
  <si>
    <t>PŘÍPLATEK ZA ZŘÍŽENÉ PODMÍNKY MONTÁŽE VE STÍSNĚNÉM PROSTORU</t>
  </si>
  <si>
    <t>R:IN020</t>
  </si>
  <si>
    <t>PŘÍPLATEK PRÁCE PROVÁDĚNÉ POD NAPĚTÍM PPN</t>
  </si>
  <si>
    <t>R:IN021</t>
  </si>
  <si>
    <t>VYTYČENÍ STÁV KABELŮ NN A VN</t>
  </si>
  <si>
    <t>R:IN022</t>
  </si>
  <si>
    <t>PLACENÉ VYTÝČENÍ PODZEMNÍCH SÍTÍ</t>
  </si>
  <si>
    <t>R:IN023</t>
  </si>
  <si>
    <t>POMOCNÉ PRÁCE PŘI VYTYČENÍ</t>
  </si>
  <si>
    <t>R:IN024</t>
  </si>
  <si>
    <t>GEODETICKÉ VYTYČENÍ PŘED ZAHÁJENÍM  STAVBY</t>
  </si>
  <si>
    <t>R:IN025</t>
  </si>
  <si>
    <t>GEODETICKÉ ZAMĚŘENÍ BĚHEM A PO PROVEDENÍ STAVBY</t>
  </si>
  <si>
    <t>R:IN026</t>
  </si>
  <si>
    <t>MOBILNÍ OPLOCENÍ VČ. ZNAČENÍ</t>
  </si>
  <si>
    <t>CENA ZAHRNUJE KOMPLETNÍ DODÁVKU MOBILNÍHO OPLOCENÍ A ZNAČENÍ PRO STAVBU V BLIZKOSTÍ KOMUNIKACE. JE NUTNÉ V CENĚ ZAPOČÍST NÁKLADY NA INSTALACE, DEMONTÁŽE A UPRAVY OPLOCENÍ BĚHEM STAVBY. JEDNÁ SE O OZNAČENÍ CELÉHO STAVENÍŠTĚ VČ. PROVIZORNÍCH ZAŘÍZENÍ.</t>
  </si>
  <si>
    <t>R:IN027</t>
  </si>
  <si>
    <t>SMOTÁNÍ PŘÍVODU V MÍSTĚ PŘIPOJENÍ - REZERVA</t>
  </si>
  <si>
    <t>R:IN028</t>
  </si>
  <si>
    <t>OZNAČENÍ KABELŮ ŠTÍTKY</t>
  </si>
  <si>
    <t>R:IN029</t>
  </si>
  <si>
    <t>VÝROBA A MONTÁŽ ATYPICKÉHO PŘÍPOJNÉHO BODU PRO VODIČE AYKY 240 DO ROZVADĚČE RH</t>
  </si>
  <si>
    <t>R:IN030</t>
  </si>
  <si>
    <t>VÝROBA A MONTÁŽ ATYPICKÉHO OPLECHOVÁNÍ STOUPACHO VEDENÍ 3m</t>
  </si>
  <si>
    <t>PSV</t>
  </si>
  <si>
    <t>OSTATNÍ PSV CELKEM</t>
  </si>
  <si>
    <t>MONTÁŽNÍ PRÁCE:</t>
  </si>
  <si>
    <t>oddíl M21</t>
  </si>
  <si>
    <t>Montáže silnoproud:</t>
  </si>
  <si>
    <t>M-210020204-0</t>
  </si>
  <si>
    <t>STOUPACKA KABELOVA</t>
  </si>
  <si>
    <t>M-210020313-0</t>
  </si>
  <si>
    <t>H-6010482</t>
  </si>
  <si>
    <t>SLM 50 C40 4 FT...Stoupací žebřík těžký</t>
  </si>
  <si>
    <t>H-1175580</t>
  </si>
  <si>
    <t>2056U 58 FT...Třmenová příchytka</t>
  </si>
  <si>
    <t>H-6058698</t>
  </si>
  <si>
    <t>SKS 840 FT...Kabelový žlab SKS</t>
  </si>
  <si>
    <t>H-6067816</t>
  </si>
  <si>
    <t>RLVL 85 FT...Podélné a úhlové spojky</t>
  </si>
  <si>
    <t>H-7126417</t>
  </si>
  <si>
    <t>RB 90 840 FT...Oblouk 90°</t>
  </si>
  <si>
    <t>H-6341543</t>
  </si>
  <si>
    <t>US 5 K 40 FT...Tubus</t>
  </si>
  <si>
    <t>H-6338462</t>
  </si>
  <si>
    <t>US 5 KS OR...Ochranný kryt</t>
  </si>
  <si>
    <t>H-6416500</t>
  </si>
  <si>
    <t>DSK 45 FT...Distanční díl</t>
  </si>
  <si>
    <t>H-6418250</t>
  </si>
  <si>
    <t>SKS 10x80 F...Šroub se šestihrannou hlavou</t>
  </si>
  <si>
    <t>H-6420745</t>
  </si>
  <si>
    <t>AW 15 41 FT...Nástěnný a závěsný výložník</t>
  </si>
  <si>
    <t>H-6406122</t>
  </si>
  <si>
    <t>FRSB 6x12 F...Šroub s plochou kulovou hlavou</t>
  </si>
  <si>
    <t>H-7082320</t>
  </si>
  <si>
    <t>RGV 85 FT...Kloubová spojka</t>
  </si>
  <si>
    <t>H-6052715</t>
  </si>
  <si>
    <t>DRL 400 DD...Víko s otočnými západkami</t>
  </si>
  <si>
    <t>H-7130589</t>
  </si>
  <si>
    <t>DFB 90 400 DD...Víko oblouku 90°</t>
  </si>
  <si>
    <t>M-210290481-0</t>
  </si>
  <si>
    <t>OSAZENI POJISTK VLOZKY NOZOVE 400A</t>
  </si>
  <si>
    <t>H-35825142-1</t>
  </si>
  <si>
    <t>POJISTKA NOZOVA NP 3C 400A GG</t>
  </si>
  <si>
    <t>M-210271011-0</t>
  </si>
  <si>
    <t>ZASLEPENI KABEL PRUCH TRUBICÍ SMRŠ. ZA TEPLA</t>
  </si>
  <si>
    <t>H-34343116-1</t>
  </si>
  <si>
    <t>HADICE SMRSTOVACI CCM 55/16 S LEPIDL</t>
  </si>
  <si>
    <t>M-210800645-0</t>
  </si>
  <si>
    <t>VODIC CYA NN,VN 4 PEVNE</t>
  </si>
  <si>
    <t>H-34142156-1</t>
  </si>
  <si>
    <t>VODIC CU JADRO LANOVANY CYA 4</t>
  </si>
  <si>
    <t>R:SI001</t>
  </si>
  <si>
    <t>ÚPRAVY TRAS VYVAZÁNÍM</t>
  </si>
  <si>
    <t>H-8591120075525</t>
  </si>
  <si>
    <t>STAH. PASEK CERNY VPC 8/280</t>
  </si>
  <si>
    <t xml:space="preserve">UROVNÁNÍ KABELOVÝCH TRAS PO INSTALACI NOVÝCH KABELŮ VČ. VYVÁZÁNÍ TRASY ČEZ  </t>
  </si>
  <si>
    <t>M-210020922-0</t>
  </si>
  <si>
    <t>UCPAVKA PROTIPOZAR PRUCH STENOU -30CM</t>
  </si>
  <si>
    <t>0,7*0,6*2</t>
  </si>
  <si>
    <t>H-24597322-1</t>
  </si>
  <si>
    <t>HMOTA PROTIPOŽÁR. TĚSNÍCÍ DLE SPECIFIKACE PBŘS!</t>
  </si>
  <si>
    <t>M-R001</t>
  </si>
  <si>
    <t>OZNAČENÍ PROTIPOŽÁRMNÍCH PROSTUPŮ TABULKAMI</t>
  </si>
  <si>
    <t>M-R002</t>
  </si>
  <si>
    <t>UPRAVA STÁV. DOKUMETACE POŽÁRNÍCH PROSTUPŮ - DOPLNĚNÍ NOVÝCH</t>
  </si>
  <si>
    <t>M-220580305-0</t>
  </si>
  <si>
    <t>MONTAZ MARKERU</t>
  </si>
  <si>
    <t>H-80611161144</t>
  </si>
  <si>
    <t>27</t>
  </si>
  <si>
    <t>M-210010238-0</t>
  </si>
  <si>
    <t>TRUBKA VOLNE ULOZENA 160/5mm</t>
  </si>
  <si>
    <t>(3*222)+(2*41)</t>
  </si>
  <si>
    <t>748</t>
  </si>
  <si>
    <t>ZAHRNUTY REZERVNÍ TRUNKY PRO ELEKTROMOBILY</t>
  </si>
  <si>
    <t>M-210901258-0</t>
  </si>
  <si>
    <t>KABEL SIL AYKYDY 1kV 3x240+120 PEVNE</t>
  </si>
  <si>
    <t>3*256</t>
  </si>
  <si>
    <t>H-34113254-1</t>
  </si>
  <si>
    <t>KABEL SIL AL JADRO 1-AYKY 3x240+120/S</t>
  </si>
  <si>
    <t>768</t>
  </si>
  <si>
    <t>M-460490011-0</t>
  </si>
  <si>
    <t>ZAKRYTI KAB 110 KV FOLIE PVC 22cm</t>
  </si>
  <si>
    <t>(215*2)+10+5+4</t>
  </si>
  <si>
    <t>H-GTRDSJ666</t>
  </si>
  <si>
    <t>FÓLIE VÝSTRAŽNÁ RUDÁ S BLESKEM Š. 220 MM</t>
  </si>
  <si>
    <t>449</t>
  </si>
  <si>
    <t>M-210100012-0</t>
  </si>
  <si>
    <t>UKONC VODICU-ROZVADEC,ZAP 240</t>
  </si>
  <si>
    <t>M-210100009-0</t>
  </si>
  <si>
    <t>UKONC VODICU-ROZVADEC,ZAP 120</t>
  </si>
  <si>
    <t>M-R210100421-0</t>
  </si>
  <si>
    <t>MTZ KONCOVKA KABELELOVA SMRSTOVACI</t>
  </si>
  <si>
    <t>H-F454A5</t>
  </si>
  <si>
    <t>KONCOVKA KAB TEPELNE SMRST 100/30</t>
  </si>
  <si>
    <t>M-R2401259-0</t>
  </si>
  <si>
    <t>DMTZ VIKA KRYTU KAB TS</t>
  </si>
  <si>
    <t>M-R0510031-0</t>
  </si>
  <si>
    <t xml:space="preserve">MTZ KABEL PROSTUP </t>
  </si>
  <si>
    <t>H-28614711-1</t>
  </si>
  <si>
    <t>PROSTUP PRO KABELY D 100MM +PVC LIMEC BAJONET</t>
  </si>
  <si>
    <t>DODAT DLE STÁVAJÍCÍHO ŘEŠENÍ TS</t>
  </si>
  <si>
    <t>M-210021511-0</t>
  </si>
  <si>
    <t>MTZ TESNENI SVISLEHO PROSTUPU TYP PAŽNICE VČ. SVORNÁ VLOŽKA</t>
  </si>
  <si>
    <t>H-14656035-1</t>
  </si>
  <si>
    <t>PAZNICE KABELOVÉ TRUBK III D ME</t>
  </si>
  <si>
    <t>H-28355125-1</t>
  </si>
  <si>
    <t>TESNICI MANZETA VLOŽKA ZARUKA 25LET</t>
  </si>
  <si>
    <t>M21</t>
  </si>
  <si>
    <t>MONTÁŽE SILNOPROUD CELKEM</t>
  </si>
  <si>
    <t>oddíl M46</t>
  </si>
  <si>
    <t>Zemní práce prováděné při externích montážích:</t>
  </si>
  <si>
    <t>M-460030011-0</t>
  </si>
  <si>
    <t>SEJMUTI DRNU</t>
  </si>
  <si>
    <t>((18+8+108+12+10+38)*0,5)+3*1</t>
  </si>
  <si>
    <t>M-460620001-0</t>
  </si>
  <si>
    <t>POLOZENI DRNU</t>
  </si>
  <si>
    <t>100</t>
  </si>
  <si>
    <t>M-460200303-0</t>
  </si>
  <si>
    <t>KABEL RYHY S 50 HL 120cm ZEMINA TR 3</t>
  </si>
  <si>
    <t>18+8+108+12+10+38+9</t>
  </si>
  <si>
    <t>M-R460201113-0</t>
  </si>
  <si>
    <t>KABEL RYHY S 100 HL 180cm ZEMINA TR 3</t>
  </si>
  <si>
    <t>(203*0,5*1,2)+(3*1*1,8)</t>
  </si>
  <si>
    <t>M-460620006-0</t>
  </si>
  <si>
    <t>OSETI POVRCHU TRAVOU</t>
  </si>
  <si>
    <t>H-00577491-1</t>
  </si>
  <si>
    <t>SMES TRAVNI STANDARD</t>
  </si>
  <si>
    <t>M-R4001-0</t>
  </si>
  <si>
    <t>ZATAZENI LANA DO TRUBEK</t>
  </si>
  <si>
    <t>2*41</t>
  </si>
  <si>
    <t>H-31452012-1</t>
  </si>
  <si>
    <t>LANO PVC D 4MM</t>
  </si>
  <si>
    <t>82</t>
  </si>
  <si>
    <t>M-R220060402-0</t>
  </si>
  <si>
    <t>UTESNENI KAB TRUBKY ZATKOU,+PASKOU BEZTL</t>
  </si>
  <si>
    <t>H-28611588-1</t>
  </si>
  <si>
    <t>ZATKA PVC UZAVÍRACÍ ZÁTKA PRO KORUGOVANÉ CHRÁNIČKY DN 160</t>
  </si>
  <si>
    <t>M-460400001-0</t>
  </si>
  <si>
    <t>PAZENI KABELOVYCH RYH S 130 HL 200cm</t>
  </si>
  <si>
    <t>M-460400101-0</t>
  </si>
  <si>
    <t>ODSTRANENI PAZENI RYH S 130 HL 200cm</t>
  </si>
  <si>
    <t>M46</t>
  </si>
  <si>
    <t>ZEMNÍ PRÁCE PŘI EXTERNÍCH MONTÁŽÍCH CELKEM</t>
  </si>
  <si>
    <t>Základní rozpočtové náklady stav. objektu celkem (bez DPH) :</t>
  </si>
  <si>
    <t>REKAPITULACE ROZPOČTU</t>
  </si>
  <si>
    <t>Oddíl</t>
  </si>
  <si>
    <t>Název oddílu / řemeslného oboru</t>
  </si>
  <si>
    <t>CENA BEZ DPH</t>
  </si>
  <si>
    <t>Celkem</t>
  </si>
  <si>
    <t>Zemní práce</t>
  </si>
  <si>
    <t>Svislé konstrukce</t>
  </si>
  <si>
    <t>Ostatní konstrukce a práce</t>
  </si>
  <si>
    <t>Bourání konstrukcí</t>
  </si>
  <si>
    <t>Ostatní HSV</t>
  </si>
  <si>
    <t>HSV CELKEM</t>
  </si>
  <si>
    <t>Izolace proti vodě</t>
  </si>
  <si>
    <t>Malby</t>
  </si>
  <si>
    <t>Ostatní PSV</t>
  </si>
  <si>
    <t>PSV CELKEM</t>
  </si>
  <si>
    <t>Montáže silnoproud</t>
  </si>
  <si>
    <t>Zemní práce prováděné při externích montážích</t>
  </si>
  <si>
    <t>MONTÁŽNÍ PRÁCE CELKEM</t>
  </si>
  <si>
    <t>Základní rozpočtové náklady stavebního objektu celkem</t>
  </si>
  <si>
    <t>KRYCÍ LIST ROZPOČTU</t>
  </si>
  <si>
    <t>Kód objektu:</t>
  </si>
  <si>
    <t>Název objektu:</t>
  </si>
  <si>
    <t>JKSO:</t>
  </si>
  <si>
    <t>Cenová úroveň:</t>
  </si>
  <si>
    <t>SO-01</t>
  </si>
  <si>
    <t>Silnoproudá elektroinstalace</t>
  </si>
  <si>
    <t/>
  </si>
  <si>
    <t>Kód stavby:</t>
  </si>
  <si>
    <t>Název stavby:</t>
  </si>
  <si>
    <t>SKP:</t>
  </si>
  <si>
    <t>Účelová M.J:</t>
  </si>
  <si>
    <t>02/2021</t>
  </si>
  <si>
    <t>Přípojka NN pro Pr. fakultu UP Olomouc</t>
  </si>
  <si>
    <t>Projektant:</t>
  </si>
  <si>
    <t>Objednatel:</t>
  </si>
  <si>
    <t>Počet listů:</t>
  </si>
  <si>
    <t>Zpracovatel:</t>
  </si>
  <si>
    <t>Bc. Martin Pevný, ELUMA ELEKTRO s.r.o., Riegrova 394/17, 779 00 Olomouc</t>
  </si>
  <si>
    <t xml:space="preserve">Univerzita Palackého v Olomouci, Křížkovského 511/8, 771 47 Olomouc_x000D_
</t>
  </si>
  <si>
    <t>Jiří Komůrka, ELUMA ELEKTRO s.r.o., Riegrova 394/17, 779 00 Olomouc</t>
  </si>
  <si>
    <t>Počet účel. měrných jednotek:</t>
  </si>
  <si>
    <t>Náklady na měrnou jednotku:</t>
  </si>
  <si>
    <t>Zakázkové čís.:</t>
  </si>
  <si>
    <t>Zhotovitel:</t>
  </si>
  <si>
    <t>ROZPOČTOVÉ NÁKLADY</t>
  </si>
  <si>
    <t>Základní rozpočtové náklady (ZRN)</t>
  </si>
  <si>
    <t>Vedlejší rozpočtové náklady (VRN)</t>
  </si>
  <si>
    <t>Dodávka celkem</t>
  </si>
  <si>
    <t>Montáž celkem</t>
  </si>
  <si>
    <t>Z</t>
  </si>
  <si>
    <t>HSV celkem</t>
  </si>
  <si>
    <t>R</t>
  </si>
  <si>
    <t>PSV celkem</t>
  </si>
  <si>
    <t>N</t>
  </si>
  <si>
    <t>Instalace</t>
  </si>
  <si>
    <t>:</t>
  </si>
  <si>
    <t>Montáže</t>
  </si>
  <si>
    <t>ZRN celkem</t>
  </si>
  <si>
    <t>I: Projektové práce</t>
  </si>
  <si>
    <t>II: Technologie</t>
  </si>
  <si>
    <t>VII: Mobiliář</t>
  </si>
  <si>
    <t>ZRN+I+II+VII</t>
  </si>
  <si>
    <t>Ztížené výrobní podmínky</t>
  </si>
  <si>
    <t>%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</si>
  <si>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</si>
  <si>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</si>
  <si>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</si>
  <si>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</si>
  <si>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</si>
  <si>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</t>
  </si>
  <si>
    <t>Ostatní VRN</t>
  </si>
  <si>
    <t>Rezerva</t>
  </si>
  <si>
    <t>Ostatní rozpočtové náklady (ORN)</t>
  </si>
  <si>
    <t>Doplňkové rozpočtové náklady (DRN)</t>
  </si>
  <si>
    <t>VRN celkem</t>
  </si>
  <si>
    <t>ORN celkem</t>
  </si>
  <si>
    <t>DRN celkem</t>
  </si>
  <si>
    <t>Náklady celkem</t>
  </si>
  <si>
    <t>Vypracoval</t>
  </si>
  <si>
    <t>Za zhotovitele</t>
  </si>
  <si>
    <t>Za objednatele</t>
  </si>
  <si>
    <t>Jméno:</t>
  </si>
  <si>
    <t>Datum:</t>
  </si>
  <si>
    <t>Podpis:</t>
  </si>
  <si>
    <t>Základ pro DPH</t>
  </si>
  <si>
    <t>%  činí :</t>
  </si>
  <si>
    <t>Kč</t>
  </si>
  <si>
    <t>DPH</t>
  </si>
  <si>
    <t>CENA ZA OBJEKT CELKEM VČETNĚ DPH:</t>
  </si>
  <si>
    <t>Poznámky:</t>
  </si>
  <si>
    <t>REKAPITULACE OBJEKTŮ STAVBY</t>
  </si>
  <si>
    <t xml:space="preserve">Kód stavby : </t>
  </si>
  <si>
    <t xml:space="preserve">Název stavby : </t>
  </si>
  <si>
    <t xml:space="preserve">Datum: </t>
  </si>
  <si>
    <t>18.10.2022</t>
  </si>
  <si>
    <t>Místo stavby:</t>
  </si>
  <si>
    <t>k.ú.: Olomouc-město [710504]</t>
  </si>
  <si>
    <t>NÁKLADY ZA JEDNOTLIVÉ STAVEBNÍ OBJEKTY</t>
  </si>
  <si>
    <t>Kód objektu</t>
  </si>
  <si>
    <t>Název objektu</t>
  </si>
  <si>
    <t>JKSO</t>
  </si>
  <si>
    <t>Cena bez DPH
(Kč)</t>
  </si>
  <si>
    <t>Cena s DPH
(Kč)</t>
  </si>
  <si>
    <t>CENA ZA STAVBU CELKEM</t>
  </si>
  <si>
    <t>SOUHRNNÝ LIST STAVBY</t>
  </si>
  <si>
    <t xml:space="preserve">Místo stavby: </t>
  </si>
  <si>
    <t xml:space="preserve">Projektant : </t>
  </si>
  <si>
    <t xml:space="preserve">IČO : </t>
  </si>
  <si>
    <t xml:space="preserve">DIČ : </t>
  </si>
  <si>
    <t xml:space="preserve">CZ11724005 </t>
  </si>
  <si>
    <t xml:space="preserve">Objednatel : </t>
  </si>
  <si>
    <t>CZ61989592</t>
  </si>
  <si>
    <t xml:space="preserve">Zpracovatel : </t>
  </si>
  <si>
    <t xml:space="preserve">Zhotovitel : </t>
  </si>
  <si>
    <t>Průzkumné, geodetické a projektové práce + Technologie + Mobiliář</t>
  </si>
  <si>
    <t>Cena bez DPH</t>
  </si>
  <si>
    <t>21% činí :</t>
  </si>
  <si>
    <t>15% činí :</t>
  </si>
  <si>
    <t>CENA CELKEM VČETNĚ DPH:</t>
  </si>
  <si>
    <t>Datum, razítko, podpis</t>
  </si>
  <si>
    <t>2022/II</t>
  </si>
  <si>
    <t>Cenová úroveň : 2022/II</t>
  </si>
  <si>
    <t>ADHEZNI MUSTEK BILY BAL 3kg</t>
  </si>
  <si>
    <t>ZLAB KABEL VELIKOST 500mm S VIKEM</t>
  </si>
  <si>
    <t>ZNAČKOVACÍ BALL MARKER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</si>
</sst>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"/>
  </numFmts>
  <fonts count="11" x14ac:knownFonts="1">
    <font>
      <sz val="10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i/>
      <sz val="7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indexed="8"/>
      <name val="Arial"/>
      <family val="2"/>
      <charset val="238"/>
    </font>
    <font>
      <sz val="7"/>
      <color indexed="2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6" xfId="0" applyFont="1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0" borderId="28" xfId="0" applyFont="1" applyBorder="1" applyAlignment="1">
      <alignment horizontal="center" vertical="center"/>
    </xf>
    <xf numFmtId="0" fontId="1" fillId="2" borderId="27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2" borderId="29" xfId="0" applyFont="1" applyFill="1" applyBorder="1" applyAlignment="1">
      <alignment horizontal="center"/>
    </xf>
    <xf numFmtId="0" fontId="1" fillId="0" borderId="36" xfId="0" applyFont="1" applyBorder="1" applyAlignment="1">
      <alignment horizontal="center" vertical="center"/>
    </xf>
    <xf numFmtId="0" fontId="1" fillId="2" borderId="35" xfId="0" applyFont="1" applyFill="1" applyBorder="1" applyAlignment="1">
      <alignment horizontal="center"/>
    </xf>
    <xf numFmtId="0" fontId="1" fillId="0" borderId="31" xfId="0" applyFont="1" applyBorder="1" applyAlignment="1">
      <alignment horizontal="center" vertical="center"/>
    </xf>
    <xf numFmtId="0" fontId="1" fillId="2" borderId="37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3" xfId="0" applyFont="1" applyBorder="1"/>
    <xf numFmtId="0" fontId="5" fillId="0" borderId="5" xfId="0" applyFont="1" applyBorder="1"/>
    <xf numFmtId="0" fontId="5" fillId="0" borderId="3" xfId="0" applyFont="1" applyBorder="1" applyAlignment="1">
      <alignment vertical="center"/>
    </xf>
    <xf numFmtId="0" fontId="5" fillId="0" borderId="39" xfId="0" applyFont="1" applyBorder="1"/>
    <xf numFmtId="0" fontId="5" fillId="0" borderId="40" xfId="0" applyFont="1" applyBorder="1"/>
    <xf numFmtId="0" fontId="5" fillId="0" borderId="42" xfId="0" applyFont="1" applyBorder="1"/>
    <xf numFmtId="0" fontId="5" fillId="0" borderId="43" xfId="0" applyFont="1" applyBorder="1"/>
    <xf numFmtId="0" fontId="5" fillId="0" borderId="30" xfId="0" applyFont="1" applyBorder="1"/>
    <xf numFmtId="0" fontId="5" fillId="0" borderId="25" xfId="0" applyFont="1" applyBorder="1"/>
    <xf numFmtId="0" fontId="5" fillId="0" borderId="30" xfId="0" applyFont="1" applyBorder="1" applyAlignment="1">
      <alignment horizontal="right" vertical="center"/>
    </xf>
    <xf numFmtId="0" fontId="5" fillId="0" borderId="30" xfId="0" applyFont="1" applyBorder="1" applyAlignment="1">
      <alignment horizontal="left" vertical="center"/>
    </xf>
    <xf numFmtId="0" fontId="5" fillId="0" borderId="28" xfId="0" applyFont="1" applyBorder="1"/>
    <xf numFmtId="0" fontId="5" fillId="0" borderId="44" xfId="0" applyFont="1" applyBorder="1"/>
    <xf numFmtId="0" fontId="5" fillId="0" borderId="36" xfId="0" applyFont="1" applyBorder="1"/>
    <xf numFmtId="0" fontId="5" fillId="0" borderId="45" xfId="0" applyFont="1" applyBorder="1"/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165" fontId="1" fillId="0" borderId="6" xfId="0" applyNumberFormat="1" applyFont="1" applyBorder="1" applyAlignment="1">
      <alignment vertical="center"/>
    </xf>
    <xf numFmtId="165" fontId="1" fillId="0" borderId="46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vertical="center"/>
    </xf>
    <xf numFmtId="165" fontId="1" fillId="0" borderId="48" xfId="0" applyNumberFormat="1" applyFont="1" applyBorder="1" applyAlignment="1">
      <alignment vertical="center"/>
    </xf>
    <xf numFmtId="0" fontId="7" fillId="0" borderId="4" xfId="0" applyFont="1" applyBorder="1" applyAlignment="1">
      <alignment horizontal="right" vertical="top"/>
    </xf>
    <xf numFmtId="0" fontId="1" fillId="0" borderId="48" xfId="0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4" fontId="1" fillId="0" borderId="4" xfId="0" applyNumberFormat="1" applyFont="1" applyBorder="1" applyAlignment="1">
      <alignment vertical="center"/>
    </xf>
    <xf numFmtId="0" fontId="5" fillId="2" borderId="6" xfId="0" applyFont="1" applyFill="1" applyBorder="1"/>
    <xf numFmtId="0" fontId="5" fillId="2" borderId="4" xfId="0" applyFont="1" applyFill="1" applyBorder="1"/>
    <xf numFmtId="0" fontId="5" fillId="2" borderId="4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50" xfId="0" applyFont="1" applyFill="1" applyBorder="1"/>
    <xf numFmtId="0" fontId="5" fillId="2" borderId="51" xfId="0" applyFont="1" applyFill="1" applyBorder="1"/>
    <xf numFmtId="165" fontId="5" fillId="2" borderId="47" xfId="0" applyNumberFormat="1" applyFont="1" applyFill="1" applyBorder="1" applyAlignment="1">
      <alignment vertical="center"/>
    </xf>
    <xf numFmtId="165" fontId="5" fillId="2" borderId="48" xfId="0" applyNumberFormat="1" applyFont="1" applyFill="1" applyBorder="1" applyAlignment="1">
      <alignment vertical="center"/>
    </xf>
    <xf numFmtId="0" fontId="5" fillId="2" borderId="11" xfId="0" applyFont="1" applyFill="1" applyBorder="1"/>
    <xf numFmtId="0" fontId="5" fillId="2" borderId="52" xfId="0" applyFont="1" applyFill="1" applyBorder="1" applyAlignment="1">
      <alignment horizontal="right" vertical="center"/>
    </xf>
    <xf numFmtId="0" fontId="5" fillId="2" borderId="52" xfId="0" applyFont="1" applyFill="1" applyBorder="1" applyAlignment="1">
      <alignment horizontal="left" vertical="center"/>
    </xf>
    <xf numFmtId="0" fontId="5" fillId="2" borderId="52" xfId="0" applyFont="1" applyFill="1" applyBorder="1"/>
    <xf numFmtId="0" fontId="5" fillId="2" borderId="53" xfId="0" applyFont="1" applyFill="1" applyBorder="1"/>
    <xf numFmtId="165" fontId="5" fillId="2" borderId="54" xfId="0" applyNumberFormat="1" applyFont="1" applyFill="1" applyBorder="1" applyAlignment="1">
      <alignment vertical="center"/>
    </xf>
    <xf numFmtId="0" fontId="5" fillId="2" borderId="55" xfId="0" applyFont="1" applyFill="1" applyBorder="1"/>
    <xf numFmtId="165" fontId="5" fillId="2" borderId="56" xfId="0" applyNumberFormat="1" applyFont="1" applyFill="1" applyBorder="1" applyAlignment="1">
      <alignment vertical="center"/>
    </xf>
    <xf numFmtId="0" fontId="0" fillId="0" borderId="2" xfId="0" applyBorder="1"/>
    <xf numFmtId="0" fontId="5" fillId="2" borderId="59" xfId="0" applyFont="1" applyFill="1" applyBorder="1"/>
    <xf numFmtId="0" fontId="5" fillId="2" borderId="60" xfId="0" applyFont="1" applyFill="1" applyBorder="1"/>
    <xf numFmtId="0" fontId="5" fillId="2" borderId="61" xfId="0" applyFont="1" applyFill="1" applyBorder="1"/>
    <xf numFmtId="0" fontId="5" fillId="2" borderId="61" xfId="0" applyFont="1" applyFill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4" fillId="0" borderId="58" xfId="0" applyFont="1" applyBorder="1"/>
    <xf numFmtId="0" fontId="4" fillId="0" borderId="65" xfId="0" applyFont="1" applyBorder="1"/>
    <xf numFmtId="0" fontId="5" fillId="0" borderId="58" xfId="0" applyFont="1" applyBorder="1" applyAlignment="1">
      <alignment horizontal="left" vertical="center"/>
    </xf>
    <xf numFmtId="0" fontId="5" fillId="0" borderId="25" xfId="0" applyFont="1" applyBorder="1" applyAlignment="1">
      <alignment horizontal="right" vertical="center"/>
    </xf>
    <xf numFmtId="3" fontId="4" fillId="0" borderId="30" xfId="0" applyNumberFormat="1" applyFont="1" applyBorder="1" applyAlignment="1">
      <alignment vertical="center"/>
    </xf>
    <xf numFmtId="3" fontId="5" fillId="0" borderId="32" xfId="0" applyNumberFormat="1" applyFont="1" applyBorder="1" applyAlignment="1">
      <alignment vertical="center"/>
    </xf>
    <xf numFmtId="0" fontId="5" fillId="0" borderId="6" xfId="0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/>
    </xf>
    <xf numFmtId="3" fontId="4" fillId="0" borderId="4" xfId="0" applyNumberFormat="1" applyFont="1" applyBorder="1" applyAlignment="1">
      <alignment vertical="center"/>
    </xf>
    <xf numFmtId="3" fontId="5" fillId="0" borderId="67" xfId="0" applyNumberFormat="1" applyFont="1" applyBorder="1" applyAlignment="1">
      <alignment vertical="center"/>
    </xf>
    <xf numFmtId="0" fontId="5" fillId="2" borderId="17" xfId="0" applyFont="1" applyFill="1" applyBorder="1" applyAlignment="1">
      <alignment horizontal="right" vertical="center"/>
    </xf>
    <xf numFmtId="0" fontId="5" fillId="2" borderId="20" xfId="0" applyFont="1" applyFill="1" applyBorder="1" applyAlignment="1">
      <alignment horizontal="left" vertical="center"/>
    </xf>
    <xf numFmtId="3" fontId="5" fillId="2" borderId="20" xfId="0" applyNumberFormat="1" applyFont="1" applyFill="1" applyBorder="1" applyAlignment="1">
      <alignment vertical="center"/>
    </xf>
    <xf numFmtId="3" fontId="5" fillId="2" borderId="72" xfId="0" applyNumberFormat="1" applyFont="1" applyFill="1" applyBorder="1" applyAlignment="1">
      <alignment vertical="center"/>
    </xf>
    <xf numFmtId="0" fontId="4" fillId="2" borderId="21" xfId="0" applyFont="1" applyFill="1" applyBorder="1"/>
    <xf numFmtId="0" fontId="5" fillId="2" borderId="18" xfId="0" applyFont="1" applyFill="1" applyBorder="1" applyAlignment="1">
      <alignment horizontal="left" vertical="center"/>
    </xf>
    <xf numFmtId="3" fontId="5" fillId="2" borderId="18" xfId="0" applyNumberFormat="1" applyFont="1" applyFill="1" applyBorder="1" applyAlignment="1">
      <alignment vertical="center"/>
    </xf>
    <xf numFmtId="3" fontId="5" fillId="2" borderId="74" xfId="0" applyNumberFormat="1" applyFont="1" applyFill="1" applyBorder="1" applyAlignment="1">
      <alignment vertical="center"/>
    </xf>
    <xf numFmtId="0" fontId="0" fillId="0" borderId="75" xfId="0" applyBorder="1" applyAlignment="1">
      <alignment horizontal="left" vertical="center"/>
    </xf>
    <xf numFmtId="49" fontId="0" fillId="0" borderId="67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vertical="center"/>
    </xf>
    <xf numFmtId="3" fontId="0" fillId="0" borderId="31" xfId="0" applyNumberFormat="1" applyBorder="1" applyAlignment="1">
      <alignment vertical="center"/>
    </xf>
    <xf numFmtId="0" fontId="0" fillId="0" borderId="69" xfId="0" applyBorder="1" applyAlignment="1">
      <alignment vertical="center"/>
    </xf>
    <xf numFmtId="4" fontId="0" fillId="0" borderId="79" xfId="0" applyNumberFormat="1" applyBorder="1" applyAlignment="1">
      <alignment horizontal="right" vertical="center"/>
    </xf>
    <xf numFmtId="0" fontId="0" fillId="0" borderId="69" xfId="0" applyBorder="1" applyAlignment="1">
      <alignment horizontal="center" vertical="center"/>
    </xf>
    <xf numFmtId="4" fontId="0" fillId="0" borderId="3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68" xfId="0" applyBorder="1" applyAlignment="1">
      <alignment vertical="center"/>
    </xf>
    <xf numFmtId="3" fontId="0" fillId="0" borderId="82" xfId="0" applyNumberFormat="1" applyBorder="1" applyAlignment="1">
      <alignment horizontal="right" vertical="center"/>
    </xf>
    <xf numFmtId="3" fontId="0" fillId="0" borderId="83" xfId="0" applyNumberFormat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3" xfId="0" applyBorder="1" applyAlignment="1">
      <alignment vertical="center"/>
    </xf>
    <xf numFmtId="0" fontId="0" fillId="0" borderId="84" xfId="0" applyBorder="1" applyAlignment="1">
      <alignment vertical="center"/>
    </xf>
    <xf numFmtId="0" fontId="0" fillId="0" borderId="91" xfId="0" applyBorder="1" applyAlignment="1">
      <alignment vertical="center"/>
    </xf>
    <xf numFmtId="0" fontId="10" fillId="0" borderId="0" xfId="0" applyFont="1"/>
    <xf numFmtId="0" fontId="10" fillId="2" borderId="92" xfId="0" applyFont="1" applyFill="1" applyBorder="1" applyAlignment="1">
      <alignment horizontal="left" vertical="center"/>
    </xf>
    <xf numFmtId="0" fontId="0" fillId="0" borderId="38" xfId="0" applyBorder="1" applyAlignment="1">
      <alignment vertical="center"/>
    </xf>
    <xf numFmtId="0" fontId="0" fillId="0" borderId="9" xfId="0" applyBorder="1" applyAlignment="1">
      <alignment vertical="center"/>
    </xf>
    <xf numFmtId="49" fontId="0" fillId="2" borderId="49" xfId="0" applyNumberFormat="1" applyFill="1" applyBorder="1" applyAlignment="1">
      <alignment vertical="center"/>
    </xf>
    <xf numFmtId="49" fontId="0" fillId="0" borderId="10" xfId="0" applyNumberFormat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34" xfId="0" applyBorder="1" applyAlignment="1">
      <alignment vertical="center" wrapText="1"/>
    </xf>
    <xf numFmtId="0" fontId="0" fillId="0" borderId="57" xfId="0" applyBorder="1" applyAlignment="1">
      <alignment horizontal="center" vertical="center"/>
    </xf>
    <xf numFmtId="3" fontId="0" fillId="0" borderId="34" xfId="0" applyNumberFormat="1" applyBorder="1" applyAlignment="1">
      <alignment horizontal="right" vertical="center"/>
    </xf>
    <xf numFmtId="3" fontId="0" fillId="0" borderId="31" xfId="0" applyNumberFormat="1" applyBorder="1" applyAlignment="1">
      <alignment horizontal="right" vertical="center"/>
    </xf>
    <xf numFmtId="3" fontId="10" fillId="2" borderId="60" xfId="0" applyNumberFormat="1" applyFont="1" applyFill="1" applyBorder="1" applyAlignment="1">
      <alignment horizontal="right" vertical="center"/>
    </xf>
    <xf numFmtId="3" fontId="10" fillId="2" borderId="62" xfId="0" applyNumberFormat="1" applyFont="1" applyFill="1" applyBorder="1" applyAlignment="1">
      <alignment horizontal="right" vertical="center"/>
    </xf>
    <xf numFmtId="49" fontId="0" fillId="0" borderId="9" xfId="0" applyNumberFormat="1" applyBorder="1" applyAlignment="1">
      <alignment vertical="center"/>
    </xf>
    <xf numFmtId="49" fontId="0" fillId="0" borderId="31" xfId="0" applyNumberFormat="1" applyBorder="1" applyAlignment="1">
      <alignment vertical="center"/>
    </xf>
    <xf numFmtId="0" fontId="0" fillId="0" borderId="57" xfId="0" applyBorder="1" applyAlignment="1">
      <alignment horizontal="right" vertical="center"/>
    </xf>
    <xf numFmtId="0" fontId="10" fillId="2" borderId="62" xfId="0" applyFont="1" applyFill="1" applyBorder="1" applyAlignment="1">
      <alignment horizontal="left" vertical="center"/>
    </xf>
    <xf numFmtId="0" fontId="0" fillId="0" borderId="52" xfId="0" applyBorder="1" applyAlignment="1">
      <alignment horizontal="center" vertical="center"/>
    </xf>
    <xf numFmtId="0" fontId="0" fillId="0" borderId="76" xfId="0" applyBorder="1"/>
    <xf numFmtId="0" fontId="0" fillId="0" borderId="30" xfId="0" applyBorder="1" applyAlignment="1">
      <alignment vertical="center"/>
    </xf>
    <xf numFmtId="0" fontId="0" fillId="0" borderId="1" xfId="0" applyBorder="1"/>
    <xf numFmtId="0" fontId="0" fillId="0" borderId="57" xfId="0" applyBorder="1"/>
    <xf numFmtId="0" fontId="0" fillId="0" borderId="4" xfId="0" applyBorder="1"/>
    <xf numFmtId="0" fontId="0" fillId="0" borderId="0" xfId="0"/>
    <xf numFmtId="0" fontId="0" fillId="0" borderId="8" xfId="0" applyBorder="1"/>
    <xf numFmtId="0" fontId="0" fillId="0" borderId="12" xfId="0" applyBorder="1"/>
    <xf numFmtId="0" fontId="0" fillId="0" borderId="17" xfId="0" applyBorder="1" applyAlignment="1">
      <alignment vertical="center"/>
    </xf>
    <xf numFmtId="0" fontId="0" fillId="0" borderId="71" xfId="0" applyBorder="1"/>
    <xf numFmtId="3" fontId="0" fillId="0" borderId="20" xfId="0" applyNumberFormat="1" applyBorder="1" applyAlignment="1">
      <alignment horizontal="right" vertical="center"/>
    </xf>
    <xf numFmtId="0" fontId="10" fillId="2" borderId="21" xfId="0" applyFont="1" applyFill="1" applyBorder="1" applyAlignment="1">
      <alignment horizontal="left" vertical="center"/>
    </xf>
    <xf numFmtId="0" fontId="0" fillId="0" borderId="61" xfId="0" applyBorder="1"/>
    <xf numFmtId="3" fontId="10" fillId="2" borderId="61" xfId="0" applyNumberFormat="1" applyFont="1" applyFill="1" applyBorder="1" applyAlignment="1">
      <alignment horizontal="right" vertical="center"/>
    </xf>
    <xf numFmtId="0" fontId="0" fillId="0" borderId="68" xfId="0" applyBorder="1" applyAlignment="1">
      <alignment vertical="center"/>
    </xf>
    <xf numFmtId="0" fontId="0" fillId="0" borderId="69" xfId="0" applyBorder="1"/>
    <xf numFmtId="3" fontId="0" fillId="0" borderId="79" xfId="0" applyNumberFormat="1" applyBorder="1" applyAlignment="1">
      <alignment horizontal="right" vertical="center"/>
    </xf>
    <xf numFmtId="0" fontId="0" fillId="0" borderId="68" xfId="0" applyBorder="1"/>
    <xf numFmtId="0" fontId="0" fillId="0" borderId="70" xfId="0" applyBorder="1"/>
    <xf numFmtId="0" fontId="0" fillId="0" borderId="77" xfId="0" applyBorder="1"/>
    <xf numFmtId="0" fontId="3" fillId="0" borderId="68" xfId="0" applyFont="1" applyBorder="1" applyAlignment="1">
      <alignment vertical="center"/>
    </xf>
    <xf numFmtId="3" fontId="3" fillId="0" borderId="79" xfId="0" applyNumberFormat="1" applyFont="1" applyBorder="1" applyAlignment="1">
      <alignment vertical="center"/>
    </xf>
    <xf numFmtId="0" fontId="3" fillId="0" borderId="69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/>
    <xf numFmtId="0" fontId="0" fillId="0" borderId="66" xfId="0" applyBorder="1"/>
    <xf numFmtId="3" fontId="0" fillId="0" borderId="58" xfId="0" applyNumberFormat="1" applyBorder="1" applyAlignment="1">
      <alignment horizontal="right" vertical="center"/>
    </xf>
    <xf numFmtId="49" fontId="0" fillId="0" borderId="11" xfId="0" applyNumberFormat="1" applyBorder="1" applyAlignment="1">
      <alignment vertical="center" wrapText="1"/>
    </xf>
    <xf numFmtId="49" fontId="0" fillId="0" borderId="12" xfId="0" applyNumberFormat="1" applyBorder="1" applyAlignment="1">
      <alignment vertical="center"/>
    </xf>
    <xf numFmtId="0" fontId="0" fillId="0" borderId="13" xfId="0" applyBorder="1"/>
    <xf numFmtId="0" fontId="0" fillId="0" borderId="2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1" xfId="0" applyBorder="1"/>
    <xf numFmtId="49" fontId="0" fillId="0" borderId="11" xfId="0" applyNumberFormat="1" applyBorder="1" applyAlignment="1">
      <alignment vertical="center"/>
    </xf>
    <xf numFmtId="49" fontId="0" fillId="0" borderId="14" xfId="0" applyNumberFormat="1" applyBorder="1" applyAlignment="1">
      <alignment vertical="center"/>
    </xf>
    <xf numFmtId="0" fontId="0" fillId="0" borderId="15" xfId="0" applyBorder="1"/>
    <xf numFmtId="0" fontId="0" fillId="0" borderId="78" xfId="0" applyBorder="1"/>
    <xf numFmtId="49" fontId="0" fillId="0" borderId="15" xfId="0" applyNumberFormat="1" applyBorder="1" applyAlignment="1">
      <alignment vertical="center"/>
    </xf>
    <xf numFmtId="0" fontId="0" fillId="0" borderId="16" xfId="0" applyBorder="1"/>
    <xf numFmtId="0" fontId="9" fillId="0" borderId="21" xfId="0" applyFont="1" applyBorder="1" applyAlignment="1">
      <alignment horizontal="center" vertical="center"/>
    </xf>
    <xf numFmtId="0" fontId="0" fillId="0" borderId="62" xfId="0" applyBorder="1"/>
    <xf numFmtId="0" fontId="8" fillId="0" borderId="15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2" xfId="0" applyBorder="1"/>
    <xf numFmtId="0" fontId="0" fillId="0" borderId="7" xfId="0" applyBorder="1"/>
    <xf numFmtId="0" fontId="0" fillId="0" borderId="9" xfId="0" applyBorder="1"/>
    <xf numFmtId="49" fontId="0" fillId="2" borderId="52" xfId="0" applyNumberFormat="1" applyFill="1" applyBorder="1" applyAlignment="1">
      <alignment vertical="center"/>
    </xf>
    <xf numFmtId="49" fontId="0" fillId="0" borderId="52" xfId="0" applyNumberFormat="1" applyBorder="1" applyAlignment="1">
      <alignment vertical="center"/>
    </xf>
    <xf numFmtId="49" fontId="0" fillId="0" borderId="30" xfId="0" applyNumberForma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0" fillId="0" borderId="73" xfId="0" applyBorder="1"/>
    <xf numFmtId="49" fontId="0" fillId="2" borderId="4" xfId="0" applyNumberFormat="1" applyFill="1" applyBorder="1" applyAlignment="1">
      <alignment vertical="center"/>
    </xf>
    <xf numFmtId="49" fontId="0" fillId="0" borderId="30" xfId="0" applyNumberFormat="1" applyBorder="1" applyAlignment="1">
      <alignment vertical="center" wrapText="1"/>
    </xf>
    <xf numFmtId="49" fontId="10" fillId="2" borderId="17" xfId="0" applyNumberFormat="1" applyFont="1" applyFill="1" applyBorder="1" applyAlignment="1">
      <alignment horizontal="left" vertical="center"/>
    </xf>
    <xf numFmtId="0" fontId="10" fillId="0" borderId="71" xfId="0" applyFont="1" applyBorder="1"/>
    <xf numFmtId="3" fontId="10" fillId="2" borderId="71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69" xfId="0" applyBorder="1" applyAlignment="1">
      <alignment vertical="center"/>
    </xf>
    <xf numFmtId="0" fontId="0" fillId="0" borderId="77" xfId="0" applyBorder="1" applyAlignment="1">
      <alignment vertical="center"/>
    </xf>
    <xf numFmtId="165" fontId="0" fillId="0" borderId="79" xfId="0" applyNumberFormat="1" applyBorder="1" applyAlignment="1">
      <alignment horizontal="right" vertical="center"/>
    </xf>
    <xf numFmtId="0" fontId="0" fillId="0" borderId="69" xfId="0" applyBorder="1" applyAlignment="1">
      <alignment horizontal="right" vertical="center"/>
    </xf>
    <xf numFmtId="0" fontId="0" fillId="0" borderId="23" xfId="0" applyBorder="1" applyAlignment="1">
      <alignment vertical="center"/>
    </xf>
    <xf numFmtId="0" fontId="0" fillId="0" borderId="66" xfId="0" applyBorder="1" applyAlignment="1">
      <alignment vertical="center"/>
    </xf>
    <xf numFmtId="165" fontId="0" fillId="0" borderId="58" xfId="0" applyNumberFormat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0" borderId="85" xfId="0" applyBorder="1"/>
    <xf numFmtId="0" fontId="0" fillId="0" borderId="8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85" xfId="0" applyBorder="1" applyAlignment="1">
      <alignment vertical="center"/>
    </xf>
    <xf numFmtId="0" fontId="3" fillId="0" borderId="86" xfId="0" applyFont="1" applyBorder="1" applyAlignment="1">
      <alignment vertical="center"/>
    </xf>
    <xf numFmtId="0" fontId="0" fillId="0" borderId="87" xfId="0" applyBorder="1"/>
    <xf numFmtId="0" fontId="0" fillId="0" borderId="90" xfId="0" applyBorder="1"/>
    <xf numFmtId="0" fontId="3" fillId="0" borderId="88" xfId="0" applyFont="1" applyBorder="1" applyAlignment="1">
      <alignment vertical="center"/>
    </xf>
    <xf numFmtId="0" fontId="0" fillId="0" borderId="89" xfId="0" applyBorder="1"/>
    <xf numFmtId="49" fontId="0" fillId="0" borderId="25" xfId="0" applyNumberFormat="1" applyBorder="1" applyAlignment="1">
      <alignment vertical="center"/>
    </xf>
    <xf numFmtId="0" fontId="0" fillId="0" borderId="81" xfId="0" applyBorder="1"/>
    <xf numFmtId="0" fontId="0" fillId="0" borderId="57" xfId="0" applyBorder="1" applyAlignment="1">
      <alignment vertical="center"/>
    </xf>
    <xf numFmtId="3" fontId="0" fillId="0" borderId="30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3" fontId="3" fillId="0" borderId="3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/>
    </xf>
    <xf numFmtId="0" fontId="0" fillId="0" borderId="84" xfId="0" applyBorder="1"/>
    <xf numFmtId="0" fontId="0" fillId="0" borderId="79" xfId="0" applyBorder="1" applyAlignment="1">
      <alignment vertical="center"/>
    </xf>
    <xf numFmtId="0" fontId="0" fillId="0" borderId="24" xfId="0" applyBorder="1"/>
    <xf numFmtId="0" fontId="0" fillId="0" borderId="26" xfId="0" applyBorder="1" applyAlignment="1">
      <alignment vertical="center"/>
    </xf>
    <xf numFmtId="0" fontId="0" fillId="0" borderId="80" xfId="0" applyBorder="1"/>
    <xf numFmtId="0" fontId="0" fillId="0" borderId="79" xfId="0" applyBorder="1" applyAlignment="1">
      <alignment horizontal="left" vertical="center"/>
    </xf>
    <xf numFmtId="49" fontId="0" fillId="0" borderId="14" xfId="0" applyNumberForma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49" fontId="0" fillId="0" borderId="69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/>
    </xf>
    <xf numFmtId="49" fontId="0" fillId="0" borderId="19" xfId="0" applyNumberFormat="1" applyBorder="1" applyAlignment="1">
      <alignment horizontal="left" vertical="center"/>
    </xf>
    <xf numFmtId="0" fontId="0" fillId="0" borderId="68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49" fontId="0" fillId="0" borderId="69" xfId="0" applyNumberFormat="1" applyBorder="1" applyAlignment="1">
      <alignment horizontal="left" vertical="center"/>
    </xf>
    <xf numFmtId="49" fontId="0" fillId="0" borderId="69" xfId="0" applyNumberFormat="1" applyBorder="1" applyAlignment="1">
      <alignment horizontal="left" vertical="center" wrapText="1"/>
    </xf>
    <xf numFmtId="49" fontId="0" fillId="2" borderId="11" xfId="0" applyNumberFormat="1" applyFill="1" applyBorder="1" applyAlignment="1">
      <alignment horizontal="left" vertical="center"/>
    </xf>
    <xf numFmtId="49" fontId="0" fillId="2" borderId="52" xfId="0" applyNumberFormat="1" applyFill="1" applyBorder="1" applyAlignment="1">
      <alignment horizontal="left" vertical="center"/>
    </xf>
    <xf numFmtId="49" fontId="0" fillId="0" borderId="52" xfId="0" applyNumberForma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38" xfId="0" applyFont="1" applyBorder="1" applyAlignment="1">
      <alignment horizontal="center" vertical="center"/>
    </xf>
    <xf numFmtId="0" fontId="0" fillId="0" borderId="64" xfId="0" applyBorder="1"/>
    <xf numFmtId="0" fontId="1" fillId="0" borderId="41" xfId="0" applyFont="1" applyBorder="1" applyAlignment="1">
      <alignment horizontal="center" vertical="center"/>
    </xf>
    <xf numFmtId="0" fontId="0" fillId="0" borderId="63" xfId="0" applyBorder="1"/>
    <xf numFmtId="0" fontId="1" fillId="0" borderId="58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49" fontId="7" fillId="0" borderId="4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3" fontId="5" fillId="2" borderId="18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</cellXfs>
  <cellStyles count="1">
    <cellStyle name="Normální" xfId="0" builtinId="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96F8D-5753-41D2-B760-BEBDA3AB604E}">
  <dimension ref="A1:G51"/>
  <sheetViews>
    <sheetView workbookViewId="0">
      <selection activeCell="A53" sqref="A53"/>
    </sheetView>
  </sheetViews>
  <sheetFormatPr defaultRowHeight="12.75" x14ac:dyDescent="0.2"/>
  <cols>
    <col min="1" max="1" width="17" customWidth="1"/>
    <col min="2" max="2" width="24.28515625" customWidth="1"/>
    <col min="3" max="3" width="2.42578125" customWidth="1"/>
    <col min="4" max="4" width="14.7109375" customWidth="1"/>
    <col min="5" max="5" width="7.28515625" customWidth="1"/>
    <col min="6" max="6" width="15.7109375" customWidth="1"/>
    <col min="7" max="7" width="3.5703125" customWidth="1"/>
  </cols>
  <sheetData>
    <row r="1" spans="1:7" ht="28.5" customHeight="1" thickBot="1" x14ac:dyDescent="0.25">
      <c r="A1" s="177" t="s">
        <v>498</v>
      </c>
      <c r="B1" s="171"/>
      <c r="C1" s="171"/>
      <c r="D1" s="171"/>
      <c r="E1" s="171"/>
      <c r="F1" s="171"/>
      <c r="G1" s="171"/>
    </row>
    <row r="2" spans="1:7" ht="13.15" customHeight="1" x14ac:dyDescent="0.2">
      <c r="A2" s="113" t="s">
        <v>485</v>
      </c>
      <c r="B2" s="178" t="s">
        <v>486</v>
      </c>
      <c r="C2" s="179"/>
      <c r="D2" s="180"/>
      <c r="E2" s="178" t="s">
        <v>487</v>
      </c>
      <c r="F2" s="179"/>
      <c r="G2" s="181"/>
    </row>
    <row r="3" spans="1:7" ht="13.15" customHeight="1" x14ac:dyDescent="0.2">
      <c r="A3" s="115" t="s">
        <v>425</v>
      </c>
      <c r="B3" s="182" t="s">
        <v>426</v>
      </c>
      <c r="C3" s="143"/>
      <c r="D3" s="136"/>
      <c r="E3" s="183" t="s">
        <v>488</v>
      </c>
      <c r="F3" s="143"/>
      <c r="G3" s="165"/>
    </row>
    <row r="4" spans="1:7" ht="13.15" customHeight="1" x14ac:dyDescent="0.2">
      <c r="A4" s="166" t="s">
        <v>499</v>
      </c>
      <c r="B4" s="138"/>
      <c r="C4" s="138"/>
      <c r="D4" s="138"/>
      <c r="E4" s="138"/>
      <c r="F4" s="138"/>
      <c r="G4" s="168"/>
    </row>
    <row r="5" spans="1:7" ht="13.15" customHeight="1" x14ac:dyDescent="0.2">
      <c r="A5" s="169" t="s">
        <v>490</v>
      </c>
      <c r="B5" s="143"/>
      <c r="C5" s="143"/>
      <c r="D5" s="143"/>
      <c r="E5" s="143"/>
      <c r="F5" s="143"/>
      <c r="G5" s="165"/>
    </row>
    <row r="6" spans="1:7" ht="13.15" customHeight="1" x14ac:dyDescent="0.2">
      <c r="A6" s="166" t="s">
        <v>500</v>
      </c>
      <c r="B6" s="138"/>
      <c r="C6" s="138"/>
      <c r="D6" s="139"/>
      <c r="E6" s="118" t="s">
        <v>501</v>
      </c>
      <c r="F6" s="167">
        <v>11724005</v>
      </c>
      <c r="G6" s="168"/>
    </row>
    <row r="7" spans="1:7" ht="13.15" customHeight="1" x14ac:dyDescent="0.2">
      <c r="A7" s="169" t="s">
        <v>431</v>
      </c>
      <c r="B7" s="143"/>
      <c r="C7" s="143"/>
      <c r="D7" s="136"/>
      <c r="E7" s="107" t="s">
        <v>502</v>
      </c>
      <c r="F7" s="164" t="s">
        <v>503</v>
      </c>
      <c r="G7" s="165"/>
    </row>
    <row r="8" spans="1:7" ht="13.15" customHeight="1" x14ac:dyDescent="0.2">
      <c r="A8" s="166" t="s">
        <v>504</v>
      </c>
      <c r="B8" s="138"/>
      <c r="C8" s="138"/>
      <c r="D8" s="139"/>
      <c r="E8" s="118" t="s">
        <v>501</v>
      </c>
      <c r="F8" s="167">
        <v>61989592</v>
      </c>
      <c r="G8" s="168"/>
    </row>
    <row r="9" spans="1:7" ht="13.15" customHeight="1" x14ac:dyDescent="0.2">
      <c r="A9" s="163" t="s">
        <v>432</v>
      </c>
      <c r="B9" s="143"/>
      <c r="C9" s="143"/>
      <c r="D9" s="136"/>
      <c r="E9" s="107" t="s">
        <v>502</v>
      </c>
      <c r="F9" s="164" t="s">
        <v>505</v>
      </c>
      <c r="G9" s="165"/>
    </row>
    <row r="10" spans="1:7" ht="13.15" customHeight="1" x14ac:dyDescent="0.2">
      <c r="A10" s="166" t="s">
        <v>506</v>
      </c>
      <c r="B10" s="138"/>
      <c r="C10" s="138"/>
      <c r="D10" s="139"/>
      <c r="E10" s="118" t="s">
        <v>501</v>
      </c>
      <c r="F10" s="167">
        <v>11724005</v>
      </c>
      <c r="G10" s="168"/>
    </row>
    <row r="11" spans="1:7" ht="13.15" customHeight="1" x14ac:dyDescent="0.2">
      <c r="A11" s="169" t="s">
        <v>433</v>
      </c>
      <c r="B11" s="143"/>
      <c r="C11" s="143"/>
      <c r="D11" s="136"/>
      <c r="E11" s="107" t="s">
        <v>502</v>
      </c>
      <c r="F11" s="164" t="s">
        <v>503</v>
      </c>
      <c r="G11" s="165"/>
    </row>
    <row r="12" spans="1:7" ht="13.15" customHeight="1" x14ac:dyDescent="0.2">
      <c r="A12" s="166" t="s">
        <v>507</v>
      </c>
      <c r="B12" s="138"/>
      <c r="C12" s="138"/>
      <c r="D12" s="139"/>
      <c r="E12" s="118" t="s">
        <v>501</v>
      </c>
      <c r="F12" s="167"/>
      <c r="G12" s="168"/>
    </row>
    <row r="13" spans="1:7" ht="13.15" customHeight="1" thickBot="1" x14ac:dyDescent="0.25">
      <c r="A13" s="170" t="s">
        <v>420</v>
      </c>
      <c r="B13" s="171"/>
      <c r="C13" s="171"/>
      <c r="D13" s="172"/>
      <c r="E13" s="107" t="s">
        <v>502</v>
      </c>
      <c r="F13" s="173"/>
      <c r="G13" s="174"/>
    </row>
    <row r="14" spans="1:7" ht="28.5" customHeight="1" thickBot="1" x14ac:dyDescent="0.25">
      <c r="A14" s="175" t="s">
        <v>438</v>
      </c>
      <c r="B14" s="148"/>
      <c r="C14" s="148"/>
      <c r="D14" s="148"/>
      <c r="E14" s="148"/>
      <c r="F14" s="148"/>
      <c r="G14" s="176"/>
    </row>
    <row r="15" spans="1:7" ht="13.15" customHeight="1" x14ac:dyDescent="0.2">
      <c r="A15" s="159" t="s">
        <v>439</v>
      </c>
      <c r="B15" s="160"/>
      <c r="C15" s="160"/>
      <c r="D15" s="161"/>
      <c r="E15" s="162">
        <f>'KRYCÍ LIST'!E20</f>
        <v>0</v>
      </c>
      <c r="F15" s="160"/>
      <c r="G15" s="131" t="s">
        <v>480</v>
      </c>
    </row>
    <row r="16" spans="1:7" ht="13.15" customHeight="1" x14ac:dyDescent="0.2">
      <c r="A16" s="150" t="s">
        <v>508</v>
      </c>
      <c r="B16" s="151"/>
      <c r="C16" s="151"/>
      <c r="D16" s="155"/>
      <c r="E16" s="152">
        <f>SUM('KRYCÍ LIST'!E21:'KRYCÍ LIST'!E23)</f>
        <v>0</v>
      </c>
      <c r="F16" s="151"/>
      <c r="G16" s="132" t="s">
        <v>480</v>
      </c>
    </row>
    <row r="17" spans="1:7" ht="13.15" customHeight="1" x14ac:dyDescent="0.2">
      <c r="A17" s="150" t="s">
        <v>440</v>
      </c>
      <c r="B17" s="151"/>
      <c r="C17" s="151"/>
      <c r="D17" s="155"/>
      <c r="E17" s="152">
        <f>'KRYCÍ LIST'!E25</f>
        <v>0</v>
      </c>
      <c r="F17" s="151"/>
      <c r="G17" s="132" t="s">
        <v>480</v>
      </c>
    </row>
    <row r="18" spans="1:7" ht="13.15" customHeight="1" x14ac:dyDescent="0.2">
      <c r="A18" s="150" t="s">
        <v>466</v>
      </c>
      <c r="B18" s="151"/>
      <c r="C18" s="151"/>
      <c r="D18" s="155"/>
      <c r="E18" s="152">
        <f>'KRYCÍ LIST'!E26</f>
        <v>0</v>
      </c>
      <c r="F18" s="151"/>
      <c r="G18" s="132" t="s">
        <v>480</v>
      </c>
    </row>
    <row r="19" spans="1:7" ht="13.15" customHeight="1" x14ac:dyDescent="0.2">
      <c r="A19" s="150" t="s">
        <v>467</v>
      </c>
      <c r="B19" s="151"/>
      <c r="C19" s="151"/>
      <c r="D19" s="155"/>
      <c r="E19" s="152">
        <f>'KRYCÍ LIST'!E27</f>
        <v>0</v>
      </c>
      <c r="F19" s="151"/>
      <c r="G19" s="132" t="s">
        <v>480</v>
      </c>
    </row>
    <row r="20" spans="1:7" ht="13.15" customHeight="1" x14ac:dyDescent="0.2">
      <c r="A20" s="153"/>
      <c r="B20" s="151"/>
      <c r="C20" s="151"/>
      <c r="D20" s="151"/>
      <c r="E20" s="151"/>
      <c r="F20" s="151"/>
      <c r="G20" s="154"/>
    </row>
    <row r="21" spans="1:7" ht="13.15" customHeight="1" x14ac:dyDescent="0.2">
      <c r="A21" s="156" t="s">
        <v>509</v>
      </c>
      <c r="B21" s="151"/>
      <c r="C21" s="151"/>
      <c r="D21" s="155"/>
      <c r="E21" s="157">
        <f>'KRYCÍ LIST'!E28</f>
        <v>0</v>
      </c>
      <c r="F21" s="158"/>
      <c r="G21" s="132" t="s">
        <v>480</v>
      </c>
    </row>
    <row r="22" spans="1:7" ht="13.15" customHeight="1" x14ac:dyDescent="0.2">
      <c r="A22" s="153"/>
      <c r="B22" s="151"/>
      <c r="C22" s="151"/>
      <c r="D22" s="151"/>
      <c r="E22" s="151"/>
      <c r="F22" s="151"/>
      <c r="G22" s="154"/>
    </row>
    <row r="23" spans="1:7" ht="13.15" customHeight="1" x14ac:dyDescent="0.2">
      <c r="A23" s="150" t="s">
        <v>478</v>
      </c>
      <c r="B23" s="151"/>
      <c r="C23" s="151"/>
      <c r="D23" s="133" t="s">
        <v>510</v>
      </c>
      <c r="E23" s="152">
        <f>'KRYCÍ LIST'!H35</f>
        <v>0</v>
      </c>
      <c r="F23" s="151"/>
      <c r="G23" s="132" t="s">
        <v>480</v>
      </c>
    </row>
    <row r="24" spans="1:7" ht="13.15" customHeight="1" x14ac:dyDescent="0.2">
      <c r="A24" s="150" t="s">
        <v>481</v>
      </c>
      <c r="B24" s="151"/>
      <c r="C24" s="151"/>
      <c r="D24" s="133" t="s">
        <v>510</v>
      </c>
      <c r="E24" s="152">
        <f>'KRYCÍ LIST'!H36</f>
        <v>0</v>
      </c>
      <c r="F24" s="151"/>
      <c r="G24" s="132" t="s">
        <v>480</v>
      </c>
    </row>
    <row r="25" spans="1:7" ht="13.15" customHeight="1" x14ac:dyDescent="0.2">
      <c r="A25" s="150" t="s">
        <v>478</v>
      </c>
      <c r="B25" s="151"/>
      <c r="C25" s="151"/>
      <c r="D25" s="133" t="s">
        <v>511</v>
      </c>
      <c r="E25" s="152">
        <f>'KRYCÍ LIST'!H37</f>
        <v>0</v>
      </c>
      <c r="F25" s="151"/>
      <c r="G25" s="132" t="s">
        <v>480</v>
      </c>
    </row>
    <row r="26" spans="1:7" ht="13.15" customHeight="1" thickBot="1" x14ac:dyDescent="0.25">
      <c r="A26" s="144" t="s">
        <v>481</v>
      </c>
      <c r="B26" s="145"/>
      <c r="C26" s="145"/>
      <c r="D26" s="133" t="s">
        <v>511</v>
      </c>
      <c r="E26" s="146">
        <f>'KRYCÍ LIST'!H38</f>
        <v>0</v>
      </c>
      <c r="F26" s="145"/>
      <c r="G26" s="132" t="s">
        <v>480</v>
      </c>
    </row>
    <row r="27" spans="1:7" ht="19.5" customHeight="1" thickBot="1" x14ac:dyDescent="0.25">
      <c r="A27" s="147" t="s">
        <v>512</v>
      </c>
      <c r="B27" s="148"/>
      <c r="C27" s="148"/>
      <c r="D27" s="148"/>
      <c r="E27" s="149">
        <f>SUM(E23:E26)</f>
        <v>0</v>
      </c>
      <c r="F27" s="148"/>
      <c r="G27" s="134" t="s">
        <v>480</v>
      </c>
    </row>
    <row r="29" spans="1:7" x14ac:dyDescent="0.2">
      <c r="A29" s="137" t="s">
        <v>427</v>
      </c>
      <c r="B29" s="139"/>
      <c r="D29" s="137" t="s">
        <v>430</v>
      </c>
      <c r="E29" s="138"/>
      <c r="F29" s="138"/>
      <c r="G29" s="139"/>
    </row>
    <row r="30" spans="1:7" x14ac:dyDescent="0.2">
      <c r="A30" s="140"/>
      <c r="B30" s="142"/>
      <c r="D30" s="140"/>
      <c r="E30" s="141"/>
      <c r="F30" s="141"/>
      <c r="G30" s="142"/>
    </row>
    <row r="31" spans="1:7" x14ac:dyDescent="0.2">
      <c r="A31" s="140"/>
      <c r="B31" s="142"/>
      <c r="D31" s="140"/>
      <c r="E31" s="141"/>
      <c r="F31" s="141"/>
      <c r="G31" s="142"/>
    </row>
    <row r="32" spans="1:7" x14ac:dyDescent="0.2">
      <c r="A32" s="140"/>
      <c r="B32" s="142"/>
      <c r="D32" s="140"/>
      <c r="E32" s="141"/>
      <c r="F32" s="141"/>
      <c r="G32" s="142"/>
    </row>
    <row r="33" spans="1:7" x14ac:dyDescent="0.2">
      <c r="A33" s="140"/>
      <c r="B33" s="142"/>
      <c r="D33" s="140"/>
      <c r="E33" s="141"/>
      <c r="F33" s="141"/>
      <c r="G33" s="142"/>
    </row>
    <row r="34" spans="1:7" x14ac:dyDescent="0.2">
      <c r="A34" s="140"/>
      <c r="B34" s="142"/>
      <c r="D34" s="140"/>
      <c r="E34" s="141"/>
      <c r="F34" s="141"/>
      <c r="G34" s="142"/>
    </row>
    <row r="35" spans="1:7" x14ac:dyDescent="0.2">
      <c r="A35" s="140"/>
      <c r="B35" s="142"/>
      <c r="D35" s="140"/>
      <c r="E35" s="141"/>
      <c r="F35" s="141"/>
      <c r="G35" s="142"/>
    </row>
    <row r="36" spans="1:7" x14ac:dyDescent="0.2">
      <c r="A36" s="140"/>
      <c r="B36" s="142"/>
      <c r="D36" s="140"/>
      <c r="E36" s="141"/>
      <c r="F36" s="141"/>
      <c r="G36" s="142"/>
    </row>
    <row r="37" spans="1:7" x14ac:dyDescent="0.2">
      <c r="A37" s="140"/>
      <c r="B37" s="142"/>
      <c r="D37" s="140"/>
      <c r="E37" s="141"/>
      <c r="F37" s="141"/>
      <c r="G37" s="142"/>
    </row>
    <row r="38" spans="1:7" x14ac:dyDescent="0.2">
      <c r="A38" s="140"/>
      <c r="B38" s="142"/>
      <c r="D38" s="140"/>
      <c r="E38" s="141"/>
      <c r="F38" s="141"/>
      <c r="G38" s="142"/>
    </row>
    <row r="39" spans="1:7" x14ac:dyDescent="0.2">
      <c r="A39" s="135" t="s">
        <v>513</v>
      </c>
      <c r="B39" s="136"/>
      <c r="D39" s="135" t="s">
        <v>513</v>
      </c>
      <c r="E39" s="143"/>
      <c r="F39" s="143"/>
      <c r="G39" s="136"/>
    </row>
    <row r="41" spans="1:7" x14ac:dyDescent="0.2">
      <c r="A41" s="137" t="s">
        <v>428</v>
      </c>
      <c r="B41" s="139"/>
      <c r="D41" s="137" t="s">
        <v>437</v>
      </c>
      <c r="E41" s="138"/>
      <c r="F41" s="138"/>
      <c r="G41" s="139"/>
    </row>
    <row r="42" spans="1:7" x14ac:dyDescent="0.2">
      <c r="A42" s="140"/>
      <c r="B42" s="142"/>
      <c r="D42" s="140"/>
      <c r="E42" s="141"/>
      <c r="F42" s="141"/>
      <c r="G42" s="142"/>
    </row>
    <row r="43" spans="1:7" x14ac:dyDescent="0.2">
      <c r="A43" s="140"/>
      <c r="B43" s="142"/>
      <c r="D43" s="140"/>
      <c r="E43" s="141"/>
      <c r="F43" s="141"/>
      <c r="G43" s="142"/>
    </row>
    <row r="44" spans="1:7" x14ac:dyDescent="0.2">
      <c r="A44" s="140"/>
      <c r="B44" s="142"/>
      <c r="D44" s="140"/>
      <c r="E44" s="141"/>
      <c r="F44" s="141"/>
      <c r="G44" s="142"/>
    </row>
    <row r="45" spans="1:7" x14ac:dyDescent="0.2">
      <c r="A45" s="140"/>
      <c r="B45" s="142"/>
      <c r="D45" s="140"/>
      <c r="E45" s="141"/>
      <c r="F45" s="141"/>
      <c r="G45" s="142"/>
    </row>
    <row r="46" spans="1:7" x14ac:dyDescent="0.2">
      <c r="A46" s="140"/>
      <c r="B46" s="142"/>
      <c r="D46" s="140"/>
      <c r="E46" s="141"/>
      <c r="F46" s="141"/>
      <c r="G46" s="142"/>
    </row>
    <row r="47" spans="1:7" x14ac:dyDescent="0.2">
      <c r="A47" s="140"/>
      <c r="B47" s="142"/>
      <c r="D47" s="140"/>
      <c r="E47" s="141"/>
      <c r="F47" s="141"/>
      <c r="G47" s="142"/>
    </row>
    <row r="48" spans="1:7" x14ac:dyDescent="0.2">
      <c r="A48" s="140"/>
      <c r="B48" s="142"/>
      <c r="D48" s="140"/>
      <c r="E48" s="141"/>
      <c r="F48" s="141"/>
      <c r="G48" s="142"/>
    </row>
    <row r="49" spans="1:7" x14ac:dyDescent="0.2">
      <c r="A49" s="140"/>
      <c r="B49" s="142"/>
      <c r="D49" s="140"/>
      <c r="E49" s="141"/>
      <c r="F49" s="141"/>
      <c r="G49" s="142"/>
    </row>
    <row r="50" spans="1:7" x14ac:dyDescent="0.2">
      <c r="A50" s="140"/>
      <c r="B50" s="142"/>
      <c r="D50" s="140"/>
      <c r="E50" s="141"/>
      <c r="F50" s="141"/>
      <c r="G50" s="142"/>
    </row>
    <row r="51" spans="1:7" x14ac:dyDescent="0.2">
      <c r="A51" s="135" t="s">
        <v>513</v>
      </c>
      <c r="B51" s="136"/>
      <c r="D51" s="135" t="s">
        <v>513</v>
      </c>
      <c r="E51" s="143"/>
      <c r="F51" s="143"/>
      <c r="G51" s="136"/>
    </row>
  </sheetData>
  <mergeCells count="60">
    <mergeCell ref="A8:D8"/>
    <mergeCell ref="F8:G8"/>
    <mergeCell ref="A1:G1"/>
    <mergeCell ref="B2:D2"/>
    <mergeCell ref="E2:G2"/>
    <mergeCell ref="B3:D3"/>
    <mergeCell ref="E3:G3"/>
    <mergeCell ref="A4:G4"/>
    <mergeCell ref="A5:G5"/>
    <mergeCell ref="A6:D6"/>
    <mergeCell ref="F6:G6"/>
    <mergeCell ref="A7:D7"/>
    <mergeCell ref="F7:G7"/>
    <mergeCell ref="A15:D15"/>
    <mergeCell ref="E15:F15"/>
    <mergeCell ref="A9:D9"/>
    <mergeCell ref="F9:G9"/>
    <mergeCell ref="A10:D10"/>
    <mergeCell ref="F10:G10"/>
    <mergeCell ref="A11:D11"/>
    <mergeCell ref="F11:G11"/>
    <mergeCell ref="A12:D12"/>
    <mergeCell ref="F12:G12"/>
    <mergeCell ref="A13:D13"/>
    <mergeCell ref="F13:G13"/>
    <mergeCell ref="A14:G14"/>
    <mergeCell ref="A22:G22"/>
    <mergeCell ref="A16:D16"/>
    <mergeCell ref="E16:F16"/>
    <mergeCell ref="A17:D17"/>
    <mergeCell ref="E17:F17"/>
    <mergeCell ref="A18:D18"/>
    <mergeCell ref="E18:F18"/>
    <mergeCell ref="A19:D19"/>
    <mergeCell ref="E19:F19"/>
    <mergeCell ref="A20:G20"/>
    <mergeCell ref="A21:D21"/>
    <mergeCell ref="E21:F21"/>
    <mergeCell ref="A23:C23"/>
    <mergeCell ref="E23:F23"/>
    <mergeCell ref="A24:C24"/>
    <mergeCell ref="E24:F24"/>
    <mergeCell ref="A25:C25"/>
    <mergeCell ref="E25:F25"/>
    <mergeCell ref="A26:C26"/>
    <mergeCell ref="E26:F26"/>
    <mergeCell ref="A27:D27"/>
    <mergeCell ref="E27:F27"/>
    <mergeCell ref="A29:B29"/>
    <mergeCell ref="D29:G29"/>
    <mergeCell ref="D30:G38"/>
    <mergeCell ref="D39:G39"/>
    <mergeCell ref="A41:B41"/>
    <mergeCell ref="A42:B50"/>
    <mergeCell ref="A30:B38"/>
    <mergeCell ref="A51:B51"/>
    <mergeCell ref="D41:G41"/>
    <mergeCell ref="D42:G50"/>
    <mergeCell ref="D51:G51"/>
    <mergeCell ref="A39:B39"/>
  </mergeCells>
  <printOptions horizontalCentered="1"/>
  <pageMargins left="0.39375000000000004" right="0.39375000000000004" top="0.59027777777777779" bottom="0.59027777777777779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0CE12-6645-4FCD-8027-AB5E5709A48D}">
  <dimension ref="A1:E12"/>
  <sheetViews>
    <sheetView tabSelected="1" workbookViewId="0">
      <selection activeCell="E12" sqref="E12"/>
    </sheetView>
  </sheetViews>
  <sheetFormatPr defaultRowHeight="12.75" x14ac:dyDescent="0.2"/>
  <cols>
    <col min="1" max="1" width="17" customWidth="1"/>
    <col min="2" max="2" width="33.5703125" customWidth="1"/>
    <col min="3" max="3" width="7.85546875" customWidth="1"/>
    <col min="4" max="5" width="13.28515625" customWidth="1"/>
  </cols>
  <sheetData>
    <row r="1" spans="1:5" ht="28.5" customHeight="1" thickBot="1" x14ac:dyDescent="0.25">
      <c r="A1" s="177" t="s">
        <v>484</v>
      </c>
      <c r="B1" s="171"/>
      <c r="C1" s="171"/>
      <c r="D1" s="171"/>
      <c r="E1" s="171"/>
    </row>
    <row r="2" spans="1:5" ht="13.15" customHeight="1" x14ac:dyDescent="0.2">
      <c r="A2" s="113" t="s">
        <v>485</v>
      </c>
      <c r="B2" s="178" t="s">
        <v>486</v>
      </c>
      <c r="C2" s="179"/>
      <c r="D2" s="180"/>
      <c r="E2" s="114" t="s">
        <v>487</v>
      </c>
    </row>
    <row r="3" spans="1:5" ht="13.15" customHeight="1" x14ac:dyDescent="0.2">
      <c r="A3" s="115" t="s">
        <v>425</v>
      </c>
      <c r="B3" s="187" t="s">
        <v>426</v>
      </c>
      <c r="C3" s="141"/>
      <c r="D3" s="142"/>
      <c r="E3" s="116" t="s">
        <v>488</v>
      </c>
    </row>
    <row r="4" spans="1:5" ht="13.15" customHeight="1" x14ac:dyDescent="0.2">
      <c r="A4" s="117" t="s">
        <v>489</v>
      </c>
      <c r="B4" s="184" t="s">
        <v>490</v>
      </c>
      <c r="C4" s="138"/>
      <c r="D4" s="138"/>
      <c r="E4" s="168"/>
    </row>
    <row r="5" spans="1:5" ht="13.15" customHeight="1" x14ac:dyDescent="0.2">
      <c r="A5" s="117" t="s">
        <v>427</v>
      </c>
      <c r="B5" s="184" t="s">
        <v>431</v>
      </c>
      <c r="C5" s="138"/>
      <c r="D5" s="138"/>
      <c r="E5" s="168"/>
    </row>
    <row r="6" spans="1:5" ht="24.75" customHeight="1" x14ac:dyDescent="0.2">
      <c r="A6" s="117" t="s">
        <v>428</v>
      </c>
      <c r="B6" s="188" t="s">
        <v>432</v>
      </c>
      <c r="C6" s="138"/>
      <c r="D6" s="138"/>
      <c r="E6" s="168"/>
    </row>
    <row r="7" spans="1:5" ht="13.15" customHeight="1" x14ac:dyDescent="0.2">
      <c r="A7" s="117" t="s">
        <v>430</v>
      </c>
      <c r="B7" s="184" t="s">
        <v>433</v>
      </c>
      <c r="C7" s="138"/>
      <c r="D7" s="138"/>
      <c r="E7" s="168"/>
    </row>
    <row r="8" spans="1:5" ht="13.15" customHeight="1" thickBot="1" x14ac:dyDescent="0.25">
      <c r="A8" s="117" t="s">
        <v>437</v>
      </c>
      <c r="B8" s="184" t="s">
        <v>420</v>
      </c>
      <c r="C8" s="138"/>
      <c r="D8" s="138"/>
      <c r="E8" s="168"/>
    </row>
    <row r="9" spans="1:5" ht="28.5" customHeight="1" thickBot="1" x14ac:dyDescent="0.25">
      <c r="A9" s="185" t="s">
        <v>491</v>
      </c>
      <c r="B9" s="179"/>
      <c r="C9" s="179"/>
      <c r="D9" s="179"/>
      <c r="E9" s="181"/>
    </row>
    <row r="10" spans="1:5" ht="28.5" customHeight="1" x14ac:dyDescent="0.2">
      <c r="A10" s="119" t="s">
        <v>492</v>
      </c>
      <c r="B10" s="120" t="s">
        <v>493</v>
      </c>
      <c r="C10" s="121" t="s">
        <v>494</v>
      </c>
      <c r="D10" s="122" t="s">
        <v>495</v>
      </c>
      <c r="E10" s="123" t="s">
        <v>496</v>
      </c>
    </row>
    <row r="11" spans="1:5" ht="13.5" thickBot="1" x14ac:dyDescent="0.25">
      <c r="A11" s="124" t="s">
        <v>418</v>
      </c>
      <c r="B11" s="125" t="s">
        <v>419</v>
      </c>
      <c r="C11" s="126"/>
      <c r="D11" s="127">
        <f>'KRYCÍ LIST'!E28</f>
        <v>0</v>
      </c>
      <c r="E11" s="128">
        <f>'KRYCÍ LIST'!H39</f>
        <v>0</v>
      </c>
    </row>
    <row r="12" spans="1:5" ht="19.5" customHeight="1" thickBot="1" x14ac:dyDescent="0.25">
      <c r="A12" s="147" t="s">
        <v>497</v>
      </c>
      <c r="B12" s="148"/>
      <c r="C12" s="186"/>
      <c r="D12" s="129">
        <f>SUM(D11:D11)</f>
        <v>0</v>
      </c>
      <c r="E12" s="130">
        <f>SUM(E11:E11)</f>
        <v>0</v>
      </c>
    </row>
  </sheetData>
  <mergeCells count="10">
    <mergeCell ref="B7:E7"/>
    <mergeCell ref="B8:E8"/>
    <mergeCell ref="A9:E9"/>
    <mergeCell ref="A12:C12"/>
    <mergeCell ref="A1:E1"/>
    <mergeCell ref="B2:D2"/>
    <mergeCell ref="B3:D3"/>
    <mergeCell ref="B4:E4"/>
    <mergeCell ref="B5:E5"/>
    <mergeCell ref="B6:E6"/>
  </mergeCells>
  <printOptions horizontalCentered="1"/>
  <pageMargins left="0.39375000000000004" right="0.39375000000000004" top="0.59027777777777779" bottom="0.59027777777777779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F001D-B303-47EE-89B4-46EA31998B1D}">
  <dimension ref="A1:M41"/>
  <sheetViews>
    <sheetView workbookViewId="0">
      <selection activeCell="B42" sqref="B42"/>
    </sheetView>
  </sheetViews>
  <sheetFormatPr defaultRowHeight="12.75" x14ac:dyDescent="0.2"/>
  <cols>
    <col min="1" max="1" width="1.85546875" customWidth="1"/>
    <col min="2" max="3" width="4.28515625" customWidth="1"/>
    <col min="4" max="4" width="6.5703125" customWidth="1"/>
    <col min="5" max="5" width="6.28515625" customWidth="1"/>
    <col min="6" max="6" width="9.42578125" customWidth="1"/>
    <col min="7" max="7" width="12.28515625" customWidth="1"/>
    <col min="8" max="8" width="6.28515625" customWidth="1"/>
    <col min="9" max="9" width="2.28515625" customWidth="1"/>
    <col min="10" max="10" width="4.7109375" customWidth="1"/>
    <col min="11" max="11" width="11.7109375" customWidth="1"/>
    <col min="12" max="12" width="2.28515625" customWidth="1"/>
    <col min="13" max="13" width="13.42578125" customWidth="1"/>
  </cols>
  <sheetData>
    <row r="1" spans="1:13" ht="18.399999999999999" customHeight="1" x14ac:dyDescent="0.25">
      <c r="A1" s="237" t="s">
        <v>413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</row>
    <row r="2" spans="1:13" ht="10.15" customHeight="1" thickBot="1" x14ac:dyDescent="0.25">
      <c r="A2" s="171"/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</row>
    <row r="3" spans="1:13" ht="13.15" customHeight="1" x14ac:dyDescent="0.2">
      <c r="A3" s="238" t="s">
        <v>414</v>
      </c>
      <c r="B3" s="179"/>
      <c r="C3" s="179"/>
      <c r="D3" s="180"/>
      <c r="E3" s="239" t="s">
        <v>415</v>
      </c>
      <c r="F3" s="179"/>
      <c r="G3" s="179"/>
      <c r="H3" s="179"/>
      <c r="I3" s="179"/>
      <c r="J3" s="180"/>
      <c r="K3" s="239" t="s">
        <v>416</v>
      </c>
      <c r="L3" s="180"/>
      <c r="M3" s="93" t="s">
        <v>417</v>
      </c>
    </row>
    <row r="4" spans="1:13" ht="13.15" customHeight="1" x14ac:dyDescent="0.2">
      <c r="A4" s="234" t="s">
        <v>418</v>
      </c>
      <c r="B4" s="143"/>
      <c r="C4" s="143"/>
      <c r="D4" s="136"/>
      <c r="E4" s="235" t="s">
        <v>419</v>
      </c>
      <c r="F4" s="143"/>
      <c r="G4" s="143"/>
      <c r="H4" s="143"/>
      <c r="I4" s="143"/>
      <c r="J4" s="136"/>
      <c r="K4" s="236" t="s">
        <v>420</v>
      </c>
      <c r="L4" s="136"/>
      <c r="M4" s="94" t="s">
        <v>514</v>
      </c>
    </row>
    <row r="5" spans="1:13" ht="13.15" customHeight="1" x14ac:dyDescent="0.2">
      <c r="A5" s="231" t="s">
        <v>421</v>
      </c>
      <c r="B5" s="138"/>
      <c r="C5" s="138"/>
      <c r="D5" s="139"/>
      <c r="E5" s="226" t="s">
        <v>422</v>
      </c>
      <c r="F5" s="138"/>
      <c r="G5" s="138"/>
      <c r="H5" s="138"/>
      <c r="I5" s="138"/>
      <c r="J5" s="139"/>
      <c r="K5" s="226" t="s">
        <v>423</v>
      </c>
      <c r="L5" s="139"/>
      <c r="M5" s="95" t="s">
        <v>424</v>
      </c>
    </row>
    <row r="6" spans="1:13" ht="13.15" customHeight="1" x14ac:dyDescent="0.2">
      <c r="A6" s="234" t="s">
        <v>425</v>
      </c>
      <c r="B6" s="143"/>
      <c r="C6" s="143"/>
      <c r="D6" s="136"/>
      <c r="E6" s="235" t="s">
        <v>426</v>
      </c>
      <c r="F6" s="143"/>
      <c r="G6" s="143"/>
      <c r="H6" s="143"/>
      <c r="I6" s="143"/>
      <c r="J6" s="136"/>
      <c r="K6" s="236" t="s">
        <v>420</v>
      </c>
      <c r="L6" s="136"/>
      <c r="M6" s="94" t="s">
        <v>420</v>
      </c>
    </row>
    <row r="7" spans="1:13" ht="13.15" customHeight="1" x14ac:dyDescent="0.2">
      <c r="A7" s="230" t="s">
        <v>427</v>
      </c>
      <c r="B7" s="151"/>
      <c r="C7" s="151"/>
      <c r="D7" s="232" t="s">
        <v>431</v>
      </c>
      <c r="E7" s="151"/>
      <c r="F7" s="151"/>
      <c r="G7" s="155"/>
      <c r="H7" s="224" t="s">
        <v>434</v>
      </c>
      <c r="I7" s="151"/>
      <c r="J7" s="151"/>
      <c r="K7" s="151"/>
      <c r="L7" s="151"/>
      <c r="M7" s="96"/>
    </row>
    <row r="8" spans="1:13" ht="13.15" customHeight="1" x14ac:dyDescent="0.2">
      <c r="A8" s="230" t="s">
        <v>428</v>
      </c>
      <c r="B8" s="151"/>
      <c r="C8" s="151"/>
      <c r="D8" s="233" t="s">
        <v>432</v>
      </c>
      <c r="E8" s="151"/>
      <c r="F8" s="151"/>
      <c r="G8" s="155"/>
      <c r="H8" s="224" t="s">
        <v>435</v>
      </c>
      <c r="I8" s="151"/>
      <c r="J8" s="151"/>
      <c r="K8" s="151"/>
      <c r="L8" s="151"/>
      <c r="M8" s="97" t="str">
        <f>IF(M7=0,"",E28/M7)</f>
        <v/>
      </c>
    </row>
    <row r="9" spans="1:13" ht="13.15" customHeight="1" x14ac:dyDescent="0.2">
      <c r="A9" s="230" t="s">
        <v>429</v>
      </c>
      <c r="B9" s="151"/>
      <c r="C9" s="151"/>
      <c r="D9" s="232" t="s">
        <v>420</v>
      </c>
      <c r="E9" s="151"/>
      <c r="F9" s="151"/>
      <c r="G9" s="155"/>
      <c r="H9" s="224" t="s">
        <v>436</v>
      </c>
      <c r="I9" s="151"/>
      <c r="J9" s="151"/>
      <c r="K9" s="227" t="s">
        <v>420</v>
      </c>
      <c r="L9" s="151"/>
      <c r="M9" s="154"/>
    </row>
    <row r="10" spans="1:13" ht="13.15" customHeight="1" x14ac:dyDescent="0.2">
      <c r="A10" s="231" t="s">
        <v>430</v>
      </c>
      <c r="B10" s="138"/>
      <c r="C10" s="138"/>
      <c r="D10" s="228" t="s">
        <v>433</v>
      </c>
      <c r="E10" s="138"/>
      <c r="F10" s="138"/>
      <c r="G10" s="139"/>
      <c r="H10" s="226" t="s">
        <v>437</v>
      </c>
      <c r="I10" s="138"/>
      <c r="J10" s="228" t="s">
        <v>420</v>
      </c>
      <c r="K10" s="138"/>
      <c r="L10" s="138"/>
      <c r="M10" s="168"/>
    </row>
    <row r="11" spans="1:13" ht="13.15" customHeight="1" thickBot="1" x14ac:dyDescent="0.25">
      <c r="A11" s="225" t="s">
        <v>420</v>
      </c>
      <c r="B11" s="171"/>
      <c r="C11" s="171"/>
      <c r="D11" s="171"/>
      <c r="E11" s="171"/>
      <c r="F11" s="171"/>
      <c r="G11" s="172"/>
      <c r="H11" s="229" t="s">
        <v>420</v>
      </c>
      <c r="I11" s="171"/>
      <c r="J11" s="171"/>
      <c r="K11" s="171"/>
      <c r="L11" s="171"/>
      <c r="M11" s="174"/>
    </row>
    <row r="12" spans="1:13" ht="28.5" customHeight="1" thickBot="1" x14ac:dyDescent="0.25">
      <c r="A12" s="175" t="s">
        <v>438</v>
      </c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76"/>
    </row>
    <row r="13" spans="1:13" ht="13.15" customHeight="1" x14ac:dyDescent="0.2">
      <c r="A13" s="218" t="s">
        <v>439</v>
      </c>
      <c r="B13" s="160"/>
      <c r="C13" s="160"/>
      <c r="D13" s="160"/>
      <c r="E13" s="160"/>
      <c r="F13" s="160"/>
      <c r="G13" s="218" t="s">
        <v>440</v>
      </c>
      <c r="H13" s="160"/>
      <c r="I13" s="160"/>
      <c r="J13" s="160"/>
      <c r="K13" s="160"/>
      <c r="L13" s="160"/>
      <c r="M13" s="221"/>
    </row>
    <row r="14" spans="1:13" ht="13.15" customHeight="1" x14ac:dyDescent="0.2">
      <c r="A14" s="222"/>
      <c r="B14" s="224" t="s">
        <v>441</v>
      </c>
      <c r="C14" s="151"/>
      <c r="D14" s="155"/>
      <c r="E14" s="152">
        <f>REKAPITULACE!C27</f>
        <v>0</v>
      </c>
      <c r="F14" s="151"/>
      <c r="G14" s="150" t="s">
        <v>456</v>
      </c>
      <c r="H14" s="193"/>
      <c r="I14" s="193"/>
      <c r="J14" s="194"/>
      <c r="K14" s="99"/>
      <c r="L14" s="100" t="s">
        <v>457</v>
      </c>
      <c r="M14" s="104">
        <f>E20*K14/100</f>
        <v>0</v>
      </c>
    </row>
    <row r="15" spans="1:13" ht="13.15" customHeight="1" x14ac:dyDescent="0.2">
      <c r="A15" s="223"/>
      <c r="B15" s="224" t="s">
        <v>442</v>
      </c>
      <c r="C15" s="151"/>
      <c r="D15" s="155"/>
      <c r="E15" s="152">
        <f>REKAPITULACE!D27</f>
        <v>0</v>
      </c>
      <c r="F15" s="151"/>
      <c r="G15" s="150" t="s">
        <v>458</v>
      </c>
      <c r="H15" s="193"/>
      <c r="I15" s="193"/>
      <c r="J15" s="194"/>
      <c r="K15" s="99"/>
      <c r="L15" s="100" t="s">
        <v>457</v>
      </c>
      <c r="M15" s="104">
        <f>E20*K15/100</f>
        <v>0</v>
      </c>
    </row>
    <row r="16" spans="1:13" ht="13.15" customHeight="1" x14ac:dyDescent="0.2">
      <c r="A16" s="103" t="s">
        <v>443</v>
      </c>
      <c r="B16" s="220" t="s">
        <v>444</v>
      </c>
      <c r="C16" s="151"/>
      <c r="D16" s="155"/>
      <c r="E16" s="152">
        <f>REKAPITULACE!E14</f>
        <v>0</v>
      </c>
      <c r="F16" s="151"/>
      <c r="G16" s="150" t="s">
        <v>459</v>
      </c>
      <c r="H16" s="193"/>
      <c r="I16" s="193"/>
      <c r="J16" s="194"/>
      <c r="K16" s="99"/>
      <c r="L16" s="100" t="s">
        <v>457</v>
      </c>
      <c r="M16" s="104">
        <f>E20*K16/100</f>
        <v>0</v>
      </c>
    </row>
    <row r="17" spans="1:13" ht="13.15" customHeight="1" x14ac:dyDescent="0.2">
      <c r="A17" s="103" t="s">
        <v>445</v>
      </c>
      <c r="B17" s="220" t="s">
        <v>446</v>
      </c>
      <c r="C17" s="151"/>
      <c r="D17" s="155"/>
      <c r="E17" s="152">
        <f>REKAPITULACE!E20</f>
        <v>0</v>
      </c>
      <c r="F17" s="151"/>
      <c r="G17" s="150" t="s">
        <v>460</v>
      </c>
      <c r="H17" s="193"/>
      <c r="I17" s="193"/>
      <c r="J17" s="194"/>
      <c r="K17" s="99"/>
      <c r="L17" s="100" t="s">
        <v>457</v>
      </c>
      <c r="M17" s="104">
        <f>E20*K17/100</f>
        <v>0</v>
      </c>
    </row>
    <row r="18" spans="1:13" ht="13.15" customHeight="1" x14ac:dyDescent="0.2">
      <c r="A18" s="103" t="s">
        <v>447</v>
      </c>
      <c r="B18" s="220" t="s">
        <v>448</v>
      </c>
      <c r="C18" s="151"/>
      <c r="D18" s="155"/>
      <c r="E18" s="152">
        <v>0</v>
      </c>
      <c r="F18" s="151"/>
      <c r="G18" s="150" t="s">
        <v>461</v>
      </c>
      <c r="H18" s="193"/>
      <c r="I18" s="193"/>
      <c r="J18" s="194"/>
      <c r="K18" s="99"/>
      <c r="L18" s="100" t="s">
        <v>457</v>
      </c>
      <c r="M18" s="104">
        <f>E20*K18/100</f>
        <v>0</v>
      </c>
    </row>
    <row r="19" spans="1:13" ht="13.15" customHeight="1" x14ac:dyDescent="0.2">
      <c r="A19" s="103" t="s">
        <v>449</v>
      </c>
      <c r="B19" s="220" t="s">
        <v>450</v>
      </c>
      <c r="C19" s="151"/>
      <c r="D19" s="155"/>
      <c r="E19" s="152">
        <f>REKAPITULACE!E25</f>
        <v>0</v>
      </c>
      <c r="F19" s="151"/>
      <c r="G19" s="150" t="s">
        <v>462</v>
      </c>
      <c r="H19" s="193"/>
      <c r="I19" s="193"/>
      <c r="J19" s="194"/>
      <c r="K19" s="99"/>
      <c r="L19" s="100" t="s">
        <v>457</v>
      </c>
      <c r="M19" s="104">
        <f>E20*K19/100</f>
        <v>0</v>
      </c>
    </row>
    <row r="20" spans="1:13" ht="13.15" customHeight="1" x14ac:dyDescent="0.2">
      <c r="A20" s="150" t="s">
        <v>451</v>
      </c>
      <c r="B20" s="193"/>
      <c r="C20" s="193"/>
      <c r="D20" s="194"/>
      <c r="E20" s="152">
        <f>SUM(E16:E19)</f>
        <v>0</v>
      </c>
      <c r="F20" s="151"/>
      <c r="G20" s="150" t="s">
        <v>463</v>
      </c>
      <c r="H20" s="193"/>
      <c r="I20" s="193"/>
      <c r="J20" s="194"/>
      <c r="K20" s="99"/>
      <c r="L20" s="100" t="s">
        <v>457</v>
      </c>
      <c r="M20" s="104">
        <f>E20*K20/100</f>
        <v>0</v>
      </c>
    </row>
    <row r="21" spans="1:13" ht="13.15" customHeight="1" x14ac:dyDescent="0.2">
      <c r="A21" s="150" t="s">
        <v>452</v>
      </c>
      <c r="B21" s="193"/>
      <c r="C21" s="193"/>
      <c r="D21" s="194"/>
      <c r="E21" s="152">
        <v>0</v>
      </c>
      <c r="F21" s="151"/>
      <c r="G21" s="150" t="s">
        <v>464</v>
      </c>
      <c r="H21" s="193"/>
      <c r="I21" s="193"/>
      <c r="J21" s="194"/>
      <c r="K21" s="99"/>
      <c r="L21" s="100" t="s">
        <v>457</v>
      </c>
      <c r="M21" s="104">
        <f>E20*K21/100</f>
        <v>0</v>
      </c>
    </row>
    <row r="22" spans="1:13" ht="13.15" customHeight="1" x14ac:dyDescent="0.2">
      <c r="A22" s="150" t="s">
        <v>453</v>
      </c>
      <c r="B22" s="193"/>
      <c r="C22" s="193"/>
      <c r="D22" s="194"/>
      <c r="E22" s="152">
        <v>0</v>
      </c>
      <c r="F22" s="151"/>
      <c r="G22" s="150" t="s">
        <v>465</v>
      </c>
      <c r="H22" s="193"/>
      <c r="I22" s="193"/>
      <c r="J22" s="194"/>
      <c r="K22" s="99"/>
      <c r="L22" s="100" t="s">
        <v>457</v>
      </c>
      <c r="M22" s="104">
        <f>E20*K22/100</f>
        <v>0</v>
      </c>
    </row>
    <row r="23" spans="1:13" ht="13.15" customHeight="1" thickBot="1" x14ac:dyDescent="0.25">
      <c r="A23" s="150" t="s">
        <v>454</v>
      </c>
      <c r="B23" s="193"/>
      <c r="C23" s="193"/>
      <c r="D23" s="194"/>
      <c r="E23" s="152">
        <v>0</v>
      </c>
      <c r="F23" s="151"/>
      <c r="G23" s="166"/>
      <c r="H23" s="167"/>
      <c r="I23" s="167"/>
      <c r="J23" s="212"/>
      <c r="K23" s="101"/>
      <c r="L23" s="102" t="s">
        <v>457</v>
      </c>
      <c r="M23" s="105">
        <f>E20*K23/100</f>
        <v>0</v>
      </c>
    </row>
    <row r="24" spans="1:13" ht="13.15" customHeight="1" x14ac:dyDescent="0.2">
      <c r="A24" s="150" t="s">
        <v>455</v>
      </c>
      <c r="B24" s="193"/>
      <c r="C24" s="193"/>
      <c r="D24" s="193"/>
      <c r="E24" s="152">
        <f>SUM(E20:E23)</f>
        <v>0</v>
      </c>
      <c r="F24" s="151"/>
      <c r="G24" s="218" t="s">
        <v>466</v>
      </c>
      <c r="H24" s="160"/>
      <c r="I24" s="160"/>
      <c r="J24" s="160"/>
      <c r="K24" s="160"/>
      <c r="L24" s="160"/>
      <c r="M24" s="219"/>
    </row>
    <row r="25" spans="1:13" ht="13.15" customHeight="1" x14ac:dyDescent="0.2">
      <c r="A25" s="150" t="s">
        <v>468</v>
      </c>
      <c r="B25" s="193"/>
      <c r="C25" s="193"/>
      <c r="D25" s="194"/>
      <c r="E25" s="152">
        <f>SUM(M14:M23)</f>
        <v>0</v>
      </c>
      <c r="F25" s="151"/>
      <c r="G25" s="150"/>
      <c r="H25" s="193"/>
      <c r="I25" s="193"/>
      <c r="J25" s="194"/>
      <c r="K25" s="99"/>
      <c r="L25" s="100" t="s">
        <v>457</v>
      </c>
      <c r="M25" s="104">
        <f>E20*K25/100</f>
        <v>0</v>
      </c>
    </row>
    <row r="26" spans="1:13" ht="13.15" customHeight="1" thickBot="1" x14ac:dyDescent="0.25">
      <c r="A26" s="150" t="s">
        <v>469</v>
      </c>
      <c r="B26" s="193"/>
      <c r="C26" s="193"/>
      <c r="D26" s="194"/>
      <c r="E26" s="152">
        <f>SUM(M25:M26)</f>
        <v>0</v>
      </c>
      <c r="F26" s="151"/>
      <c r="G26" s="166"/>
      <c r="H26" s="167"/>
      <c r="I26" s="167"/>
      <c r="J26" s="212"/>
      <c r="K26" s="101"/>
      <c r="L26" s="102" t="s">
        <v>457</v>
      </c>
      <c r="M26" s="105">
        <f>E20*K26/100</f>
        <v>0</v>
      </c>
    </row>
    <row r="27" spans="1:13" ht="13.15" customHeight="1" thickBot="1" x14ac:dyDescent="0.25">
      <c r="A27" s="166" t="s">
        <v>470</v>
      </c>
      <c r="B27" s="167"/>
      <c r="C27" s="167"/>
      <c r="D27" s="212"/>
      <c r="E27" s="213">
        <f>SUM(M28:M28)</f>
        <v>0</v>
      </c>
      <c r="F27" s="138"/>
      <c r="G27" s="218" t="s">
        <v>467</v>
      </c>
      <c r="H27" s="160"/>
      <c r="I27" s="160"/>
      <c r="J27" s="160"/>
      <c r="K27" s="160"/>
      <c r="L27" s="160"/>
      <c r="M27" s="219"/>
    </row>
    <row r="28" spans="1:13" ht="13.15" customHeight="1" thickBot="1" x14ac:dyDescent="0.25">
      <c r="A28" s="214" t="s">
        <v>471</v>
      </c>
      <c r="B28" s="215"/>
      <c r="C28" s="215"/>
      <c r="D28" s="216"/>
      <c r="E28" s="217">
        <f>SUM(E24:E27)</f>
        <v>0</v>
      </c>
      <c r="F28" s="179"/>
      <c r="G28" s="166"/>
      <c r="H28" s="167"/>
      <c r="I28" s="167"/>
      <c r="J28" s="212"/>
      <c r="K28" s="101"/>
      <c r="L28" s="102" t="s">
        <v>457</v>
      </c>
      <c r="M28" s="105">
        <f>E20*K28/100</f>
        <v>0</v>
      </c>
    </row>
    <row r="29" spans="1:13" s="3" customFormat="1" ht="13.15" customHeight="1" x14ac:dyDescent="0.2">
      <c r="A29" s="205" t="s">
        <v>472</v>
      </c>
      <c r="B29" s="206"/>
      <c r="C29" s="206"/>
      <c r="D29" s="207"/>
      <c r="E29" s="208" t="s">
        <v>473</v>
      </c>
      <c r="F29" s="206"/>
      <c r="G29" s="207"/>
      <c r="H29" s="208" t="s">
        <v>474</v>
      </c>
      <c r="I29" s="206"/>
      <c r="J29" s="206"/>
      <c r="K29" s="206"/>
      <c r="L29" s="206"/>
      <c r="M29" s="209"/>
    </row>
    <row r="30" spans="1:13" ht="13.15" customHeight="1" x14ac:dyDescent="0.2">
      <c r="A30" s="210" t="s">
        <v>420</v>
      </c>
      <c r="B30" s="138"/>
      <c r="C30" s="138"/>
      <c r="D30" s="139"/>
      <c r="E30" s="106" t="s">
        <v>475</v>
      </c>
      <c r="F30" s="167"/>
      <c r="G30" s="139"/>
      <c r="H30" s="106" t="s">
        <v>475</v>
      </c>
      <c r="I30" s="167"/>
      <c r="J30" s="138"/>
      <c r="K30" s="138"/>
      <c r="L30" s="138"/>
      <c r="M30" s="211"/>
    </row>
    <row r="31" spans="1:13" ht="13.15" customHeight="1" x14ac:dyDescent="0.2">
      <c r="A31" s="200" t="s">
        <v>476</v>
      </c>
      <c r="B31" s="141"/>
      <c r="C31" s="192"/>
      <c r="D31" s="142"/>
      <c r="E31" s="106" t="s">
        <v>476</v>
      </c>
      <c r="F31" s="192"/>
      <c r="G31" s="142"/>
      <c r="H31" s="106" t="s">
        <v>476</v>
      </c>
      <c r="I31" s="192"/>
      <c r="J31" s="141"/>
      <c r="K31" s="141"/>
      <c r="L31" s="141"/>
      <c r="M31" s="201"/>
    </row>
    <row r="32" spans="1:13" ht="13.15" customHeight="1" x14ac:dyDescent="0.2">
      <c r="A32" s="200"/>
      <c r="B32" s="141"/>
      <c r="C32" s="141"/>
      <c r="D32" s="142"/>
      <c r="E32" s="203" t="s">
        <v>477</v>
      </c>
      <c r="F32" s="141"/>
      <c r="G32" s="142"/>
      <c r="H32" s="203" t="s">
        <v>477</v>
      </c>
      <c r="I32" s="141"/>
      <c r="J32" s="141"/>
      <c r="K32" s="141"/>
      <c r="L32" s="141"/>
      <c r="M32" s="201"/>
    </row>
    <row r="33" spans="1:13" x14ac:dyDescent="0.2">
      <c r="A33" s="200"/>
      <c r="B33" s="192"/>
      <c r="C33" s="192"/>
      <c r="D33" s="202"/>
      <c r="E33" s="203"/>
      <c r="F33" s="192"/>
      <c r="G33" s="202"/>
      <c r="H33" s="203"/>
      <c r="I33" s="192"/>
      <c r="J33" s="192"/>
      <c r="K33" s="192"/>
      <c r="L33" s="192"/>
      <c r="M33" s="204"/>
    </row>
    <row r="34" spans="1:13" ht="56.25" customHeight="1" thickBot="1" x14ac:dyDescent="0.25">
      <c r="A34" s="200"/>
      <c r="B34" s="192"/>
      <c r="C34" s="192"/>
      <c r="D34" s="202"/>
      <c r="E34" s="203"/>
      <c r="F34" s="192"/>
      <c r="G34" s="202"/>
      <c r="H34" s="203"/>
      <c r="I34" s="192"/>
      <c r="J34" s="192"/>
      <c r="K34" s="192"/>
      <c r="L34" s="192"/>
      <c r="M34" s="204"/>
    </row>
    <row r="35" spans="1:13" ht="13.15" customHeight="1" x14ac:dyDescent="0.2">
      <c r="A35" s="159" t="s">
        <v>478</v>
      </c>
      <c r="B35" s="197"/>
      <c r="C35" s="197"/>
      <c r="D35" s="198"/>
      <c r="E35" s="199">
        <v>21</v>
      </c>
      <c r="F35" s="160"/>
      <c r="G35" s="108" t="s">
        <v>479</v>
      </c>
      <c r="H35" s="162">
        <f>E28-H37</f>
        <v>0</v>
      </c>
      <c r="I35" s="160"/>
      <c r="J35" s="160"/>
      <c r="K35" s="160"/>
      <c r="L35" s="160"/>
      <c r="M35" s="109" t="s">
        <v>480</v>
      </c>
    </row>
    <row r="36" spans="1:13" ht="13.15" customHeight="1" x14ac:dyDescent="0.2">
      <c r="A36" s="150" t="s">
        <v>481</v>
      </c>
      <c r="B36" s="193"/>
      <c r="C36" s="193"/>
      <c r="D36" s="194"/>
      <c r="E36" s="195">
        <v>21</v>
      </c>
      <c r="F36" s="151"/>
      <c r="G36" s="98" t="s">
        <v>479</v>
      </c>
      <c r="H36" s="152">
        <f>H35*E36/100</f>
        <v>0</v>
      </c>
      <c r="I36" s="151"/>
      <c r="J36" s="151"/>
      <c r="K36" s="151"/>
      <c r="L36" s="151"/>
      <c r="M36" s="110" t="s">
        <v>480</v>
      </c>
    </row>
    <row r="37" spans="1:13" ht="13.15" customHeight="1" x14ac:dyDescent="0.2">
      <c r="A37" s="150" t="s">
        <v>478</v>
      </c>
      <c r="B37" s="193"/>
      <c r="C37" s="193"/>
      <c r="D37" s="194"/>
      <c r="E37" s="195">
        <v>15</v>
      </c>
      <c r="F37" s="151"/>
      <c r="G37" s="98" t="s">
        <v>479</v>
      </c>
      <c r="H37" s="152">
        <v>0</v>
      </c>
      <c r="I37" s="196"/>
      <c r="J37" s="196"/>
      <c r="K37" s="196"/>
      <c r="L37" s="196"/>
      <c r="M37" s="110" t="s">
        <v>480</v>
      </c>
    </row>
    <row r="38" spans="1:13" ht="13.15" customHeight="1" x14ac:dyDescent="0.2">
      <c r="A38" s="150" t="s">
        <v>481</v>
      </c>
      <c r="B38" s="193"/>
      <c r="C38" s="193"/>
      <c r="D38" s="194"/>
      <c r="E38" s="195">
        <v>15</v>
      </c>
      <c r="F38" s="151"/>
      <c r="G38" s="98" t="s">
        <v>479</v>
      </c>
      <c r="H38" s="152">
        <f>H37*E38/100</f>
        <v>0</v>
      </c>
      <c r="I38" s="151"/>
      <c r="J38" s="151"/>
      <c r="K38" s="151"/>
      <c r="L38" s="151"/>
      <c r="M38" s="110" t="s">
        <v>480</v>
      </c>
    </row>
    <row r="39" spans="1:13" s="111" customFormat="1" ht="19.5" customHeight="1" thickBot="1" x14ac:dyDescent="0.3">
      <c r="A39" s="189" t="s">
        <v>482</v>
      </c>
      <c r="B39" s="190"/>
      <c r="C39" s="190"/>
      <c r="D39" s="190"/>
      <c r="E39" s="190"/>
      <c r="F39" s="190"/>
      <c r="G39" s="190"/>
      <c r="H39" s="191">
        <f>SUM(H35:H38)</f>
        <v>0</v>
      </c>
      <c r="I39" s="145"/>
      <c r="J39" s="145"/>
      <c r="K39" s="145"/>
      <c r="L39" s="145"/>
      <c r="M39" s="112" t="s">
        <v>480</v>
      </c>
    </row>
    <row r="40" spans="1:13" ht="13.15" customHeight="1" x14ac:dyDescent="0.2"/>
    <row r="41" spans="1:13" ht="13.15" customHeight="1" x14ac:dyDescent="0.2">
      <c r="A41" s="192" t="s">
        <v>483</v>
      </c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</row>
  </sheetData>
  <mergeCells count="110">
    <mergeCell ref="A5:D5"/>
    <mergeCell ref="E5:J5"/>
    <mergeCell ref="K5:L5"/>
    <mergeCell ref="A6:D6"/>
    <mergeCell ref="E6:J6"/>
    <mergeCell ref="K6:L6"/>
    <mergeCell ref="A1:M1"/>
    <mergeCell ref="A2:M2"/>
    <mergeCell ref="A3:D3"/>
    <mergeCell ref="E3:J3"/>
    <mergeCell ref="K3:L3"/>
    <mergeCell ref="A4:D4"/>
    <mergeCell ref="E4:J4"/>
    <mergeCell ref="K4:L4"/>
    <mergeCell ref="A11:G11"/>
    <mergeCell ref="H7:L7"/>
    <mergeCell ref="H8:L8"/>
    <mergeCell ref="H9:J9"/>
    <mergeCell ref="H10:I10"/>
    <mergeCell ref="K9:M9"/>
    <mergeCell ref="J10:M10"/>
    <mergeCell ref="H11:M11"/>
    <mergeCell ref="A7:C7"/>
    <mergeCell ref="A8:C8"/>
    <mergeCell ref="A9:C9"/>
    <mergeCell ref="A10:C10"/>
    <mergeCell ref="D7:G7"/>
    <mergeCell ref="D8:G8"/>
    <mergeCell ref="D9:G9"/>
    <mergeCell ref="D10:G10"/>
    <mergeCell ref="B16:D16"/>
    <mergeCell ref="E16:F16"/>
    <mergeCell ref="B17:D17"/>
    <mergeCell ref="E17:F17"/>
    <mergeCell ref="B18:D18"/>
    <mergeCell ref="E18:F18"/>
    <mergeCell ref="A12:M12"/>
    <mergeCell ref="A13:F13"/>
    <mergeCell ref="G13:M13"/>
    <mergeCell ref="A14:A15"/>
    <mergeCell ref="B14:D14"/>
    <mergeCell ref="E14:F14"/>
    <mergeCell ref="B15:D15"/>
    <mergeCell ref="E15:F15"/>
    <mergeCell ref="G14:J14"/>
    <mergeCell ref="G15:J15"/>
    <mergeCell ref="A22:D22"/>
    <mergeCell ref="E22:F22"/>
    <mergeCell ref="A23:D23"/>
    <mergeCell ref="E23:F23"/>
    <mergeCell ref="A24:D24"/>
    <mergeCell ref="E24:F24"/>
    <mergeCell ref="B19:D19"/>
    <mergeCell ref="E19:F19"/>
    <mergeCell ref="A20:D20"/>
    <mergeCell ref="E20:F20"/>
    <mergeCell ref="A21:D21"/>
    <mergeCell ref="E21:F21"/>
    <mergeCell ref="G22:J22"/>
    <mergeCell ref="G23:J23"/>
    <mergeCell ref="G24:M24"/>
    <mergeCell ref="G25:J25"/>
    <mergeCell ref="G26:J26"/>
    <mergeCell ref="G27:M27"/>
    <mergeCell ref="G16:J16"/>
    <mergeCell ref="G17:J17"/>
    <mergeCell ref="G18:J18"/>
    <mergeCell ref="G19:J19"/>
    <mergeCell ref="G20:J20"/>
    <mergeCell ref="G21:J21"/>
    <mergeCell ref="A29:D29"/>
    <mergeCell ref="E29:G29"/>
    <mergeCell ref="H29:M29"/>
    <mergeCell ref="A30:D30"/>
    <mergeCell ref="F30:G30"/>
    <mergeCell ref="I30:M30"/>
    <mergeCell ref="G28:J28"/>
    <mergeCell ref="A25:D25"/>
    <mergeCell ref="E25:F25"/>
    <mergeCell ref="A26:D26"/>
    <mergeCell ref="E26:F26"/>
    <mergeCell ref="A27:D27"/>
    <mergeCell ref="E27:F27"/>
    <mergeCell ref="A28:D28"/>
    <mergeCell ref="E28:F28"/>
    <mergeCell ref="A35:D35"/>
    <mergeCell ref="E35:F35"/>
    <mergeCell ref="H35:L35"/>
    <mergeCell ref="A36:D36"/>
    <mergeCell ref="E36:F36"/>
    <mergeCell ref="H36:L36"/>
    <mergeCell ref="A31:B31"/>
    <mergeCell ref="C31:D31"/>
    <mergeCell ref="F31:G31"/>
    <mergeCell ref="I31:M31"/>
    <mergeCell ref="A32:D32"/>
    <mergeCell ref="A33:D34"/>
    <mergeCell ref="E32:G32"/>
    <mergeCell ref="E33:G34"/>
    <mergeCell ref="H32:M32"/>
    <mergeCell ref="H33:M34"/>
    <mergeCell ref="A39:G39"/>
    <mergeCell ref="H39:L39"/>
    <mergeCell ref="A41:M41"/>
    <mergeCell ref="A37:D37"/>
    <mergeCell ref="E37:F37"/>
    <mergeCell ref="H37:L37"/>
    <mergeCell ref="A38:D38"/>
    <mergeCell ref="E38:F38"/>
    <mergeCell ref="H38:L38"/>
  </mergeCells>
  <printOptions horizontalCentered="1"/>
  <pageMargins left="0.39375000000000004" right="0.39375000000000004" top="0.59027777777777779" bottom="0.59027777777777779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E3CB7-BC17-4C28-99AB-54B298D16BD3}">
  <dimension ref="A1:E27"/>
  <sheetViews>
    <sheetView workbookViewId="0">
      <selection activeCell="B29" sqref="B29"/>
    </sheetView>
  </sheetViews>
  <sheetFormatPr defaultRowHeight="12.75" x14ac:dyDescent="0.2"/>
  <cols>
    <col min="1" max="1" width="3.7109375" customWidth="1"/>
    <col min="2" max="2" width="45.140625" customWidth="1"/>
    <col min="3" max="5" width="10.42578125" customWidth="1"/>
  </cols>
  <sheetData>
    <row r="1" spans="1:5" s="2" customFormat="1" x14ac:dyDescent="0.2">
      <c r="A1" s="245" t="s">
        <v>0</v>
      </c>
      <c r="B1" s="141"/>
      <c r="C1" s="141"/>
      <c r="D1" s="245" t="s">
        <v>515</v>
      </c>
      <c r="E1" s="141"/>
    </row>
    <row r="2" spans="1:5" s="2" customFormat="1" x14ac:dyDescent="0.2">
      <c r="A2" s="245" t="s">
        <v>1</v>
      </c>
      <c r="B2" s="141"/>
      <c r="C2" s="141"/>
      <c r="D2" s="245" t="s">
        <v>2</v>
      </c>
      <c r="E2" s="141"/>
    </row>
    <row r="3" spans="1:5" s="1" customFormat="1" ht="9.75" x14ac:dyDescent="0.2"/>
    <row r="4" spans="1:5" s="3" customFormat="1" x14ac:dyDescent="0.2">
      <c r="A4" s="246" t="s">
        <v>394</v>
      </c>
      <c r="B4" s="141"/>
      <c r="C4" s="141"/>
      <c r="D4" s="141"/>
      <c r="E4" s="141"/>
    </row>
    <row r="5" spans="1:5" s="1" customFormat="1" ht="10.5" thickBot="1" x14ac:dyDescent="0.25"/>
    <row r="6" spans="1:5" s="1" customFormat="1" ht="9.75" customHeight="1" x14ac:dyDescent="0.2">
      <c r="A6" s="240" t="s">
        <v>395</v>
      </c>
      <c r="B6" s="242" t="s">
        <v>396</v>
      </c>
      <c r="C6" s="244" t="s">
        <v>397</v>
      </c>
      <c r="D6" s="160"/>
      <c r="E6" s="221"/>
    </row>
    <row r="7" spans="1:5" s="1" customFormat="1" ht="9.75" customHeight="1" thickBot="1" x14ac:dyDescent="0.25">
      <c r="A7" s="241"/>
      <c r="B7" s="243"/>
      <c r="C7" s="71" t="s">
        <v>17</v>
      </c>
      <c r="D7" s="72" t="s">
        <v>22</v>
      </c>
      <c r="E7" s="73" t="s">
        <v>398</v>
      </c>
    </row>
    <row r="8" spans="1:5" s="17" customFormat="1" ht="11.25" x14ac:dyDescent="0.2">
      <c r="A8" s="74"/>
      <c r="B8" s="77" t="s">
        <v>25</v>
      </c>
      <c r="C8" s="75"/>
      <c r="D8" s="75"/>
      <c r="E8" s="76"/>
    </row>
    <row r="9" spans="1:5" s="17" customFormat="1" ht="11.25" x14ac:dyDescent="0.2">
      <c r="A9" s="78">
        <v>1</v>
      </c>
      <c r="B9" s="29" t="s">
        <v>399</v>
      </c>
      <c r="C9" s="79">
        <f>ROZPOČET!G44</f>
        <v>0</v>
      </c>
      <c r="D9" s="79">
        <f>ROZPOČET!I44</f>
        <v>0</v>
      </c>
      <c r="E9" s="80">
        <f>C9+D9</f>
        <v>0</v>
      </c>
    </row>
    <row r="10" spans="1:5" s="17" customFormat="1" ht="11.25" x14ac:dyDescent="0.2">
      <c r="A10" s="81">
        <v>3</v>
      </c>
      <c r="B10" s="82" t="s">
        <v>400</v>
      </c>
      <c r="C10" s="83">
        <f>ROZPOČET!G51</f>
        <v>0</v>
      </c>
      <c r="D10" s="83">
        <f>ROZPOČET!I51</f>
        <v>0</v>
      </c>
      <c r="E10" s="84">
        <f>C10+D10</f>
        <v>0</v>
      </c>
    </row>
    <row r="11" spans="1:5" s="17" customFormat="1" ht="11.25" x14ac:dyDescent="0.2">
      <c r="A11" s="81">
        <v>9</v>
      </c>
      <c r="B11" s="82" t="s">
        <v>401</v>
      </c>
      <c r="C11" s="83">
        <f>ROZPOČET!G71</f>
        <v>0</v>
      </c>
      <c r="D11" s="83">
        <f>ROZPOČET!I71</f>
        <v>0</v>
      </c>
      <c r="E11" s="84">
        <f>C11+D11</f>
        <v>0</v>
      </c>
    </row>
    <row r="12" spans="1:5" s="17" customFormat="1" ht="11.25" x14ac:dyDescent="0.2">
      <c r="A12" s="81">
        <v>96</v>
      </c>
      <c r="B12" s="82" t="s">
        <v>402</v>
      </c>
      <c r="C12" s="83">
        <f>ROZPOČET!G76</f>
        <v>0</v>
      </c>
      <c r="D12" s="83">
        <f>ROZPOČET!I76</f>
        <v>0</v>
      </c>
      <c r="E12" s="84">
        <f>C12+D12</f>
        <v>0</v>
      </c>
    </row>
    <row r="13" spans="1:5" s="17" customFormat="1" ht="11.25" x14ac:dyDescent="0.2">
      <c r="A13" s="81" t="s">
        <v>155</v>
      </c>
      <c r="B13" s="82" t="s">
        <v>403</v>
      </c>
      <c r="C13" s="83">
        <f>ROZPOČET!G95</f>
        <v>0</v>
      </c>
      <c r="D13" s="83">
        <f>ROZPOČET!I95</f>
        <v>0</v>
      </c>
      <c r="E13" s="84">
        <f>C13+D13</f>
        <v>0</v>
      </c>
    </row>
    <row r="14" spans="1:5" s="17" customFormat="1" ht="12" thickBot="1" x14ac:dyDescent="0.25">
      <c r="A14" s="85"/>
      <c r="B14" s="86" t="s">
        <v>404</v>
      </c>
      <c r="C14" s="87">
        <f>SUM(C9:C13)</f>
        <v>0</v>
      </c>
      <c r="D14" s="87">
        <f>SUM(D9:D13)</f>
        <v>0</v>
      </c>
      <c r="E14" s="88">
        <f>SUM(E9:E13)</f>
        <v>0</v>
      </c>
    </row>
    <row r="15" spans="1:5" s="1" customFormat="1" ht="10.5" thickBot="1" x14ac:dyDescent="0.25"/>
    <row r="16" spans="1:5" s="17" customFormat="1" ht="11.25" x14ac:dyDescent="0.2">
      <c r="A16" s="74"/>
      <c r="B16" s="77" t="s">
        <v>157</v>
      </c>
      <c r="C16" s="75"/>
      <c r="D16" s="75"/>
      <c r="E16" s="76"/>
    </row>
    <row r="17" spans="1:5" s="17" customFormat="1" ht="11.25" x14ac:dyDescent="0.2">
      <c r="A17" s="78">
        <v>711</v>
      </c>
      <c r="B17" s="29" t="s">
        <v>405</v>
      </c>
      <c r="C17" s="79">
        <f>ROZPOČET!G116</f>
        <v>0</v>
      </c>
      <c r="D17" s="79">
        <f>ROZPOČET!I116</f>
        <v>0</v>
      </c>
      <c r="E17" s="80">
        <f>C17+D17</f>
        <v>0</v>
      </c>
    </row>
    <row r="18" spans="1:5" s="17" customFormat="1" ht="11.25" x14ac:dyDescent="0.2">
      <c r="A18" s="81">
        <v>784</v>
      </c>
      <c r="B18" s="82" t="s">
        <v>406</v>
      </c>
      <c r="C18" s="83">
        <f>ROZPOČET!G124</f>
        <v>0</v>
      </c>
      <c r="D18" s="83">
        <f>ROZPOČET!I124</f>
        <v>0</v>
      </c>
      <c r="E18" s="84">
        <f>C18+D18</f>
        <v>0</v>
      </c>
    </row>
    <row r="19" spans="1:5" s="17" customFormat="1" ht="11.25" x14ac:dyDescent="0.2">
      <c r="A19" s="81" t="s">
        <v>253</v>
      </c>
      <c r="B19" s="82" t="s">
        <v>407</v>
      </c>
      <c r="C19" s="83">
        <f>ROZPOČET!G157</f>
        <v>0</v>
      </c>
      <c r="D19" s="83">
        <f>ROZPOČET!I157</f>
        <v>0</v>
      </c>
      <c r="E19" s="84">
        <f>C19+D19</f>
        <v>0</v>
      </c>
    </row>
    <row r="20" spans="1:5" s="17" customFormat="1" ht="12" thickBot="1" x14ac:dyDescent="0.25">
      <c r="A20" s="85"/>
      <c r="B20" s="86" t="s">
        <v>408</v>
      </c>
      <c r="C20" s="87">
        <f>SUM(C17:C19)</f>
        <v>0</v>
      </c>
      <c r="D20" s="87">
        <f>SUM(D17:D19)</f>
        <v>0</v>
      </c>
      <c r="E20" s="88">
        <f>SUM(E17:E19)</f>
        <v>0</v>
      </c>
    </row>
    <row r="21" spans="1:5" s="1" customFormat="1" ht="10.5" thickBot="1" x14ac:dyDescent="0.25"/>
    <row r="22" spans="1:5" s="17" customFormat="1" ht="11.25" x14ac:dyDescent="0.2">
      <c r="A22" s="74"/>
      <c r="B22" s="77" t="s">
        <v>255</v>
      </c>
      <c r="C22" s="75"/>
      <c r="D22" s="75"/>
      <c r="E22" s="76"/>
    </row>
    <row r="23" spans="1:5" s="17" customFormat="1" ht="11.25" x14ac:dyDescent="0.2">
      <c r="A23" s="78" t="s">
        <v>357</v>
      </c>
      <c r="B23" s="29" t="s">
        <v>409</v>
      </c>
      <c r="C23" s="79">
        <f>ROZPOČET!G222</f>
        <v>0</v>
      </c>
      <c r="D23" s="79">
        <f>ROZPOČET!I222</f>
        <v>0</v>
      </c>
      <c r="E23" s="80">
        <f>C23+D23</f>
        <v>0</v>
      </c>
    </row>
    <row r="24" spans="1:5" s="17" customFormat="1" ht="11.25" x14ac:dyDescent="0.2">
      <c r="A24" s="81" t="s">
        <v>391</v>
      </c>
      <c r="B24" s="82" t="s">
        <v>410</v>
      </c>
      <c r="C24" s="83">
        <f>ROZPOČET!G244</f>
        <v>0</v>
      </c>
      <c r="D24" s="83">
        <f>ROZPOČET!I244</f>
        <v>0</v>
      </c>
      <c r="E24" s="84">
        <f>C24+D24</f>
        <v>0</v>
      </c>
    </row>
    <row r="25" spans="1:5" s="17" customFormat="1" ht="12" thickBot="1" x14ac:dyDescent="0.25">
      <c r="A25" s="85"/>
      <c r="B25" s="86" t="s">
        <v>411</v>
      </c>
      <c r="C25" s="87">
        <f>SUM(C23:C24)</f>
        <v>0</v>
      </c>
      <c r="D25" s="87">
        <f>SUM(D23:D24)</f>
        <v>0</v>
      </c>
      <c r="E25" s="88">
        <f>SUM(E23:E24)</f>
        <v>0</v>
      </c>
    </row>
    <row r="26" spans="1:5" s="1" customFormat="1" ht="10.5" thickBot="1" x14ac:dyDescent="0.25"/>
    <row r="27" spans="1:5" s="17" customFormat="1" ht="12" thickBot="1" x14ac:dyDescent="0.25">
      <c r="A27" s="89"/>
      <c r="B27" s="90" t="s">
        <v>412</v>
      </c>
      <c r="C27" s="91">
        <f>C14+C20+C25</f>
        <v>0</v>
      </c>
      <c r="D27" s="91">
        <f>D14+D20+D25</f>
        <v>0</v>
      </c>
      <c r="E27" s="92">
        <f>E14+E20+E25</f>
        <v>0</v>
      </c>
    </row>
  </sheetData>
  <mergeCells count="8">
    <mergeCell ref="A6:A7"/>
    <mergeCell ref="B6:B7"/>
    <mergeCell ref="C6:E6"/>
    <mergeCell ref="A1:C1"/>
    <mergeCell ref="D1:E1"/>
    <mergeCell ref="A2:C2"/>
    <mergeCell ref="D2:E2"/>
    <mergeCell ref="A4:E4"/>
  </mergeCells>
  <printOptions horizontalCentered="1"/>
  <pageMargins left="0.39375000000000004" right="0.39375000000000004" top="0.59027777777777779" bottom="0.59027777777777779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39BF5-F1E6-4B83-895D-54CBF440001D}">
  <dimension ref="A1:I246"/>
  <sheetViews>
    <sheetView topLeftCell="A110" workbookViewId="0">
      <selection activeCell="C197" sqref="C197:I197"/>
    </sheetView>
  </sheetViews>
  <sheetFormatPr defaultRowHeight="12.75" x14ac:dyDescent="0.2"/>
  <cols>
    <col min="1" max="1" width="3.7109375" customWidth="1"/>
    <col min="2" max="2" width="10.85546875" customWidth="1"/>
    <col min="3" max="3" width="43.28515625" customWidth="1"/>
    <col min="4" max="4" width="4.28515625" customWidth="1"/>
    <col min="5" max="5" width="8.7109375" customWidth="1"/>
    <col min="6" max="9" width="10.42578125" customWidth="1"/>
  </cols>
  <sheetData>
    <row r="1" spans="1:9" s="2" customFormat="1" x14ac:dyDescent="0.2">
      <c r="A1" s="245" t="s">
        <v>0</v>
      </c>
      <c r="B1" s="141"/>
      <c r="C1" s="141"/>
      <c r="D1" s="141"/>
      <c r="E1" s="141"/>
      <c r="F1" s="141"/>
      <c r="G1" s="141"/>
      <c r="H1" s="245" t="s">
        <v>515</v>
      </c>
      <c r="I1" s="141"/>
    </row>
    <row r="2" spans="1:9" s="2" customFormat="1" x14ac:dyDescent="0.2">
      <c r="A2" s="245" t="s">
        <v>1</v>
      </c>
      <c r="B2" s="141"/>
      <c r="C2" s="141"/>
      <c r="D2" s="141"/>
      <c r="E2" s="141"/>
      <c r="F2" s="141"/>
      <c r="G2" s="141"/>
      <c r="H2" s="245" t="s">
        <v>2</v>
      </c>
      <c r="I2" s="141"/>
    </row>
    <row r="3" spans="1:9" s="1" customFormat="1" ht="9.75" x14ac:dyDescent="0.2"/>
    <row r="4" spans="1:9" x14ac:dyDescent="0.2">
      <c r="A4" s="246" t="s">
        <v>3</v>
      </c>
      <c r="B4" s="141"/>
      <c r="C4" s="141"/>
      <c r="D4" s="141"/>
      <c r="E4" s="141"/>
      <c r="F4" s="141"/>
      <c r="G4" s="141"/>
      <c r="H4" s="141"/>
      <c r="I4" s="141"/>
    </row>
    <row r="5" spans="1:9" s="1" customFormat="1" ht="10.5" thickBot="1" x14ac:dyDescent="0.25"/>
    <row r="6" spans="1:9" s="1" customFormat="1" ht="9.75" customHeight="1" x14ac:dyDescent="0.2">
      <c r="A6" s="5" t="s">
        <v>4</v>
      </c>
      <c r="B6" s="251" t="s">
        <v>8</v>
      </c>
      <c r="C6" s="251" t="s">
        <v>10</v>
      </c>
      <c r="D6" s="251" t="s">
        <v>12</v>
      </c>
      <c r="E6" s="251" t="s">
        <v>14</v>
      </c>
      <c r="F6" s="252" t="s">
        <v>16</v>
      </c>
      <c r="G6" s="160"/>
      <c r="H6" s="160"/>
      <c r="I6" s="221"/>
    </row>
    <row r="7" spans="1:9" s="1" customFormat="1" ht="9.75" customHeight="1" x14ac:dyDescent="0.2">
      <c r="A7" s="6" t="s">
        <v>5</v>
      </c>
      <c r="B7" s="140"/>
      <c r="C7" s="140"/>
      <c r="D7" s="140"/>
      <c r="E7" s="140"/>
      <c r="F7" s="253" t="s">
        <v>17</v>
      </c>
      <c r="G7" s="138"/>
      <c r="H7" s="254" t="s">
        <v>22</v>
      </c>
      <c r="I7" s="168"/>
    </row>
    <row r="8" spans="1:9" s="1" customFormat="1" ht="9.75" customHeight="1" x14ac:dyDescent="0.2">
      <c r="A8" s="6" t="s">
        <v>6</v>
      </c>
      <c r="B8" s="140"/>
      <c r="C8" s="140"/>
      <c r="D8" s="140"/>
      <c r="E8" s="140"/>
      <c r="F8" s="9" t="s">
        <v>18</v>
      </c>
      <c r="G8" s="11" t="s">
        <v>20</v>
      </c>
      <c r="H8" s="13" t="s">
        <v>18</v>
      </c>
      <c r="I8" s="15" t="s">
        <v>20</v>
      </c>
    </row>
    <row r="9" spans="1:9" s="1" customFormat="1" ht="9.75" customHeight="1" thickBot="1" x14ac:dyDescent="0.25">
      <c r="A9" s="7" t="s">
        <v>7</v>
      </c>
      <c r="B9" s="8" t="s">
        <v>9</v>
      </c>
      <c r="C9" s="8" t="s">
        <v>11</v>
      </c>
      <c r="D9" s="8" t="s">
        <v>13</v>
      </c>
      <c r="E9" s="8" t="s">
        <v>15</v>
      </c>
      <c r="F9" s="10" t="s">
        <v>19</v>
      </c>
      <c r="G9" s="12" t="s">
        <v>21</v>
      </c>
      <c r="H9" s="14" t="s">
        <v>23</v>
      </c>
      <c r="I9" s="16" t="s">
        <v>24</v>
      </c>
    </row>
    <row r="10" spans="1:9" s="18" customFormat="1" ht="11.25" x14ac:dyDescent="0.2">
      <c r="A10" s="20"/>
      <c r="B10" s="19"/>
      <c r="C10" s="21" t="s">
        <v>25</v>
      </c>
      <c r="D10" s="19"/>
      <c r="E10" s="19"/>
      <c r="F10" s="22"/>
      <c r="G10" s="23"/>
      <c r="H10" s="24"/>
      <c r="I10" s="25"/>
    </row>
    <row r="11" spans="1:9" s="18" customFormat="1" ht="11.25" x14ac:dyDescent="0.2">
      <c r="A11" s="27"/>
      <c r="B11" s="28" t="s">
        <v>26</v>
      </c>
      <c r="C11" s="29" t="s">
        <v>27</v>
      </c>
      <c r="D11" s="26"/>
      <c r="E11" s="26"/>
      <c r="F11" s="30"/>
      <c r="G11" s="31"/>
      <c r="H11" s="32"/>
      <c r="I11" s="33"/>
    </row>
    <row r="12" spans="1:9" s="1" customFormat="1" ht="9.75" x14ac:dyDescent="0.2">
      <c r="A12" s="35">
        <v>1</v>
      </c>
      <c r="B12" s="37" t="s">
        <v>28</v>
      </c>
      <c r="C12" s="38" t="s">
        <v>29</v>
      </c>
      <c r="D12" s="39" t="s">
        <v>30</v>
      </c>
      <c r="E12" s="40">
        <v>1.2</v>
      </c>
      <c r="F12" s="42"/>
      <c r="G12" s="43">
        <f>E12*F12</f>
        <v>0</v>
      </c>
      <c r="H12" s="44"/>
      <c r="I12" s="45">
        <f>E12*H12</f>
        <v>0</v>
      </c>
    </row>
    <row r="13" spans="1:9" s="1" customFormat="1" ht="9" customHeight="1" x14ac:dyDescent="0.2">
      <c r="A13" s="4"/>
      <c r="B13" s="46" t="s">
        <v>31</v>
      </c>
      <c r="C13" s="247" t="s">
        <v>32</v>
      </c>
      <c r="D13" s="248"/>
      <c r="E13" s="248"/>
      <c r="F13" s="248"/>
      <c r="G13" s="248"/>
      <c r="H13" s="248"/>
      <c r="I13" s="249"/>
    </row>
    <row r="14" spans="1:9" s="1" customFormat="1" ht="9.75" x14ac:dyDescent="0.2">
      <c r="A14" s="35">
        <f>A12+1</f>
        <v>2</v>
      </c>
      <c r="B14" s="37" t="s">
        <v>33</v>
      </c>
      <c r="C14" s="38" t="s">
        <v>34</v>
      </c>
      <c r="D14" s="39" t="s">
        <v>30</v>
      </c>
      <c r="E14" s="40">
        <v>1.2</v>
      </c>
      <c r="F14" s="42"/>
      <c r="G14" s="43">
        <f>E14*F14</f>
        <v>0</v>
      </c>
      <c r="H14" s="44"/>
      <c r="I14" s="45">
        <f>E14*H14</f>
        <v>0</v>
      </c>
    </row>
    <row r="15" spans="1:9" s="1" customFormat="1" ht="9" customHeight="1" x14ac:dyDescent="0.2">
      <c r="A15" s="4"/>
      <c r="B15" s="46" t="s">
        <v>31</v>
      </c>
      <c r="C15" s="247" t="s">
        <v>35</v>
      </c>
      <c r="D15" s="248"/>
      <c r="E15" s="248"/>
      <c r="F15" s="248"/>
      <c r="G15" s="248"/>
      <c r="H15" s="248"/>
      <c r="I15" s="249"/>
    </row>
    <row r="16" spans="1:9" s="1" customFormat="1" ht="9.75" x14ac:dyDescent="0.2">
      <c r="A16" s="34"/>
      <c r="B16" s="37" t="s">
        <v>36</v>
      </c>
      <c r="C16" s="38" t="s">
        <v>37</v>
      </c>
      <c r="D16" s="39"/>
      <c r="E16" s="36"/>
      <c r="F16" s="34"/>
      <c r="G16" s="41"/>
      <c r="H16" s="36"/>
      <c r="I16" s="47"/>
    </row>
    <row r="17" spans="1:9" s="1" customFormat="1" ht="9.75" x14ac:dyDescent="0.2">
      <c r="A17" s="35">
        <f>A14+1</f>
        <v>3</v>
      </c>
      <c r="B17" s="37" t="s">
        <v>38</v>
      </c>
      <c r="C17" s="38" t="s">
        <v>39</v>
      </c>
      <c r="D17" s="39" t="s">
        <v>30</v>
      </c>
      <c r="E17" s="40">
        <v>16.799999999999997</v>
      </c>
      <c r="F17" s="42"/>
      <c r="G17" s="43">
        <f>E17*F17</f>
        <v>0</v>
      </c>
      <c r="H17" s="44"/>
      <c r="I17" s="45">
        <f>E17*H17</f>
        <v>0</v>
      </c>
    </row>
    <row r="18" spans="1:9" s="1" customFormat="1" ht="9" customHeight="1" x14ac:dyDescent="0.2">
      <c r="A18" s="4"/>
      <c r="B18" s="46" t="s">
        <v>31</v>
      </c>
      <c r="C18" s="247" t="s">
        <v>40</v>
      </c>
      <c r="D18" s="248"/>
      <c r="E18" s="248"/>
      <c r="F18" s="248"/>
      <c r="G18" s="248"/>
      <c r="H18" s="248"/>
      <c r="I18" s="249"/>
    </row>
    <row r="19" spans="1:9" s="1" customFormat="1" ht="9.75" x14ac:dyDescent="0.2">
      <c r="A19" s="35">
        <f>A17+1</f>
        <v>4</v>
      </c>
      <c r="B19" s="37" t="s">
        <v>41</v>
      </c>
      <c r="C19" s="38" t="s">
        <v>42</v>
      </c>
      <c r="D19" s="39" t="s">
        <v>30</v>
      </c>
      <c r="E19" s="40">
        <v>16.799999999999997</v>
      </c>
      <c r="F19" s="42"/>
      <c r="G19" s="43">
        <f>E19*F19</f>
        <v>0</v>
      </c>
      <c r="H19" s="44"/>
      <c r="I19" s="45">
        <f>E19*H19</f>
        <v>0</v>
      </c>
    </row>
    <row r="20" spans="1:9" s="1" customFormat="1" ht="9" customHeight="1" x14ac:dyDescent="0.2">
      <c r="A20" s="4"/>
      <c r="B20" s="46" t="s">
        <v>31</v>
      </c>
      <c r="C20" s="247" t="s">
        <v>43</v>
      </c>
      <c r="D20" s="248"/>
      <c r="E20" s="248"/>
      <c r="F20" s="248"/>
      <c r="G20" s="248"/>
      <c r="H20" s="248"/>
      <c r="I20" s="249"/>
    </row>
    <row r="21" spans="1:9" s="1" customFormat="1" ht="9.75" x14ac:dyDescent="0.2">
      <c r="A21" s="34"/>
      <c r="B21" s="37" t="s">
        <v>36</v>
      </c>
      <c r="C21" s="38" t="s">
        <v>44</v>
      </c>
      <c r="D21" s="39"/>
      <c r="E21" s="36"/>
      <c r="F21" s="34"/>
      <c r="G21" s="41"/>
      <c r="H21" s="36"/>
      <c r="I21" s="47"/>
    </row>
    <row r="22" spans="1:9" s="1" customFormat="1" ht="9.75" x14ac:dyDescent="0.2">
      <c r="A22" s="35">
        <f>A19+1</f>
        <v>5</v>
      </c>
      <c r="B22" s="37" t="s">
        <v>45</v>
      </c>
      <c r="C22" s="38" t="s">
        <v>46</v>
      </c>
      <c r="D22" s="39" t="s">
        <v>30</v>
      </c>
      <c r="E22" s="40">
        <v>0.5</v>
      </c>
      <c r="F22" s="42"/>
      <c r="G22" s="43">
        <f>E22*F22</f>
        <v>0</v>
      </c>
      <c r="H22" s="44"/>
      <c r="I22" s="45">
        <f>E22*H22</f>
        <v>0</v>
      </c>
    </row>
    <row r="23" spans="1:9" s="1" customFormat="1" ht="9" customHeight="1" x14ac:dyDescent="0.2">
      <c r="A23" s="4"/>
      <c r="B23" s="46" t="s">
        <v>31</v>
      </c>
      <c r="C23" s="247" t="s">
        <v>47</v>
      </c>
      <c r="D23" s="248"/>
      <c r="E23" s="248"/>
      <c r="F23" s="248"/>
      <c r="G23" s="248"/>
      <c r="H23" s="248"/>
      <c r="I23" s="249"/>
    </row>
    <row r="24" spans="1:9" s="1" customFormat="1" ht="9.75" x14ac:dyDescent="0.2">
      <c r="A24" s="35">
        <f>A22+1</f>
        <v>6</v>
      </c>
      <c r="B24" s="37" t="s">
        <v>48</v>
      </c>
      <c r="C24" s="38" t="s">
        <v>49</v>
      </c>
      <c r="D24" s="39" t="s">
        <v>30</v>
      </c>
      <c r="E24" s="40">
        <v>0.5</v>
      </c>
      <c r="F24" s="42"/>
      <c r="G24" s="43">
        <f>E24*F24</f>
        <v>0</v>
      </c>
      <c r="H24" s="44"/>
      <c r="I24" s="45">
        <f>E24*H24</f>
        <v>0</v>
      </c>
    </row>
    <row r="25" spans="1:9" s="1" customFormat="1" ht="9" customHeight="1" x14ac:dyDescent="0.2">
      <c r="A25" s="4"/>
      <c r="B25" s="46" t="s">
        <v>31</v>
      </c>
      <c r="C25" s="247" t="s">
        <v>50</v>
      </c>
      <c r="D25" s="248"/>
      <c r="E25" s="248"/>
      <c r="F25" s="248"/>
      <c r="G25" s="248"/>
      <c r="H25" s="248"/>
      <c r="I25" s="249"/>
    </row>
    <row r="26" spans="1:9" s="1" customFormat="1" ht="9.75" x14ac:dyDescent="0.2">
      <c r="A26" s="34"/>
      <c r="B26" s="37" t="s">
        <v>36</v>
      </c>
      <c r="C26" s="38" t="s">
        <v>51</v>
      </c>
      <c r="D26" s="39"/>
      <c r="E26" s="36"/>
      <c r="F26" s="34"/>
      <c r="G26" s="41"/>
      <c r="H26" s="36"/>
      <c r="I26" s="47"/>
    </row>
    <row r="27" spans="1:9" s="1" customFormat="1" ht="9.75" x14ac:dyDescent="0.2">
      <c r="A27" s="35">
        <f>A24+1</f>
        <v>7</v>
      </c>
      <c r="B27" s="37" t="s">
        <v>52</v>
      </c>
      <c r="C27" s="38" t="s">
        <v>53</v>
      </c>
      <c r="D27" s="39" t="s">
        <v>30</v>
      </c>
      <c r="E27" s="40">
        <v>6.25</v>
      </c>
      <c r="F27" s="42"/>
      <c r="G27" s="43">
        <f>E27*F27</f>
        <v>0</v>
      </c>
      <c r="H27" s="44"/>
      <c r="I27" s="45">
        <f>E27*H27</f>
        <v>0</v>
      </c>
    </row>
    <row r="28" spans="1:9" s="1" customFormat="1" ht="9" customHeight="1" x14ac:dyDescent="0.2">
      <c r="A28" s="4"/>
      <c r="B28" s="46" t="s">
        <v>31</v>
      </c>
      <c r="C28" s="247" t="s">
        <v>54</v>
      </c>
      <c r="D28" s="248"/>
      <c r="E28" s="248"/>
      <c r="F28" s="248"/>
      <c r="G28" s="248"/>
      <c r="H28" s="248"/>
      <c r="I28" s="249"/>
    </row>
    <row r="29" spans="1:9" s="1" customFormat="1" ht="9.75" x14ac:dyDescent="0.2">
      <c r="A29" s="35">
        <f>A27+1</f>
        <v>8</v>
      </c>
      <c r="B29" s="37" t="s">
        <v>48</v>
      </c>
      <c r="C29" s="38" t="s">
        <v>49</v>
      </c>
      <c r="D29" s="39" t="s">
        <v>30</v>
      </c>
      <c r="E29" s="40">
        <v>6.25</v>
      </c>
      <c r="F29" s="42"/>
      <c r="G29" s="43">
        <f>E29*F29</f>
        <v>0</v>
      </c>
      <c r="H29" s="44"/>
      <c r="I29" s="45">
        <f>E29*H29</f>
        <v>0</v>
      </c>
    </row>
    <row r="30" spans="1:9" s="1" customFormat="1" ht="9" customHeight="1" x14ac:dyDescent="0.2">
      <c r="A30" s="4"/>
      <c r="B30" s="46" t="s">
        <v>31</v>
      </c>
      <c r="C30" s="247" t="s">
        <v>55</v>
      </c>
      <c r="D30" s="248"/>
      <c r="E30" s="248"/>
      <c r="F30" s="248"/>
      <c r="G30" s="248"/>
      <c r="H30" s="248"/>
      <c r="I30" s="249"/>
    </row>
    <row r="31" spans="1:9" s="1" customFormat="1" ht="9.75" x14ac:dyDescent="0.2">
      <c r="A31" s="34"/>
      <c r="B31" s="37" t="s">
        <v>36</v>
      </c>
      <c r="C31" s="38" t="s">
        <v>56</v>
      </c>
      <c r="D31" s="39"/>
      <c r="E31" s="36"/>
      <c r="F31" s="34"/>
      <c r="G31" s="41"/>
      <c r="H31" s="36"/>
      <c r="I31" s="47"/>
    </row>
    <row r="32" spans="1:9" s="1" customFormat="1" ht="9.75" x14ac:dyDescent="0.2">
      <c r="A32" s="35">
        <f>A29+1</f>
        <v>9</v>
      </c>
      <c r="B32" s="37" t="s">
        <v>57</v>
      </c>
      <c r="C32" s="38" t="s">
        <v>58</v>
      </c>
      <c r="D32" s="39" t="s">
        <v>59</v>
      </c>
      <c r="E32" s="48">
        <v>13</v>
      </c>
      <c r="F32" s="42"/>
      <c r="G32" s="43">
        <f>E32*F32</f>
        <v>0</v>
      </c>
      <c r="H32" s="44"/>
      <c r="I32" s="45">
        <f>E32*H32</f>
        <v>0</v>
      </c>
    </row>
    <row r="33" spans="1:9" s="1" customFormat="1" ht="19.5" x14ac:dyDescent="0.2">
      <c r="A33" s="34"/>
      <c r="B33" s="37" t="s">
        <v>36</v>
      </c>
      <c r="C33" s="38" t="s">
        <v>60</v>
      </c>
      <c r="D33" s="39"/>
      <c r="E33" s="36"/>
      <c r="F33" s="34"/>
      <c r="G33" s="41"/>
      <c r="H33" s="36"/>
      <c r="I33" s="47"/>
    </row>
    <row r="34" spans="1:9" s="1" customFormat="1" ht="19.5" x14ac:dyDescent="0.2">
      <c r="A34" s="35">
        <f>A32+1</f>
        <v>10</v>
      </c>
      <c r="B34" s="37" t="s">
        <v>61</v>
      </c>
      <c r="C34" s="38" t="s">
        <v>62</v>
      </c>
      <c r="D34" s="39" t="s">
        <v>63</v>
      </c>
      <c r="E34" s="48">
        <v>1</v>
      </c>
      <c r="F34" s="42"/>
      <c r="G34" s="43">
        <f>E34*F34</f>
        <v>0</v>
      </c>
      <c r="H34" s="44"/>
      <c r="I34" s="45">
        <f>E34*H34</f>
        <v>0</v>
      </c>
    </row>
    <row r="35" spans="1:9" s="1" customFormat="1" ht="9.75" x14ac:dyDescent="0.2">
      <c r="A35" s="35">
        <f>A34+1</f>
        <v>11</v>
      </c>
      <c r="B35" s="37" t="s">
        <v>64</v>
      </c>
      <c r="C35" s="38" t="s">
        <v>65</v>
      </c>
      <c r="D35" s="39" t="s">
        <v>66</v>
      </c>
      <c r="E35" s="49">
        <v>286.5</v>
      </c>
      <c r="F35" s="42"/>
      <c r="G35" s="43">
        <f>E35*F35</f>
        <v>0</v>
      </c>
      <c r="H35" s="44"/>
      <c r="I35" s="45">
        <f>E35*H35</f>
        <v>0</v>
      </c>
    </row>
    <row r="36" spans="1:9" s="1" customFormat="1" ht="9" customHeight="1" x14ac:dyDescent="0.2">
      <c r="A36" s="4"/>
      <c r="B36" s="46" t="s">
        <v>31</v>
      </c>
      <c r="C36" s="247" t="s">
        <v>67</v>
      </c>
      <c r="D36" s="248"/>
      <c r="E36" s="248"/>
      <c r="F36" s="248"/>
      <c r="G36" s="248"/>
      <c r="H36" s="248"/>
      <c r="I36" s="249"/>
    </row>
    <row r="37" spans="1:9" s="1" customFormat="1" ht="9.75" x14ac:dyDescent="0.2">
      <c r="A37" s="35">
        <f>A35+1</f>
        <v>12</v>
      </c>
      <c r="B37" s="37" t="s">
        <v>68</v>
      </c>
      <c r="C37" s="38" t="s">
        <v>69</v>
      </c>
      <c r="D37" s="39" t="s">
        <v>30</v>
      </c>
      <c r="E37" s="40">
        <v>286.5</v>
      </c>
      <c r="F37" s="42"/>
      <c r="G37" s="43">
        <f>E37*F37</f>
        <v>0</v>
      </c>
      <c r="H37" s="44"/>
      <c r="I37" s="45">
        <f>E37*H37</f>
        <v>0</v>
      </c>
    </row>
    <row r="38" spans="1:9" s="1" customFormat="1" ht="9" customHeight="1" x14ac:dyDescent="0.2">
      <c r="A38" s="4"/>
      <c r="B38" s="46" t="s">
        <v>31</v>
      </c>
      <c r="C38" s="247" t="s">
        <v>70</v>
      </c>
      <c r="D38" s="248"/>
      <c r="E38" s="248"/>
      <c r="F38" s="248"/>
      <c r="G38" s="248"/>
      <c r="H38" s="248"/>
      <c r="I38" s="249"/>
    </row>
    <row r="39" spans="1:9" s="1" customFormat="1" ht="9.75" x14ac:dyDescent="0.2">
      <c r="A39" s="34"/>
      <c r="B39" s="37" t="s">
        <v>36</v>
      </c>
      <c r="C39" s="38" t="s">
        <v>71</v>
      </c>
      <c r="D39" s="39"/>
      <c r="E39" s="36"/>
      <c r="F39" s="34"/>
      <c r="G39" s="41"/>
      <c r="H39" s="36"/>
      <c r="I39" s="47"/>
    </row>
    <row r="40" spans="1:9" s="1" customFormat="1" ht="9.75" x14ac:dyDescent="0.2">
      <c r="A40" s="35">
        <f>A37+1</f>
        <v>13</v>
      </c>
      <c r="B40" s="37" t="s">
        <v>72</v>
      </c>
      <c r="C40" s="38" t="s">
        <v>73</v>
      </c>
      <c r="D40" s="39" t="s">
        <v>74</v>
      </c>
      <c r="E40" s="44">
        <v>24</v>
      </c>
      <c r="F40" s="42"/>
      <c r="G40" s="43">
        <f>E40*F40</f>
        <v>0</v>
      </c>
      <c r="H40" s="44"/>
      <c r="I40" s="45">
        <f>E40*H40</f>
        <v>0</v>
      </c>
    </row>
    <row r="41" spans="1:9" s="1" customFormat="1" ht="9" customHeight="1" x14ac:dyDescent="0.2">
      <c r="A41" s="4"/>
      <c r="B41" s="46" t="s">
        <v>31</v>
      </c>
      <c r="C41" s="247" t="s">
        <v>75</v>
      </c>
      <c r="D41" s="248"/>
      <c r="E41" s="248"/>
      <c r="F41" s="248"/>
      <c r="G41" s="248"/>
      <c r="H41" s="248"/>
      <c r="I41" s="249"/>
    </row>
    <row r="42" spans="1:9" s="1" customFormat="1" ht="9.75" x14ac:dyDescent="0.2">
      <c r="A42" s="35">
        <f>A40+1</f>
        <v>14</v>
      </c>
      <c r="B42" s="37" t="s">
        <v>76</v>
      </c>
      <c r="C42" s="38" t="s">
        <v>77</v>
      </c>
      <c r="D42" s="39" t="s">
        <v>74</v>
      </c>
      <c r="E42" s="44">
        <v>24</v>
      </c>
      <c r="F42" s="42"/>
      <c r="G42" s="43">
        <f>E42*F42</f>
        <v>0</v>
      </c>
      <c r="H42" s="44"/>
      <c r="I42" s="45">
        <f>E42*H42</f>
        <v>0</v>
      </c>
    </row>
    <row r="43" spans="1:9" s="1" customFormat="1" ht="9" customHeight="1" x14ac:dyDescent="0.2">
      <c r="A43" s="4"/>
      <c r="B43" s="46" t="s">
        <v>31</v>
      </c>
      <c r="C43" s="247" t="s">
        <v>78</v>
      </c>
      <c r="D43" s="248"/>
      <c r="E43" s="248"/>
      <c r="F43" s="248"/>
      <c r="G43" s="248"/>
      <c r="H43" s="248"/>
      <c r="I43" s="249"/>
    </row>
    <row r="44" spans="1:9" s="18" customFormat="1" ht="11.25" x14ac:dyDescent="0.2">
      <c r="A44" s="58"/>
      <c r="B44" s="59">
        <v>1</v>
      </c>
      <c r="C44" s="60" t="s">
        <v>79</v>
      </c>
      <c r="D44" s="61"/>
      <c r="E44" s="61"/>
      <c r="F44" s="62"/>
      <c r="G44" s="63">
        <f>SUM(G12:G43)</f>
        <v>0</v>
      </c>
      <c r="H44" s="64"/>
      <c r="I44" s="65">
        <f>SUM(I12:I43)</f>
        <v>0</v>
      </c>
    </row>
    <row r="45" spans="1:9" s="18" customFormat="1" ht="11.25" x14ac:dyDescent="0.2">
      <c r="A45" s="27"/>
      <c r="B45" s="28" t="s">
        <v>80</v>
      </c>
      <c r="C45" s="29" t="s">
        <v>81</v>
      </c>
      <c r="D45" s="26"/>
      <c r="E45" s="26"/>
      <c r="F45" s="30"/>
      <c r="G45" s="31"/>
      <c r="H45" s="32"/>
      <c r="I45" s="33"/>
    </row>
    <row r="46" spans="1:9" s="1" customFormat="1" ht="9.75" x14ac:dyDescent="0.2">
      <c r="A46" s="35">
        <f>A42+1</f>
        <v>15</v>
      </c>
      <c r="B46" s="37" t="s">
        <v>82</v>
      </c>
      <c r="C46" s="38" t="s">
        <v>83</v>
      </c>
      <c r="D46" s="39" t="s">
        <v>59</v>
      </c>
      <c r="E46" s="48">
        <v>15</v>
      </c>
      <c r="F46" s="42"/>
      <c r="G46" s="43">
        <f>E46*F46</f>
        <v>0</v>
      </c>
      <c r="H46" s="44"/>
      <c r="I46" s="45">
        <f>E46*H46</f>
        <v>0</v>
      </c>
    </row>
    <row r="47" spans="1:9" s="1" customFormat="1" ht="9.75" x14ac:dyDescent="0.2">
      <c r="A47" s="35">
        <f>A46+1</f>
        <v>16</v>
      </c>
      <c r="B47" s="37" t="s">
        <v>84</v>
      </c>
      <c r="C47" s="38" t="s">
        <v>85</v>
      </c>
      <c r="D47" s="39" t="s">
        <v>59</v>
      </c>
      <c r="E47" s="48">
        <v>3</v>
      </c>
      <c r="F47" s="42"/>
      <c r="G47" s="43">
        <f>E47*F47</f>
        <v>0</v>
      </c>
      <c r="H47" s="44"/>
      <c r="I47" s="45">
        <f>E47*H47</f>
        <v>0</v>
      </c>
    </row>
    <row r="48" spans="1:9" s="1" customFormat="1" ht="9.75" x14ac:dyDescent="0.2">
      <c r="A48" s="35">
        <f>A47+1</f>
        <v>17</v>
      </c>
      <c r="B48" s="37" t="s">
        <v>86</v>
      </c>
      <c r="C48" s="38" t="s">
        <v>87</v>
      </c>
      <c r="D48" s="39" t="s">
        <v>66</v>
      </c>
      <c r="E48" s="49">
        <v>0.5</v>
      </c>
      <c r="F48" s="42"/>
      <c r="G48" s="43">
        <f>E48*F48</f>
        <v>0</v>
      </c>
      <c r="H48" s="44"/>
      <c r="I48" s="45">
        <f>E48*H48</f>
        <v>0</v>
      </c>
    </row>
    <row r="49" spans="1:9" s="1" customFormat="1" ht="9" customHeight="1" x14ac:dyDescent="0.2">
      <c r="A49" s="4"/>
      <c r="B49" s="46" t="s">
        <v>31</v>
      </c>
      <c r="C49" s="247" t="s">
        <v>47</v>
      </c>
      <c r="D49" s="248"/>
      <c r="E49" s="248"/>
      <c r="F49" s="248"/>
      <c r="G49" s="248"/>
      <c r="H49" s="248"/>
      <c r="I49" s="249"/>
    </row>
    <row r="50" spans="1:9" s="1" customFormat="1" ht="48.75" x14ac:dyDescent="0.2">
      <c r="A50" s="34"/>
      <c r="B50" s="37" t="s">
        <v>36</v>
      </c>
      <c r="C50" s="38" t="s">
        <v>88</v>
      </c>
      <c r="D50" s="39"/>
      <c r="E50" s="36"/>
      <c r="F50" s="34"/>
      <c r="G50" s="41"/>
      <c r="H50" s="36"/>
      <c r="I50" s="47"/>
    </row>
    <row r="51" spans="1:9" s="18" customFormat="1" ht="11.25" x14ac:dyDescent="0.2">
      <c r="A51" s="58"/>
      <c r="B51" s="59">
        <v>3</v>
      </c>
      <c r="C51" s="60" t="s">
        <v>89</v>
      </c>
      <c r="D51" s="61"/>
      <c r="E51" s="61"/>
      <c r="F51" s="62"/>
      <c r="G51" s="63">
        <f>SUM(G46:G50)</f>
        <v>0</v>
      </c>
      <c r="H51" s="64"/>
      <c r="I51" s="65">
        <f>SUM(I46:I50)</f>
        <v>0</v>
      </c>
    </row>
    <row r="52" spans="1:9" s="18" customFormat="1" ht="11.25" x14ac:dyDescent="0.2">
      <c r="A52" s="27"/>
      <c r="B52" s="28" t="s">
        <v>90</v>
      </c>
      <c r="C52" s="29" t="s">
        <v>91</v>
      </c>
      <c r="D52" s="26"/>
      <c r="E52" s="26"/>
      <c r="F52" s="30"/>
      <c r="G52" s="31"/>
      <c r="H52" s="32"/>
      <c r="I52" s="33"/>
    </row>
    <row r="53" spans="1:9" s="1" customFormat="1" ht="9.75" x14ac:dyDescent="0.2">
      <c r="A53" s="35">
        <f>A48+1</f>
        <v>18</v>
      </c>
      <c r="B53" s="37" t="s">
        <v>92</v>
      </c>
      <c r="C53" s="38" t="s">
        <v>93</v>
      </c>
      <c r="D53" s="39" t="s">
        <v>66</v>
      </c>
      <c r="E53" s="48">
        <v>120</v>
      </c>
      <c r="F53" s="42"/>
      <c r="G53" s="43">
        <f>E53*F53</f>
        <v>0</v>
      </c>
      <c r="H53" s="44"/>
      <c r="I53" s="45">
        <f>E53*H53</f>
        <v>0</v>
      </c>
    </row>
    <row r="54" spans="1:9" s="1" customFormat="1" ht="9.75" x14ac:dyDescent="0.2">
      <c r="A54" s="35">
        <f>A53+1</f>
        <v>19</v>
      </c>
      <c r="B54" s="37" t="s">
        <v>94</v>
      </c>
      <c r="C54" s="38" t="s">
        <v>95</v>
      </c>
      <c r="D54" s="39" t="s">
        <v>66</v>
      </c>
      <c r="E54" s="48">
        <v>100</v>
      </c>
      <c r="F54" s="42"/>
      <c r="G54" s="43">
        <f>E54*F54</f>
        <v>0</v>
      </c>
      <c r="H54" s="44"/>
      <c r="I54" s="45">
        <f>E54*H54</f>
        <v>0</v>
      </c>
    </row>
    <row r="55" spans="1:9" s="1" customFormat="1" ht="9.75" x14ac:dyDescent="0.2">
      <c r="A55" s="35">
        <f>A54+1</f>
        <v>20</v>
      </c>
      <c r="B55" s="37" t="s">
        <v>96</v>
      </c>
      <c r="C55" s="38" t="s">
        <v>97</v>
      </c>
      <c r="D55" s="39" t="s">
        <v>66</v>
      </c>
      <c r="E55" s="48">
        <v>9</v>
      </c>
      <c r="F55" s="42"/>
      <c r="G55" s="43">
        <f>E55*F55</f>
        <v>0</v>
      </c>
      <c r="H55" s="44"/>
      <c r="I55" s="45">
        <f>E55*H55</f>
        <v>0</v>
      </c>
    </row>
    <row r="56" spans="1:9" s="1" customFormat="1" ht="9.75" x14ac:dyDescent="0.2">
      <c r="A56" s="35">
        <f>A55+1</f>
        <v>21</v>
      </c>
      <c r="B56" s="37" t="s">
        <v>98</v>
      </c>
      <c r="C56" s="38" t="s">
        <v>99</v>
      </c>
      <c r="D56" s="39" t="s">
        <v>66</v>
      </c>
      <c r="E56" s="49">
        <v>9</v>
      </c>
      <c r="F56" s="42"/>
      <c r="G56" s="43">
        <f>E56*F56</f>
        <v>0</v>
      </c>
      <c r="H56" s="44"/>
      <c r="I56" s="45">
        <f>E56*H56</f>
        <v>0</v>
      </c>
    </row>
    <row r="57" spans="1:9" s="1" customFormat="1" ht="9" customHeight="1" x14ac:dyDescent="0.2">
      <c r="A57" s="4"/>
      <c r="B57" s="46" t="s">
        <v>31</v>
      </c>
      <c r="C57" s="247" t="s">
        <v>100</v>
      </c>
      <c r="D57" s="248"/>
      <c r="E57" s="248"/>
      <c r="F57" s="248"/>
      <c r="G57" s="248"/>
      <c r="H57" s="248"/>
      <c r="I57" s="249"/>
    </row>
    <row r="58" spans="1:9" s="1" customFormat="1" ht="9.75" x14ac:dyDescent="0.2">
      <c r="A58" s="35">
        <f>A56+1</f>
        <v>22</v>
      </c>
      <c r="B58" s="37" t="s">
        <v>101</v>
      </c>
      <c r="C58" s="38" t="s">
        <v>102</v>
      </c>
      <c r="D58" s="39" t="s">
        <v>66</v>
      </c>
      <c r="E58" s="49">
        <v>9</v>
      </c>
      <c r="F58" s="42"/>
      <c r="G58" s="43">
        <f>E58*F58</f>
        <v>0</v>
      </c>
      <c r="H58" s="44"/>
      <c r="I58" s="45">
        <f>E58*H58</f>
        <v>0</v>
      </c>
    </row>
    <row r="59" spans="1:9" s="1" customFormat="1" ht="9" customHeight="1" x14ac:dyDescent="0.2">
      <c r="A59" s="4"/>
      <c r="B59" s="46" t="s">
        <v>31</v>
      </c>
      <c r="C59" s="247" t="s">
        <v>100</v>
      </c>
      <c r="D59" s="248"/>
      <c r="E59" s="248"/>
      <c r="F59" s="248"/>
      <c r="G59" s="248"/>
      <c r="H59" s="248"/>
      <c r="I59" s="249"/>
    </row>
    <row r="60" spans="1:9" s="1" customFormat="1" ht="9.75" x14ac:dyDescent="0.2">
      <c r="A60" s="35">
        <f>A58+1</f>
        <v>23</v>
      </c>
      <c r="B60" s="37" t="s">
        <v>103</v>
      </c>
      <c r="C60" s="38" t="s">
        <v>104</v>
      </c>
      <c r="D60" s="39" t="s">
        <v>66</v>
      </c>
      <c r="E60" s="49">
        <v>9</v>
      </c>
      <c r="F60" s="42"/>
      <c r="G60" s="43">
        <f>E60*F60</f>
        <v>0</v>
      </c>
      <c r="H60" s="44"/>
      <c r="I60" s="45">
        <f>E60*H60</f>
        <v>0</v>
      </c>
    </row>
    <row r="61" spans="1:9" s="1" customFormat="1" ht="9" customHeight="1" x14ac:dyDescent="0.2">
      <c r="A61" s="4"/>
      <c r="B61" s="46" t="s">
        <v>31</v>
      </c>
      <c r="C61" s="247" t="s">
        <v>100</v>
      </c>
      <c r="D61" s="248"/>
      <c r="E61" s="248"/>
      <c r="F61" s="248"/>
      <c r="G61" s="248"/>
      <c r="H61" s="248"/>
      <c r="I61" s="249"/>
    </row>
    <row r="62" spans="1:9" s="1" customFormat="1" ht="9.75" x14ac:dyDescent="0.2">
      <c r="A62" s="35">
        <f>A60+1</f>
        <v>24</v>
      </c>
      <c r="B62" s="37" t="s">
        <v>48</v>
      </c>
      <c r="C62" s="38" t="s">
        <v>49</v>
      </c>
      <c r="D62" s="39" t="s">
        <v>30</v>
      </c>
      <c r="E62" s="40">
        <v>0.45</v>
      </c>
      <c r="F62" s="42"/>
      <c r="G62" s="43">
        <f>E62*F62</f>
        <v>0</v>
      </c>
      <c r="H62" s="44"/>
      <c r="I62" s="45">
        <f>E62*H62</f>
        <v>0</v>
      </c>
    </row>
    <row r="63" spans="1:9" s="1" customFormat="1" ht="9" customHeight="1" x14ac:dyDescent="0.2">
      <c r="A63" s="4"/>
      <c r="B63" s="46" t="s">
        <v>31</v>
      </c>
      <c r="C63" s="247" t="s">
        <v>105</v>
      </c>
      <c r="D63" s="248"/>
      <c r="E63" s="248"/>
      <c r="F63" s="248"/>
      <c r="G63" s="248"/>
      <c r="H63" s="248"/>
      <c r="I63" s="249"/>
    </row>
    <row r="64" spans="1:9" s="1" customFormat="1" ht="9.75" x14ac:dyDescent="0.2">
      <c r="A64" s="35">
        <f>A62+1</f>
        <v>25</v>
      </c>
      <c r="B64" s="37" t="s">
        <v>106</v>
      </c>
      <c r="C64" s="38" t="s">
        <v>107</v>
      </c>
      <c r="D64" s="39" t="s">
        <v>30</v>
      </c>
      <c r="E64" s="40">
        <v>0.9</v>
      </c>
      <c r="F64" s="42"/>
      <c r="G64" s="43">
        <f>E64*F64</f>
        <v>0</v>
      </c>
      <c r="H64" s="44"/>
      <c r="I64" s="45">
        <f>E64*H64</f>
        <v>0</v>
      </c>
    </row>
    <row r="65" spans="1:9" s="1" customFormat="1" ht="9" customHeight="1" x14ac:dyDescent="0.2">
      <c r="A65" s="4"/>
      <c r="B65" s="46" t="s">
        <v>31</v>
      </c>
      <c r="C65" s="247" t="s">
        <v>108</v>
      </c>
      <c r="D65" s="248"/>
      <c r="E65" s="248"/>
      <c r="F65" s="248"/>
      <c r="G65" s="248"/>
      <c r="H65" s="248"/>
      <c r="I65" s="249"/>
    </row>
    <row r="66" spans="1:9" s="1" customFormat="1" ht="9.75" x14ac:dyDescent="0.2">
      <c r="A66" s="34"/>
      <c r="B66" s="37" t="s">
        <v>36</v>
      </c>
      <c r="C66" s="38" t="s">
        <v>109</v>
      </c>
      <c r="D66" s="39"/>
      <c r="E66" s="36"/>
      <c r="F66" s="34"/>
      <c r="G66" s="41"/>
      <c r="H66" s="36"/>
      <c r="I66" s="47"/>
    </row>
    <row r="67" spans="1:9" s="1" customFormat="1" ht="9.75" x14ac:dyDescent="0.2">
      <c r="A67" s="35">
        <f>A64+1</f>
        <v>26</v>
      </c>
      <c r="B67" s="37" t="s">
        <v>110</v>
      </c>
      <c r="C67" s="38" t="s">
        <v>111</v>
      </c>
      <c r="D67" s="39" t="s">
        <v>66</v>
      </c>
      <c r="E67" s="49">
        <v>0.9</v>
      </c>
      <c r="F67" s="42"/>
      <c r="G67" s="43">
        <f>E67*F67</f>
        <v>0</v>
      </c>
      <c r="H67" s="44"/>
      <c r="I67" s="45">
        <f>E67*H67</f>
        <v>0</v>
      </c>
    </row>
    <row r="68" spans="1:9" s="1" customFormat="1" ht="9" customHeight="1" x14ac:dyDescent="0.2">
      <c r="A68" s="4"/>
      <c r="B68" s="46" t="s">
        <v>31</v>
      </c>
      <c r="C68" s="247" t="s">
        <v>108</v>
      </c>
      <c r="D68" s="248"/>
      <c r="E68" s="248"/>
      <c r="F68" s="248"/>
      <c r="G68" s="248"/>
      <c r="H68" s="248"/>
      <c r="I68" s="249"/>
    </row>
    <row r="69" spans="1:9" s="1" customFormat="1" ht="9.75" x14ac:dyDescent="0.2">
      <c r="A69" s="35">
        <f>A67+1</f>
        <v>27</v>
      </c>
      <c r="B69" s="37" t="s">
        <v>112</v>
      </c>
      <c r="C69" s="38" t="s">
        <v>113</v>
      </c>
      <c r="D69" s="39" t="s">
        <v>30</v>
      </c>
      <c r="E69" s="40">
        <v>0.9</v>
      </c>
      <c r="F69" s="42"/>
      <c r="G69" s="43">
        <f>E69*F69</f>
        <v>0</v>
      </c>
      <c r="H69" s="44"/>
      <c r="I69" s="45">
        <f>E69*H69</f>
        <v>0</v>
      </c>
    </row>
    <row r="70" spans="1:9" s="1" customFormat="1" ht="9" customHeight="1" x14ac:dyDescent="0.2">
      <c r="A70" s="4"/>
      <c r="B70" s="46" t="s">
        <v>31</v>
      </c>
      <c r="C70" s="247" t="s">
        <v>114</v>
      </c>
      <c r="D70" s="248"/>
      <c r="E70" s="248"/>
      <c r="F70" s="248"/>
      <c r="G70" s="248"/>
      <c r="H70" s="248"/>
      <c r="I70" s="249"/>
    </row>
    <row r="71" spans="1:9" s="18" customFormat="1" ht="11.25" x14ac:dyDescent="0.2">
      <c r="A71" s="58"/>
      <c r="B71" s="59">
        <v>9</v>
      </c>
      <c r="C71" s="60" t="s">
        <v>115</v>
      </c>
      <c r="D71" s="61"/>
      <c r="E71" s="61"/>
      <c r="F71" s="62"/>
      <c r="G71" s="63">
        <f>SUM(G53:G70)</f>
        <v>0</v>
      </c>
      <c r="H71" s="64"/>
      <c r="I71" s="65">
        <f>SUM(I53:I70)</f>
        <v>0</v>
      </c>
    </row>
    <row r="72" spans="1:9" s="18" customFormat="1" ht="11.25" x14ac:dyDescent="0.2">
      <c r="A72" s="27"/>
      <c r="B72" s="28" t="s">
        <v>116</v>
      </c>
      <c r="C72" s="29" t="s">
        <v>117</v>
      </c>
      <c r="D72" s="26"/>
      <c r="E72" s="26"/>
      <c r="F72" s="30"/>
      <c r="G72" s="31"/>
      <c r="H72" s="32"/>
      <c r="I72" s="33"/>
    </row>
    <row r="73" spans="1:9" s="1" customFormat="1" ht="9.75" x14ac:dyDescent="0.2">
      <c r="A73" s="35">
        <f>A69+1</f>
        <v>28</v>
      </c>
      <c r="B73" s="37" t="s">
        <v>118</v>
      </c>
      <c r="C73" s="38" t="s">
        <v>119</v>
      </c>
      <c r="D73" s="39" t="s">
        <v>74</v>
      </c>
      <c r="E73" s="44">
        <v>3</v>
      </c>
      <c r="F73" s="42"/>
      <c r="G73" s="43">
        <f>E73*F73</f>
        <v>0</v>
      </c>
      <c r="H73" s="44"/>
      <c r="I73" s="45">
        <f>E73*H73</f>
        <v>0</v>
      </c>
    </row>
    <row r="74" spans="1:9" s="1" customFormat="1" ht="9" customHeight="1" x14ac:dyDescent="0.2">
      <c r="A74" s="4"/>
      <c r="B74" s="46" t="s">
        <v>31</v>
      </c>
      <c r="C74" s="247" t="s">
        <v>120</v>
      </c>
      <c r="D74" s="248"/>
      <c r="E74" s="248"/>
      <c r="F74" s="248"/>
      <c r="G74" s="248"/>
      <c r="H74" s="248"/>
      <c r="I74" s="249"/>
    </row>
    <row r="75" spans="1:9" s="1" customFormat="1" ht="9.75" x14ac:dyDescent="0.2">
      <c r="A75" s="35">
        <f>A73+1</f>
        <v>29</v>
      </c>
      <c r="B75" s="37" t="s">
        <v>121</v>
      </c>
      <c r="C75" s="38" t="s">
        <v>122</v>
      </c>
      <c r="D75" s="39" t="s">
        <v>59</v>
      </c>
      <c r="E75" s="48">
        <v>2</v>
      </c>
      <c r="F75" s="42"/>
      <c r="G75" s="43">
        <f>E75*F75</f>
        <v>0</v>
      </c>
      <c r="H75" s="44"/>
      <c r="I75" s="45">
        <f>E75*H75</f>
        <v>0</v>
      </c>
    </row>
    <row r="76" spans="1:9" s="18" customFormat="1" ht="11.25" x14ac:dyDescent="0.2">
      <c r="A76" s="58"/>
      <c r="B76" s="59">
        <v>96</v>
      </c>
      <c r="C76" s="60" t="s">
        <v>123</v>
      </c>
      <c r="D76" s="61"/>
      <c r="E76" s="61"/>
      <c r="F76" s="62"/>
      <c r="G76" s="63">
        <f>SUM(G73:G75)</f>
        <v>0</v>
      </c>
      <c r="H76" s="64"/>
      <c r="I76" s="65">
        <f>SUM(I73:I75)</f>
        <v>0</v>
      </c>
    </row>
    <row r="77" spans="1:9" s="18" customFormat="1" ht="11.25" x14ac:dyDescent="0.2">
      <c r="A77" s="27"/>
      <c r="B77" s="28" t="s">
        <v>124</v>
      </c>
      <c r="C77" s="29" t="s">
        <v>125</v>
      </c>
      <c r="D77" s="26"/>
      <c r="E77" s="26"/>
      <c r="F77" s="30"/>
      <c r="G77" s="31"/>
      <c r="H77" s="32"/>
      <c r="I77" s="33"/>
    </row>
    <row r="78" spans="1:9" s="1" customFormat="1" ht="9.75" x14ac:dyDescent="0.2">
      <c r="A78" s="35">
        <f>A75+1</f>
        <v>30</v>
      </c>
      <c r="B78" s="37" t="s">
        <v>126</v>
      </c>
      <c r="C78" s="38" t="s">
        <v>127</v>
      </c>
      <c r="D78" s="39" t="s">
        <v>128</v>
      </c>
      <c r="E78" s="40">
        <v>5.0000000000000001E-3</v>
      </c>
      <c r="F78" s="42"/>
      <c r="G78" s="43">
        <f>E78*F78</f>
        <v>0</v>
      </c>
      <c r="H78" s="44"/>
      <c r="I78" s="45">
        <f>E78*H78</f>
        <v>0</v>
      </c>
    </row>
    <row r="79" spans="1:9" s="1" customFormat="1" ht="9.75" x14ac:dyDescent="0.2">
      <c r="A79" s="35">
        <f>A78+1</f>
        <v>31</v>
      </c>
      <c r="B79" s="37" t="s">
        <v>129</v>
      </c>
      <c r="C79" s="38" t="s">
        <v>130</v>
      </c>
      <c r="D79" s="39" t="s">
        <v>128</v>
      </c>
      <c r="E79" s="49">
        <v>0.05</v>
      </c>
      <c r="F79" s="42"/>
      <c r="G79" s="43">
        <f>E79*F79</f>
        <v>0</v>
      </c>
      <c r="H79" s="44"/>
      <c r="I79" s="45">
        <f>E79*H79</f>
        <v>0</v>
      </c>
    </row>
    <row r="80" spans="1:9" s="1" customFormat="1" ht="9.75" x14ac:dyDescent="0.2">
      <c r="A80" s="35">
        <f>A79+1</f>
        <v>32</v>
      </c>
      <c r="B80" s="37" t="s">
        <v>131</v>
      </c>
      <c r="C80" s="38" t="s">
        <v>132</v>
      </c>
      <c r="D80" s="39" t="s">
        <v>128</v>
      </c>
      <c r="E80" s="49">
        <v>0.05</v>
      </c>
      <c r="F80" s="42"/>
      <c r="G80" s="43">
        <f>E80*F80</f>
        <v>0</v>
      </c>
      <c r="H80" s="44"/>
      <c r="I80" s="45">
        <f>E80*H80</f>
        <v>0</v>
      </c>
    </row>
    <row r="81" spans="1:9" s="1" customFormat="1" ht="9.75" x14ac:dyDescent="0.2">
      <c r="A81" s="35">
        <f>A80+1</f>
        <v>33</v>
      </c>
      <c r="B81" s="37" t="s">
        <v>133</v>
      </c>
      <c r="C81" s="38" t="s">
        <v>134</v>
      </c>
      <c r="D81" s="39" t="s">
        <v>128</v>
      </c>
      <c r="E81" s="40">
        <v>23.131</v>
      </c>
      <c r="F81" s="42"/>
      <c r="G81" s="43">
        <f>E81*F81</f>
        <v>0</v>
      </c>
      <c r="H81" s="44"/>
      <c r="I81" s="45">
        <f>E81*H81</f>
        <v>0</v>
      </c>
    </row>
    <row r="82" spans="1:9" s="1" customFormat="1" ht="9" customHeight="1" x14ac:dyDescent="0.2">
      <c r="A82" s="4"/>
      <c r="B82" s="46" t="s">
        <v>31</v>
      </c>
      <c r="C82" s="247" t="s">
        <v>135</v>
      </c>
      <c r="D82" s="248"/>
      <c r="E82" s="248"/>
      <c r="F82" s="248"/>
      <c r="G82" s="248"/>
      <c r="H82" s="248"/>
      <c r="I82" s="249"/>
    </row>
    <row r="83" spans="1:9" s="1" customFormat="1" ht="9.75" x14ac:dyDescent="0.2">
      <c r="A83" s="35">
        <f>A81+1</f>
        <v>34</v>
      </c>
      <c r="B83" s="37" t="s">
        <v>136</v>
      </c>
      <c r="C83" s="38" t="s">
        <v>137</v>
      </c>
      <c r="D83" s="39" t="s">
        <v>128</v>
      </c>
      <c r="E83" s="40">
        <v>0.10500000000000001</v>
      </c>
      <c r="F83" s="42"/>
      <c r="G83" s="43">
        <f>E83*F83</f>
        <v>0</v>
      </c>
      <c r="H83" s="44"/>
      <c r="I83" s="45">
        <f>E83*H83</f>
        <v>0</v>
      </c>
    </row>
    <row r="84" spans="1:9" s="1" customFormat="1" ht="9" customHeight="1" x14ac:dyDescent="0.2">
      <c r="A84" s="4"/>
      <c r="B84" s="46" t="s">
        <v>31</v>
      </c>
      <c r="C84" s="247" t="s">
        <v>138</v>
      </c>
      <c r="D84" s="248"/>
      <c r="E84" s="248"/>
      <c r="F84" s="248"/>
      <c r="G84" s="248"/>
      <c r="H84" s="248"/>
      <c r="I84" s="249"/>
    </row>
    <row r="85" spans="1:9" s="1" customFormat="1" ht="9.75" x14ac:dyDescent="0.2">
      <c r="A85" s="35">
        <f>A83+1</f>
        <v>35</v>
      </c>
      <c r="B85" s="37" t="s">
        <v>139</v>
      </c>
      <c r="C85" s="38" t="s">
        <v>140</v>
      </c>
      <c r="D85" s="39" t="s">
        <v>128</v>
      </c>
      <c r="E85" s="40">
        <v>23.131</v>
      </c>
      <c r="F85" s="42"/>
      <c r="G85" s="43">
        <f>E85*F85</f>
        <v>0</v>
      </c>
      <c r="H85" s="44"/>
      <c r="I85" s="45">
        <f>E85*H85</f>
        <v>0</v>
      </c>
    </row>
    <row r="86" spans="1:9" s="1" customFormat="1" ht="9" customHeight="1" x14ac:dyDescent="0.2">
      <c r="A86" s="4"/>
      <c r="B86" s="46" t="s">
        <v>31</v>
      </c>
      <c r="C86" s="247" t="s">
        <v>141</v>
      </c>
      <c r="D86" s="248"/>
      <c r="E86" s="248"/>
      <c r="F86" s="248"/>
      <c r="G86" s="248"/>
      <c r="H86" s="248"/>
      <c r="I86" s="249"/>
    </row>
    <row r="87" spans="1:9" s="1" customFormat="1" ht="9.75" x14ac:dyDescent="0.2">
      <c r="A87" s="35">
        <f>A85+1</f>
        <v>36</v>
      </c>
      <c r="B87" s="37" t="s">
        <v>142</v>
      </c>
      <c r="C87" s="38" t="s">
        <v>143</v>
      </c>
      <c r="D87" s="39" t="s">
        <v>128</v>
      </c>
      <c r="E87" s="40">
        <v>6.4000000000000001E-2</v>
      </c>
      <c r="F87" s="42"/>
      <c r="G87" s="43">
        <f>E87*F87</f>
        <v>0</v>
      </c>
      <c r="H87" s="44"/>
      <c r="I87" s="45">
        <f>E87*H87</f>
        <v>0</v>
      </c>
    </row>
    <row r="88" spans="1:9" s="1" customFormat="1" ht="9.75" x14ac:dyDescent="0.2">
      <c r="A88" s="35">
        <f>A87+1</f>
        <v>37</v>
      </c>
      <c r="B88" s="37" t="s">
        <v>144</v>
      </c>
      <c r="C88" s="38" t="s">
        <v>145</v>
      </c>
      <c r="D88" s="39" t="s">
        <v>128</v>
      </c>
      <c r="E88" s="40">
        <v>0.10500000000000001</v>
      </c>
      <c r="F88" s="42"/>
      <c r="G88" s="43">
        <f>E88*F88</f>
        <v>0</v>
      </c>
      <c r="H88" s="44"/>
      <c r="I88" s="45">
        <f>E88*H88</f>
        <v>0</v>
      </c>
    </row>
    <row r="89" spans="1:9" s="1" customFormat="1" ht="9" customHeight="1" x14ac:dyDescent="0.2">
      <c r="A89" s="4"/>
      <c r="B89" s="46" t="s">
        <v>31</v>
      </c>
      <c r="C89" s="247" t="s">
        <v>146</v>
      </c>
      <c r="D89" s="248"/>
      <c r="E89" s="248"/>
      <c r="F89" s="248"/>
      <c r="G89" s="248"/>
      <c r="H89" s="248"/>
      <c r="I89" s="249"/>
    </row>
    <row r="90" spans="1:9" s="1" customFormat="1" ht="9.75" x14ac:dyDescent="0.2">
      <c r="A90" s="35">
        <f>A88+1</f>
        <v>38</v>
      </c>
      <c r="B90" s="37" t="s">
        <v>147</v>
      </c>
      <c r="C90" s="38" t="s">
        <v>148</v>
      </c>
      <c r="D90" s="39" t="s">
        <v>128</v>
      </c>
      <c r="E90" s="40">
        <v>23.3</v>
      </c>
      <c r="F90" s="42"/>
      <c r="G90" s="43">
        <f>E90*F90</f>
        <v>0</v>
      </c>
      <c r="H90" s="44"/>
      <c r="I90" s="45">
        <f>E90*H90</f>
        <v>0</v>
      </c>
    </row>
    <row r="91" spans="1:9" s="1" customFormat="1" ht="9" customHeight="1" x14ac:dyDescent="0.2">
      <c r="A91" s="4"/>
      <c r="B91" s="46" t="s">
        <v>31</v>
      </c>
      <c r="C91" s="247" t="s">
        <v>149</v>
      </c>
      <c r="D91" s="248"/>
      <c r="E91" s="248"/>
      <c r="F91" s="248"/>
      <c r="G91" s="248"/>
      <c r="H91" s="248"/>
      <c r="I91" s="249"/>
    </row>
    <row r="92" spans="1:9" s="1" customFormat="1" ht="9.75" x14ac:dyDescent="0.2">
      <c r="A92" s="35">
        <f>A90+1</f>
        <v>39</v>
      </c>
      <c r="B92" s="37" t="s">
        <v>150</v>
      </c>
      <c r="C92" s="38" t="s">
        <v>151</v>
      </c>
      <c r="D92" s="39" t="s">
        <v>128</v>
      </c>
      <c r="E92" s="40">
        <v>349.5</v>
      </c>
      <c r="F92" s="42"/>
      <c r="G92" s="43">
        <f>E92*F92</f>
        <v>0</v>
      </c>
      <c r="H92" s="44"/>
      <c r="I92" s="45">
        <f>E92*H92</f>
        <v>0</v>
      </c>
    </row>
    <row r="93" spans="1:9" s="1" customFormat="1" ht="9" customHeight="1" x14ac:dyDescent="0.2">
      <c r="A93" s="4"/>
      <c r="B93" s="46" t="s">
        <v>31</v>
      </c>
      <c r="C93" s="247" t="s">
        <v>152</v>
      </c>
      <c r="D93" s="248"/>
      <c r="E93" s="248"/>
      <c r="F93" s="248"/>
      <c r="G93" s="248"/>
      <c r="H93" s="248"/>
      <c r="I93" s="249"/>
    </row>
    <row r="94" spans="1:9" s="1" customFormat="1" ht="9.75" x14ac:dyDescent="0.2">
      <c r="A94" s="34"/>
      <c r="B94" s="37"/>
      <c r="C94" s="38" t="s">
        <v>153</v>
      </c>
      <c r="D94" s="39" t="s">
        <v>154</v>
      </c>
      <c r="E94" s="48">
        <v>15</v>
      </c>
      <c r="F94" s="34"/>
      <c r="G94" s="41"/>
      <c r="H94" s="36"/>
      <c r="I94" s="47"/>
    </row>
    <row r="95" spans="1:9" s="18" customFormat="1" ht="12" thickBot="1" x14ac:dyDescent="0.25">
      <c r="A95" s="50"/>
      <c r="B95" s="52" t="s">
        <v>155</v>
      </c>
      <c r="C95" s="53" t="s">
        <v>156</v>
      </c>
      <c r="D95" s="51"/>
      <c r="E95" s="51"/>
      <c r="F95" s="54"/>
      <c r="G95" s="56">
        <f>SUM(G78:G94)</f>
        <v>0</v>
      </c>
      <c r="H95" s="55"/>
      <c r="I95" s="57">
        <f>SUM(I78:I94)</f>
        <v>0</v>
      </c>
    </row>
    <row r="96" spans="1:9" ht="13.5" thickBot="1" x14ac:dyDescent="0.25">
      <c r="A96" s="66"/>
      <c r="B96" s="66"/>
      <c r="C96" s="66"/>
      <c r="D96" s="66"/>
      <c r="E96" s="66"/>
      <c r="F96" s="66"/>
      <c r="G96" s="66"/>
      <c r="H96" s="66"/>
      <c r="I96" s="66"/>
    </row>
    <row r="97" spans="1:9" s="1" customFormat="1" ht="9.75" customHeight="1" x14ac:dyDescent="0.2">
      <c r="A97" s="5" t="s">
        <v>4</v>
      </c>
      <c r="B97" s="251" t="s">
        <v>8</v>
      </c>
      <c r="C97" s="251" t="s">
        <v>10</v>
      </c>
      <c r="D97" s="251" t="s">
        <v>12</v>
      </c>
      <c r="E97" s="251" t="s">
        <v>14</v>
      </c>
      <c r="F97" s="252" t="s">
        <v>16</v>
      </c>
      <c r="G97" s="160"/>
      <c r="H97" s="160"/>
      <c r="I97" s="221"/>
    </row>
    <row r="98" spans="1:9" s="1" customFormat="1" ht="9.75" customHeight="1" x14ac:dyDescent="0.2">
      <c r="A98" s="6" t="s">
        <v>5</v>
      </c>
      <c r="B98" s="140"/>
      <c r="C98" s="140"/>
      <c r="D98" s="140"/>
      <c r="E98" s="140"/>
      <c r="F98" s="253" t="s">
        <v>17</v>
      </c>
      <c r="G98" s="138"/>
      <c r="H98" s="254" t="s">
        <v>22</v>
      </c>
      <c r="I98" s="168"/>
    </row>
    <row r="99" spans="1:9" s="1" customFormat="1" ht="9.75" customHeight="1" x14ac:dyDescent="0.2">
      <c r="A99" s="6" t="s">
        <v>6</v>
      </c>
      <c r="B99" s="140"/>
      <c r="C99" s="140"/>
      <c r="D99" s="140"/>
      <c r="E99" s="140"/>
      <c r="F99" s="9" t="s">
        <v>18</v>
      </c>
      <c r="G99" s="11" t="s">
        <v>20</v>
      </c>
      <c r="H99" s="13" t="s">
        <v>18</v>
      </c>
      <c r="I99" s="15" t="s">
        <v>20</v>
      </c>
    </row>
    <row r="100" spans="1:9" s="1" customFormat="1" ht="9.75" customHeight="1" thickBot="1" x14ac:dyDescent="0.25">
      <c r="A100" s="7" t="s">
        <v>7</v>
      </c>
      <c r="B100" s="8" t="s">
        <v>9</v>
      </c>
      <c r="C100" s="8" t="s">
        <v>11</v>
      </c>
      <c r="D100" s="8" t="s">
        <v>13</v>
      </c>
      <c r="E100" s="8" t="s">
        <v>15</v>
      </c>
      <c r="F100" s="10" t="s">
        <v>19</v>
      </c>
      <c r="G100" s="12" t="s">
        <v>21</v>
      </c>
      <c r="H100" s="14" t="s">
        <v>23</v>
      </c>
      <c r="I100" s="16" t="s">
        <v>24</v>
      </c>
    </row>
    <row r="101" spans="1:9" s="18" customFormat="1" ht="11.25" x14ac:dyDescent="0.2">
      <c r="A101" s="20"/>
      <c r="B101" s="19"/>
      <c r="C101" s="21" t="s">
        <v>157</v>
      </c>
      <c r="D101" s="19"/>
      <c r="E101" s="19"/>
      <c r="F101" s="22"/>
      <c r="G101" s="23"/>
      <c r="H101" s="24"/>
      <c r="I101" s="25"/>
    </row>
    <row r="102" spans="1:9" s="18" customFormat="1" ht="11.25" x14ac:dyDescent="0.2">
      <c r="A102" s="27"/>
      <c r="B102" s="28" t="s">
        <v>158</v>
      </c>
      <c r="C102" s="29" t="s">
        <v>159</v>
      </c>
      <c r="D102" s="26"/>
      <c r="E102" s="26"/>
      <c r="F102" s="30"/>
      <c r="G102" s="31"/>
      <c r="H102" s="32"/>
      <c r="I102" s="33"/>
    </row>
    <row r="103" spans="1:9" s="1" customFormat="1" ht="9.75" x14ac:dyDescent="0.2">
      <c r="A103" s="35">
        <f>A92+1</f>
        <v>40</v>
      </c>
      <c r="B103" s="37" t="s">
        <v>160</v>
      </c>
      <c r="C103" s="38" t="s">
        <v>161</v>
      </c>
      <c r="D103" s="39" t="s">
        <v>66</v>
      </c>
      <c r="E103" s="49">
        <v>6</v>
      </c>
      <c r="F103" s="42"/>
      <c r="G103" s="43">
        <f>E103*F103</f>
        <v>0</v>
      </c>
      <c r="H103" s="44"/>
      <c r="I103" s="45">
        <f>E103*H103</f>
        <v>0</v>
      </c>
    </row>
    <row r="104" spans="1:9" s="1" customFormat="1" ht="9" customHeight="1" x14ac:dyDescent="0.2">
      <c r="A104" s="4"/>
      <c r="B104" s="46" t="s">
        <v>31</v>
      </c>
      <c r="C104" s="247" t="s">
        <v>162</v>
      </c>
      <c r="D104" s="248"/>
      <c r="E104" s="248"/>
      <c r="F104" s="248"/>
      <c r="G104" s="248"/>
      <c r="H104" s="248"/>
      <c r="I104" s="249"/>
    </row>
    <row r="105" spans="1:9" s="1" customFormat="1" ht="9.75" x14ac:dyDescent="0.2">
      <c r="A105" s="35">
        <f>A103+1</f>
        <v>41</v>
      </c>
      <c r="B105" s="37" t="s">
        <v>163</v>
      </c>
      <c r="C105" s="38" t="s">
        <v>516</v>
      </c>
      <c r="D105" s="39" t="s">
        <v>164</v>
      </c>
      <c r="E105" s="48">
        <v>3</v>
      </c>
      <c r="F105" s="42"/>
      <c r="G105" s="43">
        <f>E105*F105</f>
        <v>0</v>
      </c>
      <c r="H105" s="44"/>
      <c r="I105" s="45">
        <f>E105*H105</f>
        <v>0</v>
      </c>
    </row>
    <row r="106" spans="1:9" s="1" customFormat="1" ht="9.75" x14ac:dyDescent="0.2">
      <c r="A106" s="35">
        <f>A105+1</f>
        <v>42</v>
      </c>
      <c r="B106" s="37" t="s">
        <v>165</v>
      </c>
      <c r="C106" s="38" t="s">
        <v>166</v>
      </c>
      <c r="D106" s="39" t="s">
        <v>66</v>
      </c>
      <c r="E106" s="49">
        <v>6</v>
      </c>
      <c r="F106" s="42"/>
      <c r="G106" s="43">
        <f>E106*F106</f>
        <v>0</v>
      </c>
      <c r="H106" s="44"/>
      <c r="I106" s="45">
        <f>E106*H106</f>
        <v>0</v>
      </c>
    </row>
    <row r="107" spans="1:9" s="1" customFormat="1" ht="9" customHeight="1" x14ac:dyDescent="0.2">
      <c r="A107" s="4"/>
      <c r="B107" s="46" t="s">
        <v>31</v>
      </c>
      <c r="C107" s="247" t="s">
        <v>162</v>
      </c>
      <c r="D107" s="248"/>
      <c r="E107" s="248"/>
      <c r="F107" s="248"/>
      <c r="G107" s="248"/>
      <c r="H107" s="248"/>
      <c r="I107" s="249"/>
    </row>
    <row r="108" spans="1:9" s="1" customFormat="1" ht="9.75" x14ac:dyDescent="0.2">
      <c r="A108" s="35">
        <f>A106+1</f>
        <v>43</v>
      </c>
      <c r="B108" s="37" t="s">
        <v>167</v>
      </c>
      <c r="C108" s="38" t="s">
        <v>168</v>
      </c>
      <c r="D108" s="39" t="s">
        <v>164</v>
      </c>
      <c r="E108" s="48">
        <v>13</v>
      </c>
      <c r="F108" s="42"/>
      <c r="G108" s="43">
        <f>E108*F108</f>
        <v>0</v>
      </c>
      <c r="H108" s="44"/>
      <c r="I108" s="45">
        <f>E108*H108</f>
        <v>0</v>
      </c>
    </row>
    <row r="109" spans="1:9" s="1" customFormat="1" ht="9.75" x14ac:dyDescent="0.2">
      <c r="A109" s="35">
        <f>A108+1</f>
        <v>44</v>
      </c>
      <c r="B109" s="37" t="s">
        <v>169</v>
      </c>
      <c r="C109" s="38" t="s">
        <v>170</v>
      </c>
      <c r="D109" s="39" t="s">
        <v>66</v>
      </c>
      <c r="E109" s="49">
        <v>6</v>
      </c>
      <c r="F109" s="42"/>
      <c r="G109" s="43">
        <f>E109*F109</f>
        <v>0</v>
      </c>
      <c r="H109" s="44"/>
      <c r="I109" s="45">
        <f>E109*H109</f>
        <v>0</v>
      </c>
    </row>
    <row r="110" spans="1:9" s="1" customFormat="1" ht="9" customHeight="1" x14ac:dyDescent="0.2">
      <c r="A110" s="4"/>
      <c r="B110" s="46" t="s">
        <v>31</v>
      </c>
      <c r="C110" s="247" t="s">
        <v>162</v>
      </c>
      <c r="D110" s="248"/>
      <c r="E110" s="248"/>
      <c r="F110" s="248"/>
      <c r="G110" s="248"/>
      <c r="H110" s="248"/>
      <c r="I110" s="249"/>
    </row>
    <row r="111" spans="1:9" s="1" customFormat="1" ht="9.75" x14ac:dyDescent="0.2">
      <c r="A111" s="35">
        <f>A109+1</f>
        <v>45</v>
      </c>
      <c r="B111" s="37" t="s">
        <v>171</v>
      </c>
      <c r="C111" s="38" t="s">
        <v>172</v>
      </c>
      <c r="D111" s="39" t="s">
        <v>66</v>
      </c>
      <c r="E111" s="49">
        <v>6</v>
      </c>
      <c r="F111" s="42"/>
      <c r="G111" s="43">
        <f>E111*F111</f>
        <v>0</v>
      </c>
      <c r="H111" s="44"/>
      <c r="I111" s="45">
        <f>E111*H111</f>
        <v>0</v>
      </c>
    </row>
    <row r="112" spans="1:9" s="1" customFormat="1" ht="9" customHeight="1" x14ac:dyDescent="0.2">
      <c r="A112" s="4"/>
      <c r="B112" s="46" t="s">
        <v>31</v>
      </c>
      <c r="C112" s="247" t="s">
        <v>162</v>
      </c>
      <c r="D112" s="248"/>
      <c r="E112" s="248"/>
      <c r="F112" s="248"/>
      <c r="G112" s="248"/>
      <c r="H112" s="248"/>
      <c r="I112" s="249"/>
    </row>
    <row r="113" spans="1:9" s="1" customFormat="1" ht="9.75" x14ac:dyDescent="0.2">
      <c r="A113" s="35">
        <f>A111+1</f>
        <v>46</v>
      </c>
      <c r="B113" s="37" t="s">
        <v>173</v>
      </c>
      <c r="C113" s="38" t="s">
        <v>174</v>
      </c>
      <c r="D113" s="39" t="s">
        <v>66</v>
      </c>
      <c r="E113" s="48">
        <v>4</v>
      </c>
      <c r="F113" s="42"/>
      <c r="G113" s="43">
        <f>E113*F113</f>
        <v>0</v>
      </c>
      <c r="H113" s="44"/>
      <c r="I113" s="45">
        <f>E113*H113</f>
        <v>0</v>
      </c>
    </row>
    <row r="114" spans="1:9" s="1" customFormat="1" ht="9.75" x14ac:dyDescent="0.2">
      <c r="A114" s="35">
        <f>A113+1</f>
        <v>47</v>
      </c>
      <c r="B114" s="37" t="s">
        <v>175</v>
      </c>
      <c r="C114" s="38" t="s">
        <v>176</v>
      </c>
      <c r="D114" s="39" t="s">
        <v>66</v>
      </c>
      <c r="E114" s="49">
        <v>4</v>
      </c>
      <c r="F114" s="42"/>
      <c r="G114" s="43">
        <f>E114*F114</f>
        <v>0</v>
      </c>
      <c r="H114" s="44"/>
      <c r="I114" s="45">
        <f>E114*H114</f>
        <v>0</v>
      </c>
    </row>
    <row r="115" spans="1:9" s="1" customFormat="1" ht="9" customHeight="1" x14ac:dyDescent="0.2">
      <c r="A115" s="4"/>
      <c r="B115" s="46" t="s">
        <v>31</v>
      </c>
      <c r="C115" s="247" t="s">
        <v>177</v>
      </c>
      <c r="D115" s="248"/>
      <c r="E115" s="248"/>
      <c r="F115" s="248"/>
      <c r="G115" s="248"/>
      <c r="H115" s="248"/>
      <c r="I115" s="249"/>
    </row>
    <row r="116" spans="1:9" s="18" customFormat="1" ht="11.25" x14ac:dyDescent="0.2">
      <c r="A116" s="58"/>
      <c r="B116" s="59">
        <v>711</v>
      </c>
      <c r="C116" s="60" t="s">
        <v>178</v>
      </c>
      <c r="D116" s="61"/>
      <c r="E116" s="61"/>
      <c r="F116" s="62"/>
      <c r="G116" s="63">
        <f>SUM(G103:G115)</f>
        <v>0</v>
      </c>
      <c r="H116" s="64"/>
      <c r="I116" s="65">
        <f>SUM(I103:I115)</f>
        <v>0</v>
      </c>
    </row>
    <row r="117" spans="1:9" s="18" customFormat="1" ht="11.25" x14ac:dyDescent="0.2">
      <c r="A117" s="27"/>
      <c r="B117" s="28" t="s">
        <v>179</v>
      </c>
      <c r="C117" s="29" t="s">
        <v>180</v>
      </c>
      <c r="D117" s="26"/>
      <c r="E117" s="26"/>
      <c r="F117" s="30"/>
      <c r="G117" s="31"/>
      <c r="H117" s="32"/>
      <c r="I117" s="33"/>
    </row>
    <row r="118" spans="1:9" s="1" customFormat="1" ht="9.75" x14ac:dyDescent="0.2">
      <c r="A118" s="35">
        <f>A114+1</f>
        <v>48</v>
      </c>
      <c r="B118" s="37" t="s">
        <v>181</v>
      </c>
      <c r="C118" s="38" t="s">
        <v>182</v>
      </c>
      <c r="D118" s="39" t="s">
        <v>66</v>
      </c>
      <c r="E118" s="48">
        <v>30</v>
      </c>
      <c r="F118" s="42"/>
      <c r="G118" s="43">
        <f>E118*F118</f>
        <v>0</v>
      </c>
      <c r="H118" s="44"/>
      <c r="I118" s="45">
        <f>E118*H118</f>
        <v>0</v>
      </c>
    </row>
    <row r="119" spans="1:9" s="1" customFormat="1" ht="9.75" x14ac:dyDescent="0.2">
      <c r="A119" s="35">
        <f>A118+1</f>
        <v>49</v>
      </c>
      <c r="B119" s="37" t="s">
        <v>183</v>
      </c>
      <c r="C119" s="38" t="s">
        <v>184</v>
      </c>
      <c r="D119" s="39" t="s">
        <v>66</v>
      </c>
      <c r="E119" s="49">
        <v>30</v>
      </c>
      <c r="F119" s="42"/>
      <c r="G119" s="43">
        <f>E119*F119</f>
        <v>0</v>
      </c>
      <c r="H119" s="44"/>
      <c r="I119" s="45">
        <f>E119*H119</f>
        <v>0</v>
      </c>
    </row>
    <row r="120" spans="1:9" s="1" customFormat="1" ht="9" customHeight="1" x14ac:dyDescent="0.2">
      <c r="A120" s="4"/>
      <c r="B120" s="46" t="s">
        <v>31</v>
      </c>
      <c r="C120" s="247" t="s">
        <v>185</v>
      </c>
      <c r="D120" s="248"/>
      <c r="E120" s="248"/>
      <c r="F120" s="248"/>
      <c r="G120" s="248"/>
      <c r="H120" s="248"/>
      <c r="I120" s="249"/>
    </row>
    <row r="121" spans="1:9" s="1" customFormat="1" ht="9.75" x14ac:dyDescent="0.2">
      <c r="A121" s="35">
        <f>A119+1</f>
        <v>50</v>
      </c>
      <c r="B121" s="37" t="s">
        <v>186</v>
      </c>
      <c r="C121" s="38" t="s">
        <v>187</v>
      </c>
      <c r="D121" s="39" t="s">
        <v>66</v>
      </c>
      <c r="E121" s="48">
        <v>40</v>
      </c>
      <c r="F121" s="42"/>
      <c r="G121" s="43">
        <f>E121*F121</f>
        <v>0</v>
      </c>
      <c r="H121" s="44"/>
      <c r="I121" s="45">
        <f>E121*H121</f>
        <v>0</v>
      </c>
    </row>
    <row r="122" spans="1:9" s="1" customFormat="1" ht="9.75" x14ac:dyDescent="0.2">
      <c r="A122" s="35">
        <f>A121+1</f>
        <v>51</v>
      </c>
      <c r="B122" s="37" t="s">
        <v>183</v>
      </c>
      <c r="C122" s="38" t="s">
        <v>184</v>
      </c>
      <c r="D122" s="39" t="s">
        <v>66</v>
      </c>
      <c r="E122" s="49">
        <v>40</v>
      </c>
      <c r="F122" s="42"/>
      <c r="G122" s="43">
        <f>E122*F122</f>
        <v>0</v>
      </c>
      <c r="H122" s="44"/>
      <c r="I122" s="45">
        <f>E122*H122</f>
        <v>0</v>
      </c>
    </row>
    <row r="123" spans="1:9" s="1" customFormat="1" ht="9" customHeight="1" x14ac:dyDescent="0.2">
      <c r="A123" s="4"/>
      <c r="B123" s="46" t="s">
        <v>31</v>
      </c>
      <c r="C123" s="247" t="s">
        <v>188</v>
      </c>
      <c r="D123" s="248"/>
      <c r="E123" s="248"/>
      <c r="F123" s="248"/>
      <c r="G123" s="248"/>
      <c r="H123" s="248"/>
      <c r="I123" s="249"/>
    </row>
    <row r="124" spans="1:9" s="18" customFormat="1" ht="11.25" x14ac:dyDescent="0.2">
      <c r="A124" s="58"/>
      <c r="B124" s="59">
        <v>784</v>
      </c>
      <c r="C124" s="60" t="s">
        <v>189</v>
      </c>
      <c r="D124" s="61"/>
      <c r="E124" s="61"/>
      <c r="F124" s="62"/>
      <c r="G124" s="63">
        <f>SUM(G118:G123)</f>
        <v>0</v>
      </c>
      <c r="H124" s="64"/>
      <c r="I124" s="65">
        <f>SUM(I118:I123)</f>
        <v>0</v>
      </c>
    </row>
    <row r="125" spans="1:9" s="18" customFormat="1" ht="11.25" x14ac:dyDescent="0.2">
      <c r="A125" s="27"/>
      <c r="B125" s="28" t="s">
        <v>190</v>
      </c>
      <c r="C125" s="29" t="s">
        <v>191</v>
      </c>
      <c r="D125" s="26"/>
      <c r="E125" s="26"/>
      <c r="F125" s="30"/>
      <c r="G125" s="31"/>
      <c r="H125" s="32"/>
      <c r="I125" s="33"/>
    </row>
    <row r="126" spans="1:9" s="1" customFormat="1" ht="29.25" x14ac:dyDescent="0.2">
      <c r="A126" s="35">
        <f>A122+1</f>
        <v>52</v>
      </c>
      <c r="B126" s="37" t="s">
        <v>192</v>
      </c>
      <c r="C126" s="38" t="s">
        <v>193</v>
      </c>
      <c r="D126" s="39" t="s">
        <v>63</v>
      </c>
      <c r="E126" s="48">
        <v>1</v>
      </c>
      <c r="F126" s="42"/>
      <c r="G126" s="43">
        <f t="shared" ref="G126:G151" si="0">E126*F126</f>
        <v>0</v>
      </c>
      <c r="H126" s="44"/>
      <c r="I126" s="45">
        <f t="shared" ref="I126:I151" si="1">E126*H126</f>
        <v>0</v>
      </c>
    </row>
    <row r="127" spans="1:9" s="1" customFormat="1" ht="29.25" x14ac:dyDescent="0.2">
      <c r="A127" s="35">
        <f t="shared" ref="A127:A151" si="2">A126+1</f>
        <v>53</v>
      </c>
      <c r="B127" s="37" t="s">
        <v>194</v>
      </c>
      <c r="C127" s="38" t="s">
        <v>195</v>
      </c>
      <c r="D127" s="39" t="s">
        <v>63</v>
      </c>
      <c r="E127" s="48">
        <v>1</v>
      </c>
      <c r="F127" s="42"/>
      <c r="G127" s="43">
        <f t="shared" si="0"/>
        <v>0</v>
      </c>
      <c r="H127" s="44"/>
      <c r="I127" s="45">
        <f t="shared" si="1"/>
        <v>0</v>
      </c>
    </row>
    <row r="128" spans="1:9" s="1" customFormat="1" ht="9.75" x14ac:dyDescent="0.2">
      <c r="A128" s="35">
        <f t="shared" si="2"/>
        <v>54</v>
      </c>
      <c r="B128" s="37" t="s">
        <v>196</v>
      </c>
      <c r="C128" s="38" t="s">
        <v>197</v>
      </c>
      <c r="D128" s="39" t="s">
        <v>63</v>
      </c>
      <c r="E128" s="48">
        <v>1</v>
      </c>
      <c r="F128" s="42"/>
      <c r="G128" s="43">
        <f t="shared" si="0"/>
        <v>0</v>
      </c>
      <c r="H128" s="44"/>
      <c r="I128" s="45">
        <f t="shared" si="1"/>
        <v>0</v>
      </c>
    </row>
    <row r="129" spans="1:9" s="1" customFormat="1" ht="9.75" x14ac:dyDescent="0.2">
      <c r="A129" s="35">
        <f t="shared" si="2"/>
        <v>55</v>
      </c>
      <c r="B129" s="37" t="s">
        <v>198</v>
      </c>
      <c r="C129" s="38" t="s">
        <v>199</v>
      </c>
      <c r="D129" s="39" t="s">
        <v>63</v>
      </c>
      <c r="E129" s="48">
        <v>1</v>
      </c>
      <c r="F129" s="42"/>
      <c r="G129" s="43">
        <f t="shared" si="0"/>
        <v>0</v>
      </c>
      <c r="H129" s="44"/>
      <c r="I129" s="45">
        <f t="shared" si="1"/>
        <v>0</v>
      </c>
    </row>
    <row r="130" spans="1:9" s="1" customFormat="1" ht="9.75" x14ac:dyDescent="0.2">
      <c r="A130" s="35">
        <f t="shared" si="2"/>
        <v>56</v>
      </c>
      <c r="B130" s="37" t="s">
        <v>200</v>
      </c>
      <c r="C130" s="38" t="s">
        <v>201</v>
      </c>
      <c r="D130" s="39" t="s">
        <v>63</v>
      </c>
      <c r="E130" s="48">
        <v>1</v>
      </c>
      <c r="F130" s="42"/>
      <c r="G130" s="43">
        <f t="shared" si="0"/>
        <v>0</v>
      </c>
      <c r="H130" s="44"/>
      <c r="I130" s="45">
        <f t="shared" si="1"/>
        <v>0</v>
      </c>
    </row>
    <row r="131" spans="1:9" s="1" customFormat="1" ht="9.75" x14ac:dyDescent="0.2">
      <c r="A131" s="35">
        <f t="shared" si="2"/>
        <v>57</v>
      </c>
      <c r="B131" s="37" t="s">
        <v>202</v>
      </c>
      <c r="C131" s="38" t="s">
        <v>203</v>
      </c>
      <c r="D131" s="39" t="s">
        <v>63</v>
      </c>
      <c r="E131" s="48">
        <v>1</v>
      </c>
      <c r="F131" s="42"/>
      <c r="G131" s="43">
        <f t="shared" si="0"/>
        <v>0</v>
      </c>
      <c r="H131" s="44"/>
      <c r="I131" s="45">
        <f t="shared" si="1"/>
        <v>0</v>
      </c>
    </row>
    <row r="132" spans="1:9" s="1" customFormat="1" ht="9.75" x14ac:dyDescent="0.2">
      <c r="A132" s="35">
        <f t="shared" si="2"/>
        <v>58</v>
      </c>
      <c r="B132" s="37" t="s">
        <v>204</v>
      </c>
      <c r="C132" s="38" t="s">
        <v>205</v>
      </c>
      <c r="D132" s="39" t="s">
        <v>63</v>
      </c>
      <c r="E132" s="48">
        <v>1</v>
      </c>
      <c r="F132" s="42"/>
      <c r="G132" s="43">
        <f t="shared" si="0"/>
        <v>0</v>
      </c>
      <c r="H132" s="44"/>
      <c r="I132" s="45">
        <f t="shared" si="1"/>
        <v>0</v>
      </c>
    </row>
    <row r="133" spans="1:9" s="1" customFormat="1" ht="9.75" x14ac:dyDescent="0.2">
      <c r="A133" s="35">
        <f t="shared" si="2"/>
        <v>59</v>
      </c>
      <c r="B133" s="37" t="s">
        <v>206</v>
      </c>
      <c r="C133" s="38" t="s">
        <v>207</v>
      </c>
      <c r="D133" s="39" t="s">
        <v>63</v>
      </c>
      <c r="E133" s="48">
        <v>1</v>
      </c>
      <c r="F133" s="42"/>
      <c r="G133" s="43">
        <f t="shared" si="0"/>
        <v>0</v>
      </c>
      <c r="H133" s="44"/>
      <c r="I133" s="45">
        <f t="shared" si="1"/>
        <v>0</v>
      </c>
    </row>
    <row r="134" spans="1:9" s="1" customFormat="1" ht="19.5" x14ac:dyDescent="0.2">
      <c r="A134" s="35">
        <f t="shared" si="2"/>
        <v>60</v>
      </c>
      <c r="B134" s="37" t="s">
        <v>208</v>
      </c>
      <c r="C134" s="38" t="s">
        <v>209</v>
      </c>
      <c r="D134" s="39" t="s">
        <v>63</v>
      </c>
      <c r="E134" s="48">
        <v>1</v>
      </c>
      <c r="F134" s="42"/>
      <c r="G134" s="43">
        <f t="shared" si="0"/>
        <v>0</v>
      </c>
      <c r="H134" s="44"/>
      <c r="I134" s="45">
        <f t="shared" si="1"/>
        <v>0</v>
      </c>
    </row>
    <row r="135" spans="1:9" s="1" customFormat="1" ht="9.75" x14ac:dyDescent="0.2">
      <c r="A135" s="35">
        <f t="shared" si="2"/>
        <v>61</v>
      </c>
      <c r="B135" s="37" t="s">
        <v>210</v>
      </c>
      <c r="C135" s="38" t="s">
        <v>211</v>
      </c>
      <c r="D135" s="39" t="s">
        <v>63</v>
      </c>
      <c r="E135" s="48">
        <v>1</v>
      </c>
      <c r="F135" s="42"/>
      <c r="G135" s="43">
        <f t="shared" si="0"/>
        <v>0</v>
      </c>
      <c r="H135" s="44"/>
      <c r="I135" s="45">
        <f t="shared" si="1"/>
        <v>0</v>
      </c>
    </row>
    <row r="136" spans="1:9" s="1" customFormat="1" ht="19.5" x14ac:dyDescent="0.2">
      <c r="A136" s="35">
        <f t="shared" si="2"/>
        <v>62</v>
      </c>
      <c r="B136" s="37" t="s">
        <v>212</v>
      </c>
      <c r="C136" s="38" t="s">
        <v>213</v>
      </c>
      <c r="D136" s="39" t="s">
        <v>63</v>
      </c>
      <c r="E136" s="48">
        <v>1</v>
      </c>
      <c r="F136" s="42"/>
      <c r="G136" s="43">
        <f t="shared" si="0"/>
        <v>0</v>
      </c>
      <c r="H136" s="44"/>
      <c r="I136" s="45">
        <f t="shared" si="1"/>
        <v>0</v>
      </c>
    </row>
    <row r="137" spans="1:9" s="1" customFormat="1" ht="9.75" x14ac:dyDescent="0.2">
      <c r="A137" s="35">
        <f t="shared" si="2"/>
        <v>63</v>
      </c>
      <c r="B137" s="37" t="s">
        <v>214</v>
      </c>
      <c r="C137" s="38" t="s">
        <v>215</v>
      </c>
      <c r="D137" s="39" t="s">
        <v>63</v>
      </c>
      <c r="E137" s="48">
        <v>1</v>
      </c>
      <c r="F137" s="42"/>
      <c r="G137" s="43">
        <f t="shared" si="0"/>
        <v>0</v>
      </c>
      <c r="H137" s="44"/>
      <c r="I137" s="45">
        <f t="shared" si="1"/>
        <v>0</v>
      </c>
    </row>
    <row r="138" spans="1:9" s="1" customFormat="1" ht="9.75" x14ac:dyDescent="0.2">
      <c r="A138" s="35">
        <f t="shared" si="2"/>
        <v>64</v>
      </c>
      <c r="B138" s="37" t="s">
        <v>216</v>
      </c>
      <c r="C138" s="38" t="s">
        <v>217</v>
      </c>
      <c r="D138" s="39" t="s">
        <v>63</v>
      </c>
      <c r="E138" s="48">
        <v>1</v>
      </c>
      <c r="F138" s="42"/>
      <c r="G138" s="43">
        <f t="shared" si="0"/>
        <v>0</v>
      </c>
      <c r="H138" s="44"/>
      <c r="I138" s="45">
        <f t="shared" si="1"/>
        <v>0</v>
      </c>
    </row>
    <row r="139" spans="1:9" s="1" customFormat="1" ht="9.75" x14ac:dyDescent="0.2">
      <c r="A139" s="35">
        <f t="shared" si="2"/>
        <v>65</v>
      </c>
      <c r="B139" s="37" t="s">
        <v>218</v>
      </c>
      <c r="C139" s="38" t="s">
        <v>219</v>
      </c>
      <c r="D139" s="39" t="s">
        <v>63</v>
      </c>
      <c r="E139" s="48">
        <v>1</v>
      </c>
      <c r="F139" s="42"/>
      <c r="G139" s="43">
        <f t="shared" si="0"/>
        <v>0</v>
      </c>
      <c r="H139" s="44"/>
      <c r="I139" s="45">
        <f t="shared" si="1"/>
        <v>0</v>
      </c>
    </row>
    <row r="140" spans="1:9" s="1" customFormat="1" ht="9.75" x14ac:dyDescent="0.2">
      <c r="A140" s="35">
        <f t="shared" si="2"/>
        <v>66</v>
      </c>
      <c r="B140" s="37" t="s">
        <v>220</v>
      </c>
      <c r="C140" s="38" t="s">
        <v>221</v>
      </c>
      <c r="D140" s="39" t="s">
        <v>63</v>
      </c>
      <c r="E140" s="48">
        <v>1</v>
      </c>
      <c r="F140" s="42"/>
      <c r="G140" s="43">
        <f t="shared" si="0"/>
        <v>0</v>
      </c>
      <c r="H140" s="44"/>
      <c r="I140" s="45">
        <f t="shared" si="1"/>
        <v>0</v>
      </c>
    </row>
    <row r="141" spans="1:9" s="1" customFormat="1" ht="9.75" x14ac:dyDescent="0.2">
      <c r="A141" s="35">
        <f t="shared" si="2"/>
        <v>67</v>
      </c>
      <c r="B141" s="37" t="s">
        <v>222</v>
      </c>
      <c r="C141" s="38" t="s">
        <v>223</v>
      </c>
      <c r="D141" s="39" t="s">
        <v>63</v>
      </c>
      <c r="E141" s="48">
        <v>1</v>
      </c>
      <c r="F141" s="42"/>
      <c r="G141" s="43">
        <f t="shared" si="0"/>
        <v>0</v>
      </c>
      <c r="H141" s="44"/>
      <c r="I141" s="45">
        <f t="shared" si="1"/>
        <v>0</v>
      </c>
    </row>
    <row r="142" spans="1:9" s="1" customFormat="1" ht="9.75" x14ac:dyDescent="0.2">
      <c r="A142" s="35">
        <f t="shared" si="2"/>
        <v>68</v>
      </c>
      <c r="B142" s="37" t="s">
        <v>224</v>
      </c>
      <c r="C142" s="38" t="s">
        <v>225</v>
      </c>
      <c r="D142" s="39" t="s">
        <v>63</v>
      </c>
      <c r="E142" s="48">
        <v>1</v>
      </c>
      <c r="F142" s="42"/>
      <c r="G142" s="43">
        <f t="shared" si="0"/>
        <v>0</v>
      </c>
      <c r="H142" s="44"/>
      <c r="I142" s="45">
        <f t="shared" si="1"/>
        <v>0</v>
      </c>
    </row>
    <row r="143" spans="1:9" s="1" customFormat="1" ht="9.75" x14ac:dyDescent="0.2">
      <c r="A143" s="35">
        <f t="shared" si="2"/>
        <v>69</v>
      </c>
      <c r="B143" s="37" t="s">
        <v>226</v>
      </c>
      <c r="C143" s="38" t="s">
        <v>227</v>
      </c>
      <c r="D143" s="39" t="s">
        <v>63</v>
      </c>
      <c r="E143" s="48">
        <v>1</v>
      </c>
      <c r="F143" s="42"/>
      <c r="G143" s="43">
        <f t="shared" si="0"/>
        <v>0</v>
      </c>
      <c r="H143" s="44"/>
      <c r="I143" s="45">
        <f t="shared" si="1"/>
        <v>0</v>
      </c>
    </row>
    <row r="144" spans="1:9" s="1" customFormat="1" ht="19.5" x14ac:dyDescent="0.2">
      <c r="A144" s="35">
        <f t="shared" si="2"/>
        <v>70</v>
      </c>
      <c r="B144" s="37" t="s">
        <v>228</v>
      </c>
      <c r="C144" s="38" t="s">
        <v>229</v>
      </c>
      <c r="D144" s="39" t="s">
        <v>63</v>
      </c>
      <c r="E144" s="48">
        <v>1</v>
      </c>
      <c r="F144" s="42"/>
      <c r="G144" s="43">
        <f t="shared" si="0"/>
        <v>0</v>
      </c>
      <c r="H144" s="44"/>
      <c r="I144" s="45">
        <f t="shared" si="1"/>
        <v>0</v>
      </c>
    </row>
    <row r="145" spans="1:9" s="1" customFormat="1" ht="9.75" x14ac:dyDescent="0.2">
      <c r="A145" s="35">
        <f t="shared" si="2"/>
        <v>71</v>
      </c>
      <c r="B145" s="37" t="s">
        <v>230</v>
      </c>
      <c r="C145" s="38" t="s">
        <v>231</v>
      </c>
      <c r="D145" s="39" t="s">
        <v>63</v>
      </c>
      <c r="E145" s="48">
        <v>1</v>
      </c>
      <c r="F145" s="42"/>
      <c r="G145" s="43">
        <f t="shared" si="0"/>
        <v>0</v>
      </c>
      <c r="H145" s="44"/>
      <c r="I145" s="45">
        <f t="shared" si="1"/>
        <v>0</v>
      </c>
    </row>
    <row r="146" spans="1:9" s="1" customFormat="1" ht="9.75" x14ac:dyDescent="0.2">
      <c r="A146" s="35">
        <f t="shared" si="2"/>
        <v>72</v>
      </c>
      <c r="B146" s="37" t="s">
        <v>232</v>
      </c>
      <c r="C146" s="38" t="s">
        <v>233</v>
      </c>
      <c r="D146" s="39" t="s">
        <v>63</v>
      </c>
      <c r="E146" s="48">
        <v>1</v>
      </c>
      <c r="F146" s="42"/>
      <c r="G146" s="43">
        <f t="shared" si="0"/>
        <v>0</v>
      </c>
      <c r="H146" s="44"/>
      <c r="I146" s="45">
        <f t="shared" si="1"/>
        <v>0</v>
      </c>
    </row>
    <row r="147" spans="1:9" s="1" customFormat="1" ht="9.75" x14ac:dyDescent="0.2">
      <c r="A147" s="35">
        <f t="shared" si="2"/>
        <v>73</v>
      </c>
      <c r="B147" s="37" t="s">
        <v>234</v>
      </c>
      <c r="C147" s="38" t="s">
        <v>235</v>
      </c>
      <c r="D147" s="39" t="s">
        <v>63</v>
      </c>
      <c r="E147" s="48">
        <v>1</v>
      </c>
      <c r="F147" s="42"/>
      <c r="G147" s="43">
        <f t="shared" si="0"/>
        <v>0</v>
      </c>
      <c r="H147" s="44"/>
      <c r="I147" s="45">
        <f t="shared" si="1"/>
        <v>0</v>
      </c>
    </row>
    <row r="148" spans="1:9" s="1" customFormat="1" ht="9.75" x14ac:dyDescent="0.2">
      <c r="A148" s="35">
        <f t="shared" si="2"/>
        <v>74</v>
      </c>
      <c r="B148" s="37" t="s">
        <v>236</v>
      </c>
      <c r="C148" s="38" t="s">
        <v>237</v>
      </c>
      <c r="D148" s="39" t="s">
        <v>63</v>
      </c>
      <c r="E148" s="48">
        <v>1</v>
      </c>
      <c r="F148" s="42"/>
      <c r="G148" s="43">
        <f t="shared" si="0"/>
        <v>0</v>
      </c>
      <c r="H148" s="44"/>
      <c r="I148" s="45">
        <f t="shared" si="1"/>
        <v>0</v>
      </c>
    </row>
    <row r="149" spans="1:9" s="1" customFormat="1" ht="9.75" x14ac:dyDescent="0.2">
      <c r="A149" s="35">
        <f t="shared" si="2"/>
        <v>75</v>
      </c>
      <c r="B149" s="37" t="s">
        <v>238</v>
      </c>
      <c r="C149" s="38" t="s">
        <v>239</v>
      </c>
      <c r="D149" s="39" t="s">
        <v>63</v>
      </c>
      <c r="E149" s="48">
        <v>1</v>
      </c>
      <c r="F149" s="42"/>
      <c r="G149" s="43">
        <f t="shared" si="0"/>
        <v>0</v>
      </c>
      <c r="H149" s="44"/>
      <c r="I149" s="45">
        <f t="shared" si="1"/>
        <v>0</v>
      </c>
    </row>
    <row r="150" spans="1:9" s="1" customFormat="1" ht="9.75" x14ac:dyDescent="0.2">
      <c r="A150" s="35">
        <f t="shared" si="2"/>
        <v>76</v>
      </c>
      <c r="B150" s="37" t="s">
        <v>240</v>
      </c>
      <c r="C150" s="38" t="s">
        <v>241</v>
      </c>
      <c r="D150" s="39" t="s">
        <v>63</v>
      </c>
      <c r="E150" s="48">
        <v>1</v>
      </c>
      <c r="F150" s="42"/>
      <c r="G150" s="43">
        <f t="shared" si="0"/>
        <v>0</v>
      </c>
      <c r="H150" s="44"/>
      <c r="I150" s="45">
        <f t="shared" si="1"/>
        <v>0</v>
      </c>
    </row>
    <row r="151" spans="1:9" s="1" customFormat="1" ht="9.75" x14ac:dyDescent="0.2">
      <c r="A151" s="35">
        <f t="shared" si="2"/>
        <v>77</v>
      </c>
      <c r="B151" s="37" t="s">
        <v>242</v>
      </c>
      <c r="C151" s="38" t="s">
        <v>243</v>
      </c>
      <c r="D151" s="39" t="s">
        <v>63</v>
      </c>
      <c r="E151" s="48">
        <v>1</v>
      </c>
      <c r="F151" s="42"/>
      <c r="G151" s="43">
        <f t="shared" si="0"/>
        <v>0</v>
      </c>
      <c r="H151" s="44"/>
      <c r="I151" s="45">
        <f t="shared" si="1"/>
        <v>0</v>
      </c>
    </row>
    <row r="152" spans="1:9" s="1" customFormat="1" ht="58.5" x14ac:dyDescent="0.2">
      <c r="A152" s="34"/>
      <c r="B152" s="37" t="s">
        <v>36</v>
      </c>
      <c r="C152" s="38" t="s">
        <v>244</v>
      </c>
      <c r="D152" s="39"/>
      <c r="E152" s="36"/>
      <c r="F152" s="34"/>
      <c r="G152" s="41"/>
      <c r="H152" s="36"/>
      <c r="I152" s="47"/>
    </row>
    <row r="153" spans="1:9" s="1" customFormat="1" ht="9.75" x14ac:dyDescent="0.2">
      <c r="A153" s="35">
        <f>A151+1</f>
        <v>78</v>
      </c>
      <c r="B153" s="37" t="s">
        <v>245</v>
      </c>
      <c r="C153" s="38" t="s">
        <v>246</v>
      </c>
      <c r="D153" s="39" t="s">
        <v>63</v>
      </c>
      <c r="E153" s="48">
        <v>1</v>
      </c>
      <c r="F153" s="42"/>
      <c r="G153" s="43">
        <f>E153*F153</f>
        <v>0</v>
      </c>
      <c r="H153" s="44"/>
      <c r="I153" s="45">
        <f>E153*H153</f>
        <v>0</v>
      </c>
    </row>
    <row r="154" spans="1:9" s="1" customFormat="1" ht="9.75" x14ac:dyDescent="0.2">
      <c r="A154" s="35">
        <f>A153+1</f>
        <v>79</v>
      </c>
      <c r="B154" s="37" t="s">
        <v>247</v>
      </c>
      <c r="C154" s="38" t="s">
        <v>248</v>
      </c>
      <c r="D154" s="39" t="s">
        <v>63</v>
      </c>
      <c r="E154" s="48">
        <v>1</v>
      </c>
      <c r="F154" s="42"/>
      <c r="G154" s="43">
        <f>E154*F154</f>
        <v>0</v>
      </c>
      <c r="H154" s="44"/>
      <c r="I154" s="45">
        <f>E154*H154</f>
        <v>0</v>
      </c>
    </row>
    <row r="155" spans="1:9" s="1" customFormat="1" ht="19.5" x14ac:dyDescent="0.2">
      <c r="A155" s="35">
        <f>A154+1</f>
        <v>80</v>
      </c>
      <c r="B155" s="37" t="s">
        <v>249</v>
      </c>
      <c r="C155" s="38" t="s">
        <v>250</v>
      </c>
      <c r="D155" s="39" t="s">
        <v>63</v>
      </c>
      <c r="E155" s="48">
        <v>1</v>
      </c>
      <c r="F155" s="42"/>
      <c r="G155" s="43">
        <f>E155*F155</f>
        <v>0</v>
      </c>
      <c r="H155" s="44"/>
      <c r="I155" s="45">
        <f>E155*H155</f>
        <v>0</v>
      </c>
    </row>
    <row r="156" spans="1:9" s="1" customFormat="1" ht="19.5" x14ac:dyDescent="0.2">
      <c r="A156" s="35">
        <f>A155+1</f>
        <v>81</v>
      </c>
      <c r="B156" s="37" t="s">
        <v>251</v>
      </c>
      <c r="C156" s="38" t="s">
        <v>252</v>
      </c>
      <c r="D156" s="39" t="s">
        <v>63</v>
      </c>
      <c r="E156" s="48">
        <v>1</v>
      </c>
      <c r="F156" s="42"/>
      <c r="G156" s="43">
        <f>E156*F156</f>
        <v>0</v>
      </c>
      <c r="H156" s="44"/>
      <c r="I156" s="45">
        <f>E156*H156</f>
        <v>0</v>
      </c>
    </row>
    <row r="157" spans="1:9" s="18" customFormat="1" ht="12" thickBot="1" x14ac:dyDescent="0.25">
      <c r="A157" s="50"/>
      <c r="B157" s="52" t="s">
        <v>253</v>
      </c>
      <c r="C157" s="53" t="s">
        <v>254</v>
      </c>
      <c r="D157" s="51"/>
      <c r="E157" s="51"/>
      <c r="F157" s="54"/>
      <c r="G157" s="56">
        <f>SUM(G126:G156)</f>
        <v>0</v>
      </c>
      <c r="H157" s="55"/>
      <c r="I157" s="57">
        <f>SUM(I126:I156)</f>
        <v>0</v>
      </c>
    </row>
    <row r="158" spans="1:9" ht="13.5" thickBot="1" x14ac:dyDescent="0.25">
      <c r="A158" s="66"/>
      <c r="B158" s="66"/>
      <c r="C158" s="66"/>
      <c r="D158" s="66"/>
      <c r="E158" s="66"/>
      <c r="F158" s="66"/>
      <c r="G158" s="66"/>
      <c r="H158" s="66"/>
      <c r="I158" s="66"/>
    </row>
    <row r="159" spans="1:9" s="1" customFormat="1" ht="9.75" customHeight="1" x14ac:dyDescent="0.2">
      <c r="A159" s="5" t="s">
        <v>4</v>
      </c>
      <c r="B159" s="251" t="s">
        <v>8</v>
      </c>
      <c r="C159" s="251" t="s">
        <v>10</v>
      </c>
      <c r="D159" s="251" t="s">
        <v>12</v>
      </c>
      <c r="E159" s="251" t="s">
        <v>14</v>
      </c>
      <c r="F159" s="252" t="s">
        <v>16</v>
      </c>
      <c r="G159" s="160"/>
      <c r="H159" s="160"/>
      <c r="I159" s="221"/>
    </row>
    <row r="160" spans="1:9" s="1" customFormat="1" ht="9.75" customHeight="1" x14ac:dyDescent="0.2">
      <c r="A160" s="6" t="s">
        <v>5</v>
      </c>
      <c r="B160" s="140"/>
      <c r="C160" s="140"/>
      <c r="D160" s="140"/>
      <c r="E160" s="140"/>
      <c r="F160" s="253" t="s">
        <v>17</v>
      </c>
      <c r="G160" s="138"/>
      <c r="H160" s="254" t="s">
        <v>22</v>
      </c>
      <c r="I160" s="168"/>
    </row>
    <row r="161" spans="1:9" s="1" customFormat="1" ht="9.75" customHeight="1" x14ac:dyDescent="0.2">
      <c r="A161" s="6" t="s">
        <v>6</v>
      </c>
      <c r="B161" s="140"/>
      <c r="C161" s="140"/>
      <c r="D161" s="140"/>
      <c r="E161" s="140"/>
      <c r="F161" s="9" t="s">
        <v>18</v>
      </c>
      <c r="G161" s="11" t="s">
        <v>20</v>
      </c>
      <c r="H161" s="13" t="s">
        <v>18</v>
      </c>
      <c r="I161" s="15" t="s">
        <v>20</v>
      </c>
    </row>
    <row r="162" spans="1:9" s="1" customFormat="1" ht="9.75" customHeight="1" thickBot="1" x14ac:dyDescent="0.25">
      <c r="A162" s="7" t="s">
        <v>7</v>
      </c>
      <c r="B162" s="8" t="s">
        <v>9</v>
      </c>
      <c r="C162" s="8" t="s">
        <v>11</v>
      </c>
      <c r="D162" s="8" t="s">
        <v>13</v>
      </c>
      <c r="E162" s="8" t="s">
        <v>15</v>
      </c>
      <c r="F162" s="10" t="s">
        <v>19</v>
      </c>
      <c r="G162" s="12" t="s">
        <v>21</v>
      </c>
      <c r="H162" s="14" t="s">
        <v>23</v>
      </c>
      <c r="I162" s="16" t="s">
        <v>24</v>
      </c>
    </row>
    <row r="163" spans="1:9" s="18" customFormat="1" ht="11.25" x14ac:dyDescent="0.2">
      <c r="A163" s="20"/>
      <c r="B163" s="19"/>
      <c r="C163" s="21" t="s">
        <v>255</v>
      </c>
      <c r="D163" s="19"/>
      <c r="E163" s="19"/>
      <c r="F163" s="22"/>
      <c r="G163" s="23"/>
      <c r="H163" s="24"/>
      <c r="I163" s="25"/>
    </row>
    <row r="164" spans="1:9" s="18" customFormat="1" ht="11.25" x14ac:dyDescent="0.2">
      <c r="A164" s="27"/>
      <c r="B164" s="28" t="s">
        <v>256</v>
      </c>
      <c r="C164" s="29" t="s">
        <v>257</v>
      </c>
      <c r="D164" s="26"/>
      <c r="E164" s="26"/>
      <c r="F164" s="30"/>
      <c r="G164" s="31"/>
      <c r="H164" s="32"/>
      <c r="I164" s="33"/>
    </row>
    <row r="165" spans="1:9" s="1" customFormat="1" ht="9.75" x14ac:dyDescent="0.2">
      <c r="A165" s="35">
        <f>A156+1</f>
        <v>82</v>
      </c>
      <c r="B165" s="37" t="s">
        <v>258</v>
      </c>
      <c r="C165" s="38" t="s">
        <v>259</v>
      </c>
      <c r="D165" s="39" t="s">
        <v>74</v>
      </c>
      <c r="E165" s="48">
        <v>3</v>
      </c>
      <c r="F165" s="42"/>
      <c r="G165" s="43">
        <f t="shared" ref="G165:G188" si="3">E165*F165</f>
        <v>0</v>
      </c>
      <c r="H165" s="44"/>
      <c r="I165" s="45">
        <f t="shared" ref="I165:I188" si="4">E165*H165</f>
        <v>0</v>
      </c>
    </row>
    <row r="166" spans="1:9" s="1" customFormat="1" ht="9.75" x14ac:dyDescent="0.2">
      <c r="A166" s="35">
        <f t="shared" ref="A166:A188" si="5">A165+1</f>
        <v>83</v>
      </c>
      <c r="B166" s="37" t="s">
        <v>260</v>
      </c>
      <c r="C166" s="38" t="s">
        <v>517</v>
      </c>
      <c r="D166" s="39" t="s">
        <v>74</v>
      </c>
      <c r="E166" s="48">
        <v>15</v>
      </c>
      <c r="F166" s="42"/>
      <c r="G166" s="43">
        <f t="shared" si="3"/>
        <v>0</v>
      </c>
      <c r="H166" s="44"/>
      <c r="I166" s="45">
        <f t="shared" si="4"/>
        <v>0</v>
      </c>
    </row>
    <row r="167" spans="1:9" s="1" customFormat="1" ht="9.75" x14ac:dyDescent="0.2">
      <c r="A167" s="35">
        <f t="shared" si="5"/>
        <v>84</v>
      </c>
      <c r="B167" s="37" t="s">
        <v>261</v>
      </c>
      <c r="C167" s="38" t="s">
        <v>262</v>
      </c>
      <c r="D167" s="39" t="s">
        <v>74</v>
      </c>
      <c r="E167" s="48">
        <v>3</v>
      </c>
      <c r="F167" s="42"/>
      <c r="G167" s="43">
        <f t="shared" si="3"/>
        <v>0</v>
      </c>
      <c r="H167" s="44"/>
      <c r="I167" s="45">
        <f t="shared" si="4"/>
        <v>0</v>
      </c>
    </row>
    <row r="168" spans="1:9" s="1" customFormat="1" ht="9.75" x14ac:dyDescent="0.2">
      <c r="A168" s="35">
        <f t="shared" si="5"/>
        <v>85</v>
      </c>
      <c r="B168" s="37" t="s">
        <v>263</v>
      </c>
      <c r="C168" s="38" t="s">
        <v>264</v>
      </c>
      <c r="D168" s="39" t="s">
        <v>59</v>
      </c>
      <c r="E168" s="48">
        <v>12</v>
      </c>
      <c r="F168" s="42"/>
      <c r="G168" s="43">
        <f t="shared" si="3"/>
        <v>0</v>
      </c>
      <c r="H168" s="44"/>
      <c r="I168" s="45">
        <f t="shared" si="4"/>
        <v>0</v>
      </c>
    </row>
    <row r="169" spans="1:9" s="1" customFormat="1" ht="9.75" x14ac:dyDescent="0.2">
      <c r="A169" s="35">
        <f t="shared" si="5"/>
        <v>86</v>
      </c>
      <c r="B169" s="37" t="s">
        <v>265</v>
      </c>
      <c r="C169" s="38" t="s">
        <v>266</v>
      </c>
      <c r="D169" s="39" t="s">
        <v>74</v>
      </c>
      <c r="E169" s="48">
        <v>15</v>
      </c>
      <c r="F169" s="42"/>
      <c r="G169" s="43">
        <f t="shared" si="3"/>
        <v>0</v>
      </c>
      <c r="H169" s="44"/>
      <c r="I169" s="45">
        <f t="shared" si="4"/>
        <v>0</v>
      </c>
    </row>
    <row r="170" spans="1:9" s="1" customFormat="1" ht="9.75" x14ac:dyDescent="0.2">
      <c r="A170" s="35">
        <f t="shared" si="5"/>
        <v>87</v>
      </c>
      <c r="B170" s="37" t="s">
        <v>267</v>
      </c>
      <c r="C170" s="38" t="s">
        <v>268</v>
      </c>
      <c r="D170" s="39" t="s">
        <v>59</v>
      </c>
      <c r="E170" s="48">
        <v>16</v>
      </c>
      <c r="F170" s="42"/>
      <c r="G170" s="43">
        <f t="shared" si="3"/>
        <v>0</v>
      </c>
      <c r="H170" s="44"/>
      <c r="I170" s="45">
        <f t="shared" si="4"/>
        <v>0</v>
      </c>
    </row>
    <row r="171" spans="1:9" s="1" customFormat="1" ht="9.75" x14ac:dyDescent="0.2">
      <c r="A171" s="35">
        <f t="shared" si="5"/>
        <v>88</v>
      </c>
      <c r="B171" s="37" t="s">
        <v>269</v>
      </c>
      <c r="C171" s="38" t="s">
        <v>270</v>
      </c>
      <c r="D171" s="39" t="s">
        <v>59</v>
      </c>
      <c r="E171" s="48">
        <v>3</v>
      </c>
      <c r="F171" s="42"/>
      <c r="G171" s="43">
        <f t="shared" si="3"/>
        <v>0</v>
      </c>
      <c r="H171" s="44"/>
      <c r="I171" s="45">
        <f t="shared" si="4"/>
        <v>0</v>
      </c>
    </row>
    <row r="172" spans="1:9" s="1" customFormat="1" ht="9.75" x14ac:dyDescent="0.2">
      <c r="A172" s="35">
        <f t="shared" si="5"/>
        <v>89</v>
      </c>
      <c r="B172" s="37" t="s">
        <v>271</v>
      </c>
      <c r="C172" s="38" t="s">
        <v>272</v>
      </c>
      <c r="D172" s="39" t="s">
        <v>59</v>
      </c>
      <c r="E172" s="48">
        <v>3</v>
      </c>
      <c r="F172" s="42"/>
      <c r="G172" s="43">
        <f t="shared" si="3"/>
        <v>0</v>
      </c>
      <c r="H172" s="44"/>
      <c r="I172" s="45">
        <f t="shared" si="4"/>
        <v>0</v>
      </c>
    </row>
    <row r="173" spans="1:9" s="1" customFormat="1" ht="9.75" x14ac:dyDescent="0.2">
      <c r="A173" s="35">
        <f t="shared" si="5"/>
        <v>90</v>
      </c>
      <c r="B173" s="37" t="s">
        <v>273</v>
      </c>
      <c r="C173" s="38" t="s">
        <v>274</v>
      </c>
      <c r="D173" s="39" t="s">
        <v>59</v>
      </c>
      <c r="E173" s="48">
        <v>3</v>
      </c>
      <c r="F173" s="42"/>
      <c r="G173" s="43">
        <f t="shared" si="3"/>
        <v>0</v>
      </c>
      <c r="H173" s="44"/>
      <c r="I173" s="45">
        <f t="shared" si="4"/>
        <v>0</v>
      </c>
    </row>
    <row r="174" spans="1:9" s="1" customFormat="1" ht="9.75" x14ac:dyDescent="0.2">
      <c r="A174" s="35">
        <f t="shared" si="5"/>
        <v>91</v>
      </c>
      <c r="B174" s="37" t="s">
        <v>275</v>
      </c>
      <c r="C174" s="38" t="s">
        <v>276</v>
      </c>
      <c r="D174" s="39" t="s">
        <v>59</v>
      </c>
      <c r="E174" s="48">
        <v>3</v>
      </c>
      <c r="F174" s="42"/>
      <c r="G174" s="43">
        <f t="shared" si="3"/>
        <v>0</v>
      </c>
      <c r="H174" s="44"/>
      <c r="I174" s="45">
        <f t="shared" si="4"/>
        <v>0</v>
      </c>
    </row>
    <row r="175" spans="1:9" s="1" customFormat="1" ht="9.75" x14ac:dyDescent="0.2">
      <c r="A175" s="35">
        <f t="shared" si="5"/>
        <v>92</v>
      </c>
      <c r="B175" s="37" t="s">
        <v>277</v>
      </c>
      <c r="C175" s="38" t="s">
        <v>278</v>
      </c>
      <c r="D175" s="39" t="s">
        <v>59</v>
      </c>
      <c r="E175" s="48">
        <v>3</v>
      </c>
      <c r="F175" s="42"/>
      <c r="G175" s="43">
        <f t="shared" si="3"/>
        <v>0</v>
      </c>
      <c r="H175" s="44"/>
      <c r="I175" s="45">
        <f t="shared" si="4"/>
        <v>0</v>
      </c>
    </row>
    <row r="176" spans="1:9" s="1" customFormat="1" ht="9.75" x14ac:dyDescent="0.2">
      <c r="A176" s="35">
        <f t="shared" si="5"/>
        <v>93</v>
      </c>
      <c r="B176" s="37" t="s">
        <v>279</v>
      </c>
      <c r="C176" s="38" t="s">
        <v>280</v>
      </c>
      <c r="D176" s="39" t="s">
        <v>59</v>
      </c>
      <c r="E176" s="48">
        <v>8</v>
      </c>
      <c r="F176" s="42"/>
      <c r="G176" s="43">
        <f t="shared" si="3"/>
        <v>0</v>
      </c>
      <c r="H176" s="44"/>
      <c r="I176" s="45">
        <f t="shared" si="4"/>
        <v>0</v>
      </c>
    </row>
    <row r="177" spans="1:9" s="1" customFormat="1" ht="9.75" x14ac:dyDescent="0.2">
      <c r="A177" s="35">
        <f t="shared" si="5"/>
        <v>94</v>
      </c>
      <c r="B177" s="37" t="s">
        <v>281</v>
      </c>
      <c r="C177" s="38" t="s">
        <v>282</v>
      </c>
      <c r="D177" s="39" t="s">
        <v>59</v>
      </c>
      <c r="E177" s="48">
        <v>16</v>
      </c>
      <c r="F177" s="42"/>
      <c r="G177" s="43">
        <f t="shared" si="3"/>
        <v>0</v>
      </c>
      <c r="H177" s="44"/>
      <c r="I177" s="45">
        <f t="shared" si="4"/>
        <v>0</v>
      </c>
    </row>
    <row r="178" spans="1:9" s="1" customFormat="1" ht="9.75" x14ac:dyDescent="0.2">
      <c r="A178" s="35">
        <f t="shared" si="5"/>
        <v>95</v>
      </c>
      <c r="B178" s="37" t="s">
        <v>283</v>
      </c>
      <c r="C178" s="38" t="s">
        <v>284</v>
      </c>
      <c r="D178" s="39" t="s">
        <v>59</v>
      </c>
      <c r="E178" s="48">
        <v>4</v>
      </c>
      <c r="F178" s="42"/>
      <c r="G178" s="43">
        <f t="shared" si="3"/>
        <v>0</v>
      </c>
      <c r="H178" s="44"/>
      <c r="I178" s="45">
        <f t="shared" si="4"/>
        <v>0</v>
      </c>
    </row>
    <row r="179" spans="1:9" s="1" customFormat="1" ht="9.75" x14ac:dyDescent="0.2">
      <c r="A179" s="35">
        <f t="shared" si="5"/>
        <v>96</v>
      </c>
      <c r="B179" s="37" t="s">
        <v>285</v>
      </c>
      <c r="C179" s="38" t="s">
        <v>286</v>
      </c>
      <c r="D179" s="39" t="s">
        <v>74</v>
      </c>
      <c r="E179" s="48">
        <v>15</v>
      </c>
      <c r="F179" s="42"/>
      <c r="G179" s="43">
        <f t="shared" si="3"/>
        <v>0</v>
      </c>
      <c r="H179" s="44"/>
      <c r="I179" s="45">
        <f t="shared" si="4"/>
        <v>0</v>
      </c>
    </row>
    <row r="180" spans="1:9" s="1" customFormat="1" ht="9.75" x14ac:dyDescent="0.2">
      <c r="A180" s="35">
        <f t="shared" si="5"/>
        <v>97</v>
      </c>
      <c r="B180" s="37" t="s">
        <v>287</v>
      </c>
      <c r="C180" s="38" t="s">
        <v>288</v>
      </c>
      <c r="D180" s="39" t="s">
        <v>59</v>
      </c>
      <c r="E180" s="48">
        <v>3</v>
      </c>
      <c r="F180" s="42"/>
      <c r="G180" s="43">
        <f t="shared" si="3"/>
        <v>0</v>
      </c>
      <c r="H180" s="44"/>
      <c r="I180" s="45">
        <f t="shared" si="4"/>
        <v>0</v>
      </c>
    </row>
    <row r="181" spans="1:9" s="1" customFormat="1" ht="9.75" x14ac:dyDescent="0.2">
      <c r="A181" s="35">
        <f t="shared" si="5"/>
        <v>98</v>
      </c>
      <c r="B181" s="37" t="s">
        <v>289</v>
      </c>
      <c r="C181" s="38" t="s">
        <v>290</v>
      </c>
      <c r="D181" s="39" t="s">
        <v>59</v>
      </c>
      <c r="E181" s="48">
        <v>3</v>
      </c>
      <c r="F181" s="42"/>
      <c r="G181" s="43">
        <f t="shared" si="3"/>
        <v>0</v>
      </c>
      <c r="H181" s="44"/>
      <c r="I181" s="45">
        <f t="shared" si="4"/>
        <v>0</v>
      </c>
    </row>
    <row r="182" spans="1:9" s="1" customFormat="1" ht="9.75" x14ac:dyDescent="0.2">
      <c r="A182" s="35">
        <f t="shared" si="5"/>
        <v>99</v>
      </c>
      <c r="B182" s="37" t="s">
        <v>291</v>
      </c>
      <c r="C182" s="38" t="s">
        <v>292</v>
      </c>
      <c r="D182" s="39" t="s">
        <v>59</v>
      </c>
      <c r="E182" s="48">
        <v>3</v>
      </c>
      <c r="F182" s="42"/>
      <c r="G182" s="43">
        <f t="shared" si="3"/>
        <v>0</v>
      </c>
      <c r="H182" s="44"/>
      <c r="I182" s="45">
        <f t="shared" si="4"/>
        <v>0</v>
      </c>
    </row>
    <row r="183" spans="1:9" s="1" customFormat="1" ht="9.75" x14ac:dyDescent="0.2">
      <c r="A183" s="35">
        <f t="shared" si="5"/>
        <v>100</v>
      </c>
      <c r="B183" s="37" t="s">
        <v>293</v>
      </c>
      <c r="C183" s="38" t="s">
        <v>294</v>
      </c>
      <c r="D183" s="39" t="s">
        <v>59</v>
      </c>
      <c r="E183" s="48">
        <v>3</v>
      </c>
      <c r="F183" s="42"/>
      <c r="G183" s="43">
        <f t="shared" si="3"/>
        <v>0</v>
      </c>
      <c r="H183" s="44"/>
      <c r="I183" s="45">
        <f t="shared" si="4"/>
        <v>0</v>
      </c>
    </row>
    <row r="184" spans="1:9" s="1" customFormat="1" ht="9.75" x14ac:dyDescent="0.2">
      <c r="A184" s="35">
        <f t="shared" si="5"/>
        <v>101</v>
      </c>
      <c r="B184" s="37" t="s">
        <v>295</v>
      </c>
      <c r="C184" s="38" t="s">
        <v>296</v>
      </c>
      <c r="D184" s="39" t="s">
        <v>74</v>
      </c>
      <c r="E184" s="48">
        <v>3</v>
      </c>
      <c r="F184" s="42"/>
      <c r="G184" s="43">
        <f t="shared" si="3"/>
        <v>0</v>
      </c>
      <c r="H184" s="44"/>
      <c r="I184" s="45">
        <f t="shared" si="4"/>
        <v>0</v>
      </c>
    </row>
    <row r="185" spans="1:9" s="1" customFormat="1" ht="9.75" x14ac:dyDescent="0.2">
      <c r="A185" s="35">
        <f t="shared" si="5"/>
        <v>102</v>
      </c>
      <c r="B185" s="37" t="s">
        <v>297</v>
      </c>
      <c r="C185" s="38" t="s">
        <v>298</v>
      </c>
      <c r="D185" s="39" t="s">
        <v>74</v>
      </c>
      <c r="E185" s="48">
        <v>20</v>
      </c>
      <c r="F185" s="42"/>
      <c r="G185" s="43">
        <f t="shared" si="3"/>
        <v>0</v>
      </c>
      <c r="H185" s="44"/>
      <c r="I185" s="45">
        <f t="shared" si="4"/>
        <v>0</v>
      </c>
    </row>
    <row r="186" spans="1:9" s="1" customFormat="1" ht="9.75" x14ac:dyDescent="0.2">
      <c r="A186" s="35">
        <f t="shared" si="5"/>
        <v>103</v>
      </c>
      <c r="B186" s="37" t="s">
        <v>299</v>
      </c>
      <c r="C186" s="38" t="s">
        <v>300</v>
      </c>
      <c r="D186" s="39" t="s">
        <v>74</v>
      </c>
      <c r="E186" s="48">
        <v>20</v>
      </c>
      <c r="F186" s="42"/>
      <c r="G186" s="43">
        <f t="shared" si="3"/>
        <v>0</v>
      </c>
      <c r="H186" s="44"/>
      <c r="I186" s="45">
        <f t="shared" si="4"/>
        <v>0</v>
      </c>
    </row>
    <row r="187" spans="1:9" s="1" customFormat="1" ht="9.75" x14ac:dyDescent="0.2">
      <c r="A187" s="35">
        <f t="shared" si="5"/>
        <v>104</v>
      </c>
      <c r="B187" s="37" t="s">
        <v>301</v>
      </c>
      <c r="C187" s="38" t="s">
        <v>302</v>
      </c>
      <c r="D187" s="39" t="s">
        <v>63</v>
      </c>
      <c r="E187" s="48">
        <v>1</v>
      </c>
      <c r="F187" s="42"/>
      <c r="G187" s="43">
        <f t="shared" si="3"/>
        <v>0</v>
      </c>
      <c r="H187" s="44"/>
      <c r="I187" s="45">
        <f t="shared" si="4"/>
        <v>0</v>
      </c>
    </row>
    <row r="188" spans="1:9" s="1" customFormat="1" ht="9.75" x14ac:dyDescent="0.2">
      <c r="A188" s="35">
        <f t="shared" si="5"/>
        <v>105</v>
      </c>
      <c r="B188" s="37" t="s">
        <v>303</v>
      </c>
      <c r="C188" s="38" t="s">
        <v>304</v>
      </c>
      <c r="D188" s="39" t="s">
        <v>59</v>
      </c>
      <c r="E188" s="48">
        <v>100</v>
      </c>
      <c r="F188" s="42"/>
      <c r="G188" s="43">
        <f t="shared" si="3"/>
        <v>0</v>
      </c>
      <c r="H188" s="44"/>
      <c r="I188" s="45">
        <f t="shared" si="4"/>
        <v>0</v>
      </c>
    </row>
    <row r="189" spans="1:9" s="1" customFormat="1" ht="19.5" x14ac:dyDescent="0.2">
      <c r="A189" s="34"/>
      <c r="B189" s="37" t="s">
        <v>36</v>
      </c>
      <c r="C189" s="38" t="s">
        <v>305</v>
      </c>
      <c r="D189" s="39"/>
      <c r="E189" s="36"/>
      <c r="F189" s="34"/>
      <c r="G189" s="41"/>
      <c r="H189" s="36"/>
      <c r="I189" s="47"/>
    </row>
    <row r="190" spans="1:9" s="1" customFormat="1" ht="9.75" x14ac:dyDescent="0.2">
      <c r="A190" s="35">
        <f>A188+1</f>
        <v>106</v>
      </c>
      <c r="B190" s="37" t="s">
        <v>306</v>
      </c>
      <c r="C190" s="38" t="s">
        <v>307</v>
      </c>
      <c r="D190" s="39" t="s">
        <v>66</v>
      </c>
      <c r="E190" s="49">
        <v>0.84</v>
      </c>
      <c r="F190" s="42"/>
      <c r="G190" s="43">
        <f>E190*F190</f>
        <v>0</v>
      </c>
      <c r="H190" s="44"/>
      <c r="I190" s="45">
        <f>E190*H190</f>
        <v>0</v>
      </c>
    </row>
    <row r="191" spans="1:9" s="1" customFormat="1" ht="9" customHeight="1" x14ac:dyDescent="0.2">
      <c r="A191" s="4"/>
      <c r="B191" s="46" t="s">
        <v>31</v>
      </c>
      <c r="C191" s="247" t="s">
        <v>308</v>
      </c>
      <c r="D191" s="248"/>
      <c r="E191" s="248"/>
      <c r="F191" s="248"/>
      <c r="G191" s="248"/>
      <c r="H191" s="248"/>
      <c r="I191" s="249"/>
    </row>
    <row r="192" spans="1:9" s="1" customFormat="1" ht="9.75" x14ac:dyDescent="0.2">
      <c r="A192" s="35">
        <f>A190+1</f>
        <v>107</v>
      </c>
      <c r="B192" s="37" t="s">
        <v>309</v>
      </c>
      <c r="C192" s="38" t="s">
        <v>310</v>
      </c>
      <c r="D192" s="39" t="s">
        <v>59</v>
      </c>
      <c r="E192" s="48">
        <v>3</v>
      </c>
      <c r="F192" s="42"/>
      <c r="G192" s="43">
        <f>E192*F192</f>
        <v>0</v>
      </c>
      <c r="H192" s="44"/>
      <c r="I192" s="45">
        <f>E192*H192</f>
        <v>0</v>
      </c>
    </row>
    <row r="193" spans="1:9" s="1" customFormat="1" ht="9.75" x14ac:dyDescent="0.2">
      <c r="A193" s="35">
        <f>A192+1</f>
        <v>108</v>
      </c>
      <c r="B193" s="37" t="s">
        <v>311</v>
      </c>
      <c r="C193" s="38" t="s">
        <v>312</v>
      </c>
      <c r="D193" s="39" t="s">
        <v>63</v>
      </c>
      <c r="E193" s="48">
        <v>1</v>
      </c>
      <c r="F193" s="42"/>
      <c r="G193" s="43">
        <f>E193*F193</f>
        <v>0</v>
      </c>
      <c r="H193" s="44"/>
      <c r="I193" s="45">
        <f>E193*H193</f>
        <v>0</v>
      </c>
    </row>
    <row r="194" spans="1:9" s="1" customFormat="1" ht="19.5" x14ac:dyDescent="0.2">
      <c r="A194" s="35">
        <f>A193+1</f>
        <v>109</v>
      </c>
      <c r="B194" s="37" t="s">
        <v>313</v>
      </c>
      <c r="C194" s="38" t="s">
        <v>314</v>
      </c>
      <c r="D194" s="39" t="s">
        <v>63</v>
      </c>
      <c r="E194" s="48">
        <v>1</v>
      </c>
      <c r="F194" s="42"/>
      <c r="G194" s="43">
        <f>E194*F194</f>
        <v>0</v>
      </c>
      <c r="H194" s="44"/>
      <c r="I194" s="45">
        <f>E194*H194</f>
        <v>0</v>
      </c>
    </row>
    <row r="195" spans="1:9" s="1" customFormat="1" ht="9.75" x14ac:dyDescent="0.2">
      <c r="A195" s="35">
        <f>A194+1</f>
        <v>110</v>
      </c>
      <c r="B195" s="37" t="s">
        <v>315</v>
      </c>
      <c r="C195" s="38" t="s">
        <v>316</v>
      </c>
      <c r="D195" s="39" t="s">
        <v>59</v>
      </c>
      <c r="E195" s="48">
        <v>27</v>
      </c>
      <c r="F195" s="42"/>
      <c r="G195" s="43">
        <f>E195*F195</f>
        <v>0</v>
      </c>
      <c r="H195" s="44"/>
      <c r="I195" s="45">
        <f>E195*H195</f>
        <v>0</v>
      </c>
    </row>
    <row r="196" spans="1:9" s="1" customFormat="1" ht="9.75" x14ac:dyDescent="0.2">
      <c r="A196" s="35">
        <f>A195+1</f>
        <v>111</v>
      </c>
      <c r="B196" s="37" t="s">
        <v>317</v>
      </c>
      <c r="C196" s="38" t="s">
        <v>518</v>
      </c>
      <c r="D196" s="39" t="s">
        <v>59</v>
      </c>
      <c r="E196" s="48">
        <v>27</v>
      </c>
      <c r="F196" s="42"/>
      <c r="G196" s="43">
        <f>E196*F196</f>
        <v>0</v>
      </c>
      <c r="H196" s="44"/>
      <c r="I196" s="45">
        <f>E196*H196</f>
        <v>0</v>
      </c>
    </row>
    <row r="197" spans="1:9" s="1" customFormat="1" ht="9" customHeight="1" x14ac:dyDescent="0.2">
      <c r="A197" s="4"/>
      <c r="B197" s="46" t="s">
        <v>31</v>
      </c>
      <c r="C197" s="247" t="s">
        <v>318</v>
      </c>
      <c r="D197" s="248"/>
      <c r="E197" s="248"/>
      <c r="F197" s="248"/>
      <c r="G197" s="248"/>
      <c r="H197" s="248"/>
      <c r="I197" s="249"/>
    </row>
    <row r="198" spans="1:9" s="1" customFormat="1" ht="9.75" x14ac:dyDescent="0.2">
      <c r="A198" s="35">
        <f>A196+1</f>
        <v>112</v>
      </c>
      <c r="B198" s="37" t="s">
        <v>319</v>
      </c>
      <c r="C198" s="38" t="s">
        <v>320</v>
      </c>
      <c r="D198" s="39" t="s">
        <v>74</v>
      </c>
      <c r="E198" s="44">
        <v>748</v>
      </c>
      <c r="F198" s="42"/>
      <c r="G198" s="43">
        <f>E198*F198</f>
        <v>0</v>
      </c>
      <c r="H198" s="44"/>
      <c r="I198" s="45">
        <f>E198*H198</f>
        <v>0</v>
      </c>
    </row>
    <row r="199" spans="1:9" s="1" customFormat="1" ht="9" customHeight="1" x14ac:dyDescent="0.2">
      <c r="A199" s="4"/>
      <c r="B199" s="46" t="s">
        <v>31</v>
      </c>
      <c r="C199" s="247" t="s">
        <v>321</v>
      </c>
      <c r="D199" s="248"/>
      <c r="E199" s="248"/>
      <c r="F199" s="248"/>
      <c r="G199" s="248"/>
      <c r="H199" s="248"/>
      <c r="I199" s="249"/>
    </row>
    <row r="200" spans="1:9" s="1" customFormat="1" ht="9.75" x14ac:dyDescent="0.2">
      <c r="A200" s="35">
        <f>A198+1</f>
        <v>113</v>
      </c>
      <c r="B200" s="37" t="s">
        <v>76</v>
      </c>
      <c r="C200" s="38" t="s">
        <v>77</v>
      </c>
      <c r="D200" s="39" t="s">
        <v>74</v>
      </c>
      <c r="E200" s="44">
        <v>748</v>
      </c>
      <c r="F200" s="42"/>
      <c r="G200" s="43">
        <f>E200*F200</f>
        <v>0</v>
      </c>
      <c r="H200" s="44"/>
      <c r="I200" s="45">
        <f>E200*H200</f>
        <v>0</v>
      </c>
    </row>
    <row r="201" spans="1:9" s="1" customFormat="1" ht="9" customHeight="1" x14ac:dyDescent="0.2">
      <c r="A201" s="4"/>
      <c r="B201" s="46" t="s">
        <v>31</v>
      </c>
      <c r="C201" s="247" t="s">
        <v>322</v>
      </c>
      <c r="D201" s="248"/>
      <c r="E201" s="248"/>
      <c r="F201" s="248"/>
      <c r="G201" s="248"/>
      <c r="H201" s="248"/>
      <c r="I201" s="249"/>
    </row>
    <row r="202" spans="1:9" s="1" customFormat="1" ht="9.75" x14ac:dyDescent="0.2">
      <c r="A202" s="34"/>
      <c r="B202" s="37" t="s">
        <v>36</v>
      </c>
      <c r="C202" s="38" t="s">
        <v>323</v>
      </c>
      <c r="D202" s="39"/>
      <c r="E202" s="36"/>
      <c r="F202" s="34"/>
      <c r="G202" s="41"/>
      <c r="H202" s="36"/>
      <c r="I202" s="47"/>
    </row>
    <row r="203" spans="1:9" s="1" customFormat="1" ht="9.75" x14ac:dyDescent="0.2">
      <c r="A203" s="35">
        <f>A200+1</f>
        <v>114</v>
      </c>
      <c r="B203" s="37" t="s">
        <v>324</v>
      </c>
      <c r="C203" s="38" t="s">
        <v>325</v>
      </c>
      <c r="D203" s="39" t="s">
        <v>74</v>
      </c>
      <c r="E203" s="44">
        <v>768</v>
      </c>
      <c r="F203" s="42"/>
      <c r="G203" s="43">
        <f>E203*F203</f>
        <v>0</v>
      </c>
      <c r="H203" s="44"/>
      <c r="I203" s="45">
        <f>E203*H203</f>
        <v>0</v>
      </c>
    </row>
    <row r="204" spans="1:9" s="1" customFormat="1" ht="9" customHeight="1" x14ac:dyDescent="0.2">
      <c r="A204" s="4"/>
      <c r="B204" s="46" t="s">
        <v>31</v>
      </c>
      <c r="C204" s="247" t="s">
        <v>326</v>
      </c>
      <c r="D204" s="248"/>
      <c r="E204" s="248"/>
      <c r="F204" s="248"/>
      <c r="G204" s="248"/>
      <c r="H204" s="248"/>
      <c r="I204" s="249"/>
    </row>
    <row r="205" spans="1:9" s="1" customFormat="1" ht="9.75" x14ac:dyDescent="0.2">
      <c r="A205" s="35">
        <f>A203+1</f>
        <v>115</v>
      </c>
      <c r="B205" s="37" t="s">
        <v>327</v>
      </c>
      <c r="C205" s="38" t="s">
        <v>328</v>
      </c>
      <c r="D205" s="39" t="s">
        <v>74</v>
      </c>
      <c r="E205" s="44">
        <v>768</v>
      </c>
      <c r="F205" s="42"/>
      <c r="G205" s="43">
        <f>E205*F205</f>
        <v>0</v>
      </c>
      <c r="H205" s="44"/>
      <c r="I205" s="45">
        <f>E205*H205</f>
        <v>0</v>
      </c>
    </row>
    <row r="206" spans="1:9" s="1" customFormat="1" ht="9" customHeight="1" x14ac:dyDescent="0.2">
      <c r="A206" s="4"/>
      <c r="B206" s="46" t="s">
        <v>31</v>
      </c>
      <c r="C206" s="247" t="s">
        <v>329</v>
      </c>
      <c r="D206" s="248"/>
      <c r="E206" s="248"/>
      <c r="F206" s="248"/>
      <c r="G206" s="248"/>
      <c r="H206" s="248"/>
      <c r="I206" s="249"/>
    </row>
    <row r="207" spans="1:9" s="1" customFormat="1" ht="9.75" x14ac:dyDescent="0.2">
      <c r="A207" s="35">
        <f>A205+1</f>
        <v>116</v>
      </c>
      <c r="B207" s="37" t="s">
        <v>330</v>
      </c>
      <c r="C207" s="38" t="s">
        <v>331</v>
      </c>
      <c r="D207" s="39" t="s">
        <v>74</v>
      </c>
      <c r="E207" s="44">
        <v>449</v>
      </c>
      <c r="F207" s="42"/>
      <c r="G207" s="43">
        <f>E207*F207</f>
        <v>0</v>
      </c>
      <c r="H207" s="44"/>
      <c r="I207" s="45">
        <f>E207*H207</f>
        <v>0</v>
      </c>
    </row>
    <row r="208" spans="1:9" s="1" customFormat="1" ht="9" customHeight="1" x14ac:dyDescent="0.2">
      <c r="A208" s="4"/>
      <c r="B208" s="46" t="s">
        <v>31</v>
      </c>
      <c r="C208" s="247" t="s">
        <v>332</v>
      </c>
      <c r="D208" s="248"/>
      <c r="E208" s="248"/>
      <c r="F208" s="248"/>
      <c r="G208" s="248"/>
      <c r="H208" s="248"/>
      <c r="I208" s="249"/>
    </row>
    <row r="209" spans="1:9" s="1" customFormat="1" ht="9.75" x14ac:dyDescent="0.2">
      <c r="A209" s="35">
        <f>A207+1</f>
        <v>117</v>
      </c>
      <c r="B209" s="37" t="s">
        <v>333</v>
      </c>
      <c r="C209" s="38" t="s">
        <v>334</v>
      </c>
      <c r="D209" s="39" t="s">
        <v>74</v>
      </c>
      <c r="E209" s="44">
        <v>449</v>
      </c>
      <c r="F209" s="42"/>
      <c r="G209" s="43">
        <f>E209*F209</f>
        <v>0</v>
      </c>
      <c r="H209" s="44"/>
      <c r="I209" s="45">
        <f>E209*H209</f>
        <v>0</v>
      </c>
    </row>
    <row r="210" spans="1:9" s="1" customFormat="1" ht="9" customHeight="1" x14ac:dyDescent="0.2">
      <c r="A210" s="4"/>
      <c r="B210" s="46" t="s">
        <v>31</v>
      </c>
      <c r="C210" s="247" t="s">
        <v>335</v>
      </c>
      <c r="D210" s="248"/>
      <c r="E210" s="248"/>
      <c r="F210" s="248"/>
      <c r="G210" s="248"/>
      <c r="H210" s="248"/>
      <c r="I210" s="249"/>
    </row>
    <row r="211" spans="1:9" s="1" customFormat="1" ht="9.75" x14ac:dyDescent="0.2">
      <c r="A211" s="35">
        <f>A209+1</f>
        <v>118</v>
      </c>
      <c r="B211" s="37" t="s">
        <v>336</v>
      </c>
      <c r="C211" s="38" t="s">
        <v>337</v>
      </c>
      <c r="D211" s="39" t="s">
        <v>59</v>
      </c>
      <c r="E211" s="48">
        <v>18</v>
      </c>
      <c r="F211" s="42"/>
      <c r="G211" s="43">
        <f t="shared" ref="G211:G217" si="6">E211*F211</f>
        <v>0</v>
      </c>
      <c r="H211" s="44"/>
      <c r="I211" s="45">
        <f t="shared" ref="I211:I217" si="7">E211*H211</f>
        <v>0</v>
      </c>
    </row>
    <row r="212" spans="1:9" s="1" customFormat="1" ht="9.75" x14ac:dyDescent="0.2">
      <c r="A212" s="35">
        <f t="shared" ref="A212:A217" si="8">A211+1</f>
        <v>119</v>
      </c>
      <c r="B212" s="37" t="s">
        <v>338</v>
      </c>
      <c r="C212" s="38" t="s">
        <v>339</v>
      </c>
      <c r="D212" s="39" t="s">
        <v>59</v>
      </c>
      <c r="E212" s="48">
        <v>6</v>
      </c>
      <c r="F212" s="42"/>
      <c r="G212" s="43">
        <f t="shared" si="6"/>
        <v>0</v>
      </c>
      <c r="H212" s="44"/>
      <c r="I212" s="45">
        <f t="shared" si="7"/>
        <v>0</v>
      </c>
    </row>
    <row r="213" spans="1:9" s="1" customFormat="1" ht="9.75" x14ac:dyDescent="0.2">
      <c r="A213" s="35">
        <f t="shared" si="8"/>
        <v>120</v>
      </c>
      <c r="B213" s="37" t="s">
        <v>340</v>
      </c>
      <c r="C213" s="38" t="s">
        <v>341</v>
      </c>
      <c r="D213" s="39" t="s">
        <v>59</v>
      </c>
      <c r="E213" s="48">
        <v>3</v>
      </c>
      <c r="F213" s="42"/>
      <c r="G213" s="43">
        <f t="shared" si="6"/>
        <v>0</v>
      </c>
      <c r="H213" s="44"/>
      <c r="I213" s="45">
        <f t="shared" si="7"/>
        <v>0</v>
      </c>
    </row>
    <row r="214" spans="1:9" s="1" customFormat="1" ht="9.75" x14ac:dyDescent="0.2">
      <c r="A214" s="35">
        <f t="shared" si="8"/>
        <v>121</v>
      </c>
      <c r="B214" s="37" t="s">
        <v>342</v>
      </c>
      <c r="C214" s="38" t="s">
        <v>343</v>
      </c>
      <c r="D214" s="39" t="s">
        <v>59</v>
      </c>
      <c r="E214" s="48">
        <v>3</v>
      </c>
      <c r="F214" s="42"/>
      <c r="G214" s="43">
        <f t="shared" si="6"/>
        <v>0</v>
      </c>
      <c r="H214" s="44"/>
      <c r="I214" s="45">
        <f t="shared" si="7"/>
        <v>0</v>
      </c>
    </row>
    <row r="215" spans="1:9" s="1" customFormat="1" ht="9.75" x14ac:dyDescent="0.2">
      <c r="A215" s="35">
        <f t="shared" si="8"/>
        <v>122</v>
      </c>
      <c r="B215" s="37" t="s">
        <v>344</v>
      </c>
      <c r="C215" s="38" t="s">
        <v>345</v>
      </c>
      <c r="D215" s="39" t="s">
        <v>59</v>
      </c>
      <c r="E215" s="48">
        <v>3</v>
      </c>
      <c r="F215" s="42"/>
      <c r="G215" s="43">
        <f t="shared" si="6"/>
        <v>0</v>
      </c>
      <c r="H215" s="44"/>
      <c r="I215" s="45">
        <f t="shared" si="7"/>
        <v>0</v>
      </c>
    </row>
    <row r="216" spans="1:9" s="1" customFormat="1" ht="9.75" x14ac:dyDescent="0.2">
      <c r="A216" s="35">
        <f t="shared" si="8"/>
        <v>123</v>
      </c>
      <c r="B216" s="37" t="s">
        <v>346</v>
      </c>
      <c r="C216" s="38" t="s">
        <v>347</v>
      </c>
      <c r="D216" s="39" t="s">
        <v>59</v>
      </c>
      <c r="E216" s="48">
        <v>3</v>
      </c>
      <c r="F216" s="42"/>
      <c r="G216" s="43">
        <f t="shared" si="6"/>
        <v>0</v>
      </c>
      <c r="H216" s="44"/>
      <c r="I216" s="45">
        <f t="shared" si="7"/>
        <v>0</v>
      </c>
    </row>
    <row r="217" spans="1:9" s="1" customFormat="1" ht="9.75" x14ac:dyDescent="0.2">
      <c r="A217" s="35">
        <f t="shared" si="8"/>
        <v>124</v>
      </c>
      <c r="B217" s="37" t="s">
        <v>348</v>
      </c>
      <c r="C217" s="38" t="s">
        <v>349</v>
      </c>
      <c r="D217" s="39" t="s">
        <v>59</v>
      </c>
      <c r="E217" s="48">
        <v>3</v>
      </c>
      <c r="F217" s="42"/>
      <c r="G217" s="43">
        <f t="shared" si="6"/>
        <v>0</v>
      </c>
      <c r="H217" s="44"/>
      <c r="I217" s="45">
        <f t="shared" si="7"/>
        <v>0</v>
      </c>
    </row>
    <row r="218" spans="1:9" s="1" customFormat="1" ht="9.75" x14ac:dyDescent="0.2">
      <c r="A218" s="34"/>
      <c r="B218" s="37" t="s">
        <v>36</v>
      </c>
      <c r="C218" s="38" t="s">
        <v>350</v>
      </c>
      <c r="D218" s="39"/>
      <c r="E218" s="36"/>
      <c r="F218" s="34"/>
      <c r="G218" s="41"/>
      <c r="H218" s="36"/>
      <c r="I218" s="47"/>
    </row>
    <row r="219" spans="1:9" s="1" customFormat="1" ht="19.5" x14ac:dyDescent="0.2">
      <c r="A219" s="35">
        <f>A217+1</f>
        <v>125</v>
      </c>
      <c r="B219" s="37" t="s">
        <v>351</v>
      </c>
      <c r="C219" s="38" t="s">
        <v>352</v>
      </c>
      <c r="D219" s="39" t="s">
        <v>59</v>
      </c>
      <c r="E219" s="48">
        <v>3</v>
      </c>
      <c r="F219" s="42"/>
      <c r="G219" s="43">
        <f>E219*F219</f>
        <v>0</v>
      </c>
      <c r="H219" s="44"/>
      <c r="I219" s="45">
        <f>E219*H219</f>
        <v>0</v>
      </c>
    </row>
    <row r="220" spans="1:9" s="1" customFormat="1" ht="9.75" x14ac:dyDescent="0.2">
      <c r="A220" s="35">
        <f>A219+1</f>
        <v>126</v>
      </c>
      <c r="B220" s="37" t="s">
        <v>353</v>
      </c>
      <c r="C220" s="38" t="s">
        <v>354</v>
      </c>
      <c r="D220" s="39" t="s">
        <v>59</v>
      </c>
      <c r="E220" s="48">
        <v>3</v>
      </c>
      <c r="F220" s="42"/>
      <c r="G220" s="43">
        <f>E220*F220</f>
        <v>0</v>
      </c>
      <c r="H220" s="44"/>
      <c r="I220" s="45">
        <f>E220*H220</f>
        <v>0</v>
      </c>
    </row>
    <row r="221" spans="1:9" s="1" customFormat="1" ht="9.75" x14ac:dyDescent="0.2">
      <c r="A221" s="35">
        <f>A220+1</f>
        <v>127</v>
      </c>
      <c r="B221" s="37" t="s">
        <v>355</v>
      </c>
      <c r="C221" s="38" t="s">
        <v>356</v>
      </c>
      <c r="D221" s="39" t="s">
        <v>59</v>
      </c>
      <c r="E221" s="48">
        <v>3</v>
      </c>
      <c r="F221" s="42"/>
      <c r="G221" s="43">
        <f>E221*F221</f>
        <v>0</v>
      </c>
      <c r="H221" s="44"/>
      <c r="I221" s="45">
        <f>E221*H221</f>
        <v>0</v>
      </c>
    </row>
    <row r="222" spans="1:9" s="18" customFormat="1" ht="11.25" x14ac:dyDescent="0.2">
      <c r="A222" s="58"/>
      <c r="B222" s="59" t="s">
        <v>357</v>
      </c>
      <c r="C222" s="60" t="s">
        <v>358</v>
      </c>
      <c r="D222" s="61"/>
      <c r="E222" s="61"/>
      <c r="F222" s="62"/>
      <c r="G222" s="63">
        <f>SUM(G165:G221)</f>
        <v>0</v>
      </c>
      <c r="H222" s="64"/>
      <c r="I222" s="65">
        <f>SUM(I165:I221)</f>
        <v>0</v>
      </c>
    </row>
    <row r="223" spans="1:9" s="18" customFormat="1" ht="11.25" x14ac:dyDescent="0.2">
      <c r="A223" s="27"/>
      <c r="B223" s="28" t="s">
        <v>359</v>
      </c>
      <c r="C223" s="29" t="s">
        <v>360</v>
      </c>
      <c r="D223" s="26"/>
      <c r="E223" s="26"/>
      <c r="F223" s="30"/>
      <c r="G223" s="31"/>
      <c r="H223" s="32"/>
      <c r="I223" s="33"/>
    </row>
    <row r="224" spans="1:9" s="1" customFormat="1" ht="9.75" x14ac:dyDescent="0.2">
      <c r="A224" s="35">
        <f>A221+1</f>
        <v>128</v>
      </c>
      <c r="B224" s="37" t="s">
        <v>361</v>
      </c>
      <c r="C224" s="38" t="s">
        <v>362</v>
      </c>
      <c r="D224" s="39" t="s">
        <v>66</v>
      </c>
      <c r="E224" s="49">
        <v>100</v>
      </c>
      <c r="F224" s="42"/>
      <c r="G224" s="43">
        <f>E224*F224</f>
        <v>0</v>
      </c>
      <c r="H224" s="44"/>
      <c r="I224" s="45">
        <f>E224*H224</f>
        <v>0</v>
      </c>
    </row>
    <row r="225" spans="1:9" s="1" customFormat="1" ht="9" customHeight="1" x14ac:dyDescent="0.2">
      <c r="A225" s="4"/>
      <c r="B225" s="46" t="s">
        <v>31</v>
      </c>
      <c r="C225" s="247" t="s">
        <v>363</v>
      </c>
      <c r="D225" s="248"/>
      <c r="E225" s="248"/>
      <c r="F225" s="248"/>
      <c r="G225" s="248"/>
      <c r="H225" s="248"/>
      <c r="I225" s="249"/>
    </row>
    <row r="226" spans="1:9" s="1" customFormat="1" ht="9.75" x14ac:dyDescent="0.2">
      <c r="A226" s="35">
        <f>A224+1</f>
        <v>129</v>
      </c>
      <c r="B226" s="37" t="s">
        <v>364</v>
      </c>
      <c r="C226" s="38" t="s">
        <v>365</v>
      </c>
      <c r="D226" s="39" t="s">
        <v>66</v>
      </c>
      <c r="E226" s="49">
        <v>100</v>
      </c>
      <c r="F226" s="42"/>
      <c r="G226" s="43">
        <f>E226*F226</f>
        <v>0</v>
      </c>
      <c r="H226" s="44"/>
      <c r="I226" s="45">
        <f>E226*H226</f>
        <v>0</v>
      </c>
    </row>
    <row r="227" spans="1:9" s="1" customFormat="1" ht="9" customHeight="1" x14ac:dyDescent="0.2">
      <c r="A227" s="4"/>
      <c r="B227" s="46" t="s">
        <v>31</v>
      </c>
      <c r="C227" s="247" t="s">
        <v>366</v>
      </c>
      <c r="D227" s="248"/>
      <c r="E227" s="248"/>
      <c r="F227" s="248"/>
      <c r="G227" s="248"/>
      <c r="H227" s="248"/>
      <c r="I227" s="249"/>
    </row>
    <row r="228" spans="1:9" s="1" customFormat="1" ht="9.75" x14ac:dyDescent="0.2">
      <c r="A228" s="35">
        <f>A226+1</f>
        <v>130</v>
      </c>
      <c r="B228" s="37" t="s">
        <v>367</v>
      </c>
      <c r="C228" s="38" t="s">
        <v>368</v>
      </c>
      <c r="D228" s="39" t="s">
        <v>74</v>
      </c>
      <c r="E228" s="44">
        <v>203</v>
      </c>
      <c r="F228" s="42"/>
      <c r="G228" s="43">
        <f>E228*F228</f>
        <v>0</v>
      </c>
      <c r="H228" s="44"/>
      <c r="I228" s="45">
        <f>E228*H228</f>
        <v>0</v>
      </c>
    </row>
    <row r="229" spans="1:9" s="1" customFormat="1" ht="9" customHeight="1" x14ac:dyDescent="0.2">
      <c r="A229" s="4"/>
      <c r="B229" s="46" t="s">
        <v>31</v>
      </c>
      <c r="C229" s="247" t="s">
        <v>369</v>
      </c>
      <c r="D229" s="248"/>
      <c r="E229" s="248"/>
      <c r="F229" s="248"/>
      <c r="G229" s="248"/>
      <c r="H229" s="248"/>
      <c r="I229" s="249"/>
    </row>
    <row r="230" spans="1:9" s="1" customFormat="1" ht="9.75" x14ac:dyDescent="0.2">
      <c r="A230" s="35">
        <f>A228+1</f>
        <v>131</v>
      </c>
      <c r="B230" s="37" t="s">
        <v>370</v>
      </c>
      <c r="C230" s="38" t="s">
        <v>371</v>
      </c>
      <c r="D230" s="39" t="s">
        <v>74</v>
      </c>
      <c r="E230" s="48">
        <v>3</v>
      </c>
      <c r="F230" s="42"/>
      <c r="G230" s="43">
        <f>E230*F230</f>
        <v>0</v>
      </c>
      <c r="H230" s="44"/>
      <c r="I230" s="45">
        <f>E230*H230</f>
        <v>0</v>
      </c>
    </row>
    <row r="231" spans="1:9" s="1" customFormat="1" ht="9.75" x14ac:dyDescent="0.2">
      <c r="A231" s="35">
        <f>A230+1</f>
        <v>132</v>
      </c>
      <c r="B231" s="37" t="s">
        <v>41</v>
      </c>
      <c r="C231" s="38" t="s">
        <v>42</v>
      </c>
      <c r="D231" s="39" t="s">
        <v>30</v>
      </c>
      <c r="E231" s="40">
        <v>127.2</v>
      </c>
      <c r="F231" s="42"/>
      <c r="G231" s="43">
        <f>E231*F231</f>
        <v>0</v>
      </c>
      <c r="H231" s="44"/>
      <c r="I231" s="45">
        <f>E231*H231</f>
        <v>0</v>
      </c>
    </row>
    <row r="232" spans="1:9" s="1" customFormat="1" ht="9" customHeight="1" x14ac:dyDescent="0.2">
      <c r="A232" s="4"/>
      <c r="B232" s="46" t="s">
        <v>31</v>
      </c>
      <c r="C232" s="247" t="s">
        <v>372</v>
      </c>
      <c r="D232" s="248"/>
      <c r="E232" s="248"/>
      <c r="F232" s="248"/>
      <c r="G232" s="248"/>
      <c r="H232" s="248"/>
      <c r="I232" s="249"/>
    </row>
    <row r="233" spans="1:9" s="1" customFormat="1" ht="9.75" x14ac:dyDescent="0.2">
      <c r="A233" s="35">
        <f>A231+1</f>
        <v>133</v>
      </c>
      <c r="B233" s="37" t="s">
        <v>373</v>
      </c>
      <c r="C233" s="38" t="s">
        <v>374</v>
      </c>
      <c r="D233" s="39" t="s">
        <v>66</v>
      </c>
      <c r="E233" s="49">
        <v>286.5</v>
      </c>
      <c r="F233" s="42"/>
      <c r="G233" s="43">
        <f>E233*F233</f>
        <v>0</v>
      </c>
      <c r="H233" s="44"/>
      <c r="I233" s="45">
        <f>E233*H233</f>
        <v>0</v>
      </c>
    </row>
    <row r="234" spans="1:9" s="1" customFormat="1" ht="9" customHeight="1" x14ac:dyDescent="0.2">
      <c r="A234" s="4"/>
      <c r="B234" s="46" t="s">
        <v>31</v>
      </c>
      <c r="C234" s="247" t="s">
        <v>70</v>
      </c>
      <c r="D234" s="248"/>
      <c r="E234" s="248"/>
      <c r="F234" s="248"/>
      <c r="G234" s="248"/>
      <c r="H234" s="248"/>
      <c r="I234" s="249"/>
    </row>
    <row r="235" spans="1:9" s="1" customFormat="1" ht="9.75" x14ac:dyDescent="0.2">
      <c r="A235" s="35">
        <f>A233+1</f>
        <v>134</v>
      </c>
      <c r="B235" s="37" t="s">
        <v>375</v>
      </c>
      <c r="C235" s="38" t="s">
        <v>376</v>
      </c>
      <c r="D235" s="39" t="s">
        <v>164</v>
      </c>
      <c r="E235" s="48">
        <v>10</v>
      </c>
      <c r="F235" s="42"/>
      <c r="G235" s="43">
        <f>E235*F235</f>
        <v>0</v>
      </c>
      <c r="H235" s="44"/>
      <c r="I235" s="45">
        <f>E235*H235</f>
        <v>0</v>
      </c>
    </row>
    <row r="236" spans="1:9" s="1" customFormat="1" ht="9.75" x14ac:dyDescent="0.2">
      <c r="A236" s="35">
        <f>A235+1</f>
        <v>135</v>
      </c>
      <c r="B236" s="37" t="s">
        <v>377</v>
      </c>
      <c r="C236" s="38" t="s">
        <v>378</v>
      </c>
      <c r="D236" s="39" t="s">
        <v>74</v>
      </c>
      <c r="E236" s="44">
        <v>82</v>
      </c>
      <c r="F236" s="42"/>
      <c r="G236" s="43">
        <f>E236*F236</f>
        <v>0</v>
      </c>
      <c r="H236" s="44"/>
      <c r="I236" s="45">
        <f>E236*H236</f>
        <v>0</v>
      </c>
    </row>
    <row r="237" spans="1:9" s="1" customFormat="1" ht="9" customHeight="1" x14ac:dyDescent="0.2">
      <c r="A237" s="4"/>
      <c r="B237" s="46" t="s">
        <v>31</v>
      </c>
      <c r="C237" s="247" t="s">
        <v>379</v>
      </c>
      <c r="D237" s="248"/>
      <c r="E237" s="248"/>
      <c r="F237" s="248"/>
      <c r="G237" s="248"/>
      <c r="H237" s="248"/>
      <c r="I237" s="249"/>
    </row>
    <row r="238" spans="1:9" s="1" customFormat="1" ht="9.75" x14ac:dyDescent="0.2">
      <c r="A238" s="35">
        <f>A236+1</f>
        <v>136</v>
      </c>
      <c r="B238" s="37" t="s">
        <v>380</v>
      </c>
      <c r="C238" s="38" t="s">
        <v>381</v>
      </c>
      <c r="D238" s="39" t="s">
        <v>74</v>
      </c>
      <c r="E238" s="44">
        <v>82</v>
      </c>
      <c r="F238" s="42"/>
      <c r="G238" s="43">
        <f>E238*F238</f>
        <v>0</v>
      </c>
      <c r="H238" s="44"/>
      <c r="I238" s="45">
        <f>E238*H238</f>
        <v>0</v>
      </c>
    </row>
    <row r="239" spans="1:9" s="1" customFormat="1" ht="9" customHeight="1" x14ac:dyDescent="0.2">
      <c r="A239" s="4"/>
      <c r="B239" s="46" t="s">
        <v>31</v>
      </c>
      <c r="C239" s="247" t="s">
        <v>382</v>
      </c>
      <c r="D239" s="248"/>
      <c r="E239" s="248"/>
      <c r="F239" s="248"/>
      <c r="G239" s="248"/>
      <c r="H239" s="248"/>
      <c r="I239" s="249"/>
    </row>
    <row r="240" spans="1:9" s="1" customFormat="1" ht="9.75" x14ac:dyDescent="0.2">
      <c r="A240" s="35">
        <f>A238+1</f>
        <v>137</v>
      </c>
      <c r="B240" s="37" t="s">
        <v>383</v>
      </c>
      <c r="C240" s="38" t="s">
        <v>384</v>
      </c>
      <c r="D240" s="39" t="s">
        <v>59</v>
      </c>
      <c r="E240" s="48">
        <v>4</v>
      </c>
      <c r="F240" s="42"/>
      <c r="G240" s="43">
        <f>E240*F240</f>
        <v>0</v>
      </c>
      <c r="H240" s="44"/>
      <c r="I240" s="45">
        <f>E240*H240</f>
        <v>0</v>
      </c>
    </row>
    <row r="241" spans="1:9" s="1" customFormat="1" ht="19.5" x14ac:dyDescent="0.2">
      <c r="A241" s="35">
        <f>A240+1</f>
        <v>138</v>
      </c>
      <c r="B241" s="37" t="s">
        <v>385</v>
      </c>
      <c r="C241" s="38" t="s">
        <v>386</v>
      </c>
      <c r="D241" s="39" t="s">
        <v>59</v>
      </c>
      <c r="E241" s="48">
        <v>4</v>
      </c>
      <c r="F241" s="42"/>
      <c r="G241" s="43">
        <f>E241*F241</f>
        <v>0</v>
      </c>
      <c r="H241" s="44"/>
      <c r="I241" s="45">
        <f>E241*H241</f>
        <v>0</v>
      </c>
    </row>
    <row r="242" spans="1:9" s="1" customFormat="1" ht="9.75" x14ac:dyDescent="0.2">
      <c r="A242" s="35">
        <f>A241+1</f>
        <v>139</v>
      </c>
      <c r="B242" s="37" t="s">
        <v>387</v>
      </c>
      <c r="C242" s="38" t="s">
        <v>388</v>
      </c>
      <c r="D242" s="39" t="s">
        <v>74</v>
      </c>
      <c r="E242" s="48">
        <v>4</v>
      </c>
      <c r="F242" s="42"/>
      <c r="G242" s="43">
        <f>E242*F242</f>
        <v>0</v>
      </c>
      <c r="H242" s="44"/>
      <c r="I242" s="45">
        <f>E242*H242</f>
        <v>0</v>
      </c>
    </row>
    <row r="243" spans="1:9" s="1" customFormat="1" ht="9.75" x14ac:dyDescent="0.2">
      <c r="A243" s="35">
        <f>A242+1</f>
        <v>140</v>
      </c>
      <c r="B243" s="37" t="s">
        <v>389</v>
      </c>
      <c r="C243" s="38" t="s">
        <v>390</v>
      </c>
      <c r="D243" s="39" t="s">
        <v>74</v>
      </c>
      <c r="E243" s="48">
        <v>4</v>
      </c>
      <c r="F243" s="42"/>
      <c r="G243" s="43">
        <f>E243*F243</f>
        <v>0</v>
      </c>
      <c r="H243" s="44"/>
      <c r="I243" s="45">
        <f>E243*H243</f>
        <v>0</v>
      </c>
    </row>
    <row r="244" spans="1:9" s="18" customFormat="1" ht="12" thickBot="1" x14ac:dyDescent="0.25">
      <c r="A244" s="50"/>
      <c r="B244" s="52" t="s">
        <v>391</v>
      </c>
      <c r="C244" s="53" t="s">
        <v>392</v>
      </c>
      <c r="D244" s="51"/>
      <c r="E244" s="51"/>
      <c r="F244" s="54"/>
      <c r="G244" s="56">
        <f>SUM(G224:G243)</f>
        <v>0</v>
      </c>
      <c r="H244" s="55"/>
      <c r="I244" s="57">
        <f>SUM(I224:I243)</f>
        <v>0</v>
      </c>
    </row>
    <row r="245" spans="1:9" ht="13.5" thickBot="1" x14ac:dyDescent="0.25">
      <c r="A245" s="66"/>
      <c r="B245" s="66"/>
      <c r="C245" s="66"/>
      <c r="D245" s="66"/>
      <c r="E245" s="66"/>
      <c r="F245" s="66"/>
      <c r="G245" s="66"/>
      <c r="H245" s="66"/>
      <c r="I245" s="66"/>
    </row>
    <row r="246" spans="1:9" s="18" customFormat="1" ht="13.5" thickBot="1" x14ac:dyDescent="0.25">
      <c r="A246" s="67"/>
      <c r="B246" s="68"/>
      <c r="C246" s="70" t="s">
        <v>393</v>
      </c>
      <c r="D246" s="69"/>
      <c r="E246" s="69"/>
      <c r="F246" s="69"/>
      <c r="G246" s="69"/>
      <c r="H246" s="250">
        <f>'KRYCÍ LIST'!E20</f>
        <v>0</v>
      </c>
      <c r="I246" s="176"/>
    </row>
  </sheetData>
  <mergeCells count="76">
    <mergeCell ref="B6:B8"/>
    <mergeCell ref="C6:C8"/>
    <mergeCell ref="D6:D8"/>
    <mergeCell ref="E6:E8"/>
    <mergeCell ref="F6:I6"/>
    <mergeCell ref="A1:G1"/>
    <mergeCell ref="H1:I1"/>
    <mergeCell ref="A2:G2"/>
    <mergeCell ref="H2:I2"/>
    <mergeCell ref="A4:I4"/>
    <mergeCell ref="C38:I38"/>
    <mergeCell ref="F7:G7"/>
    <mergeCell ref="H7:I7"/>
    <mergeCell ref="C13:I13"/>
    <mergeCell ref="C15:I15"/>
    <mergeCell ref="C18:I18"/>
    <mergeCell ref="C20:I20"/>
    <mergeCell ref="C23:I23"/>
    <mergeCell ref="C25:I25"/>
    <mergeCell ref="C28:I28"/>
    <mergeCell ref="C30:I30"/>
    <mergeCell ref="C36:I36"/>
    <mergeCell ref="C82:I82"/>
    <mergeCell ref="C41:I41"/>
    <mergeCell ref="C43:I43"/>
    <mergeCell ref="C49:I49"/>
    <mergeCell ref="C57:I57"/>
    <mergeCell ref="C59:I59"/>
    <mergeCell ref="C61:I61"/>
    <mergeCell ref="C63:I63"/>
    <mergeCell ref="C65:I65"/>
    <mergeCell ref="C68:I68"/>
    <mergeCell ref="C70:I70"/>
    <mergeCell ref="C74:I74"/>
    <mergeCell ref="B97:B99"/>
    <mergeCell ref="C97:C99"/>
    <mergeCell ref="D97:D99"/>
    <mergeCell ref="E97:E99"/>
    <mergeCell ref="F97:I97"/>
    <mergeCell ref="C112:I112"/>
    <mergeCell ref="C84:I84"/>
    <mergeCell ref="C86:I86"/>
    <mergeCell ref="C89:I89"/>
    <mergeCell ref="C91:I91"/>
    <mergeCell ref="C93:I93"/>
    <mergeCell ref="F98:G98"/>
    <mergeCell ref="H98:I98"/>
    <mergeCell ref="C104:I104"/>
    <mergeCell ref="C107:I107"/>
    <mergeCell ref="C110:I110"/>
    <mergeCell ref="C206:I206"/>
    <mergeCell ref="C115:I115"/>
    <mergeCell ref="C120:I120"/>
    <mergeCell ref="C123:I123"/>
    <mergeCell ref="B159:B161"/>
    <mergeCell ref="C159:C161"/>
    <mergeCell ref="D159:D161"/>
    <mergeCell ref="E159:E161"/>
    <mergeCell ref="F159:I159"/>
    <mergeCell ref="F160:G160"/>
    <mergeCell ref="H160:I160"/>
    <mergeCell ref="C191:I191"/>
    <mergeCell ref="C197:I197"/>
    <mergeCell ref="C199:I199"/>
    <mergeCell ref="C201:I201"/>
    <mergeCell ref="C204:I204"/>
    <mergeCell ref="C234:I234"/>
    <mergeCell ref="C237:I237"/>
    <mergeCell ref="C239:I239"/>
    <mergeCell ref="H246:I246"/>
    <mergeCell ref="C208:I208"/>
    <mergeCell ref="C210:I210"/>
    <mergeCell ref="C225:I225"/>
    <mergeCell ref="C227:I227"/>
    <mergeCell ref="C229:I229"/>
    <mergeCell ref="C232:I232"/>
  </mergeCells>
  <printOptions horizontalCentered="1"/>
  <pageMargins left="0.39375000000000004" right="0.39375000000000004" top="0.59027777777777779" bottom="0.59027777777777779" header="0.3" footer="0.3"/>
  <pageSetup paperSize="9" orientation="landscape" r:id="rId1"/>
  <headerFooter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SOUHRNNÝ LIST STAVBY</vt:lpstr>
      <vt:lpstr>REKAPITULACE OBJEKTŮ STAVBY</vt:lpstr>
      <vt:lpstr>KRYCÍ LIST</vt:lpstr>
      <vt:lpstr>REKAPITULACE</vt:lpstr>
      <vt:lpstr>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Projektant</dc:creator>
  <cp:lastModifiedBy>Vopalkova Petra</cp:lastModifiedBy>
  <dcterms:created xsi:type="dcterms:W3CDTF">2022-10-19T18:59:33Z</dcterms:created>
  <dcterms:modified xsi:type="dcterms:W3CDTF">2023-06-02T13:05:17Z</dcterms:modified>
</cp:coreProperties>
</file>